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BHANUTEJA\Desktop\"/>
    </mc:Choice>
  </mc:AlternateContent>
  <xr:revisionPtr revIDLastSave="0" documentId="13_ncr:1_{C6BF9C1A-B155-4D5D-9B47-4FC127FB5A20}" xr6:coauthVersionLast="47" xr6:coauthVersionMax="47" xr10:uidLastSave="{00000000-0000-0000-0000-000000000000}"/>
  <bookViews>
    <workbookView xWindow="-108" yWindow="-108" windowWidth="23256" windowHeight="12456" activeTab="2" xr2:uid="{00000000-000D-0000-FFFF-FFFF00000000}"/>
  </bookViews>
  <sheets>
    <sheet name="Data" sheetId="2" r:id="rId1"/>
    <sheet name="Analysis" sheetId="3" state="hidden" r:id="rId2"/>
    <sheet name="Dashboard" sheetId="4" r:id="rId3"/>
  </sheets>
  <definedNames>
    <definedName name="_xlchart.v1.0" hidden="1">Analysis!$AF$4:$AF$8</definedName>
    <definedName name="_xlchart.v1.1" hidden="1">Analysis!$AG$4:$AG$8</definedName>
    <definedName name="ExternalData_1" localSheetId="0" hidden="1">Data!$A$1:$AB$1953</definedName>
    <definedName name="Slicer_Customer_Segment">#N/A</definedName>
    <definedName name="Slicer_Months__Order_Date">#N/A</definedName>
    <definedName name="Slicer_Product_Category">#N/A</definedName>
    <definedName name="Slicer_Region">#N/A</definedName>
    <definedName name="Slicer_Ship_Mod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2" roundtripDataChecksum="q13j6PNXXxo1nBkl9SwJztcaB3/xjqLrwVj6bAOQ5e8="/>
    </ext>
  </extLst>
</workbook>
</file>

<file path=xl/calcChain.xml><?xml version="1.0" encoding="utf-8"?>
<calcChain xmlns="http://schemas.openxmlformats.org/spreadsheetml/2006/main">
  <c r="CT3" i="3" l="1" a="1"/>
  <c r="CT3" i="3" s="1"/>
  <c r="CR3" i="3" s="1" a="1"/>
  <c r="CR3" i="3" s="1"/>
  <c r="CS3" i="3" a="1"/>
  <c r="CS3" i="3" s="1"/>
  <c r="CI4" i="3" a="1"/>
  <c r="CI4" i="3" s="1"/>
  <c r="CG4" i="3" s="1" a="1"/>
  <c r="CG4" i="3" s="1"/>
  <c r="CH4" i="3" a="1"/>
  <c r="CH4" i="3" s="1"/>
  <c r="BZ4" i="3" a="1"/>
  <c r="BZ4" i="3" s="1"/>
  <c r="BX4" i="3" s="1" a="1"/>
  <c r="BX4" i="3" s="1"/>
  <c r="BY4" i="3" a="1"/>
  <c r="BY4" i="3" s="1"/>
  <c r="BE10" i="3" a="1"/>
  <c r="BE10" i="3" s="1"/>
  <c r="BC10" i="3" s="1" a="1"/>
  <c r="BC10" i="3" s="1"/>
  <c r="BD10" i="3" a="1"/>
  <c r="BD10" i="3" s="1"/>
  <c r="AZ4" i="3" a="1"/>
  <c r="AZ4" i="3" s="1"/>
  <c r="AX4" i="3" s="1" a="1"/>
  <c r="AX4" i="3" s="1"/>
  <c r="AY4" i="3" a="1"/>
  <c r="AY4" i="3" s="1"/>
  <c r="CS1" i="3" l="1"/>
  <c r="BY1" i="3"/>
  <c r="CT1" i="3"/>
  <c r="AY1" i="3"/>
  <c r="CH1" i="3"/>
  <c r="CI1" i="3"/>
  <c r="BZ1" i="3"/>
  <c r="BD8" i="3"/>
  <c r="BE8" i="3"/>
  <c r="AZ1" i="3"/>
  <c r="BQ5" i="3" a="1"/>
  <c r="BQ5" i="3" s="1"/>
  <c r="BO5" i="3" s="1" a="1"/>
  <c r="BO5" i="3" s="1"/>
  <c r="BQ1" i="3" s="1"/>
  <c r="BP5" i="3" a="1"/>
  <c r="BP5" i="3" s="1"/>
  <c r="AF4" i="3" a="1"/>
  <c r="AF4" i="3" s="1"/>
  <c r="M14" i="3"/>
  <c r="M12" i="3"/>
  <c r="M11" i="3"/>
  <c r="M13" i="3"/>
  <c r="M10" i="3"/>
  <c r="AG4" i="3" a="1"/>
  <c r="AG4" i="3" s="1"/>
  <c r="AE4" i="3" s="1" a="1"/>
  <c r="AE4" i="3" s="1"/>
  <c r="AG1" i="3" s="1"/>
  <c r="H5" i="3"/>
  <c r="H6" i="3"/>
  <c r="H7" i="3"/>
  <c r="H8" i="3"/>
  <c r="H9" i="3"/>
  <c r="H4" i="3"/>
  <c r="G5" i="3"/>
  <c r="G6" i="3"/>
  <c r="G7" i="3"/>
  <c r="G8" i="3"/>
  <c r="G9" i="3"/>
  <c r="G4" i="3"/>
  <c r="J5" i="3"/>
  <c r="J6" i="3"/>
  <c r="J7" i="3"/>
  <c r="J8" i="3"/>
  <c r="J9" i="3"/>
  <c r="J4" i="3"/>
  <c r="BP1" i="3" l="1"/>
  <c r="AF1" i="3"/>
  <c r="I9" i="3"/>
  <c r="I4" i="3"/>
  <c r="I8" i="3"/>
  <c r="I7" i="3"/>
  <c r="I6" i="3"/>
  <c r="I5" i="3"/>
  <c r="W57" i="2" l="1"/>
  <c r="W924" i="2"/>
  <c r="W746" i="2"/>
  <c r="W95" i="2"/>
  <c r="W594" i="2"/>
  <c r="W73" i="2"/>
  <c r="W104" i="2"/>
  <c r="W3" i="2"/>
  <c r="W771" i="2"/>
  <c r="W523" i="2"/>
  <c r="W1371" i="2"/>
  <c r="W363" i="2"/>
  <c r="W1554" i="2"/>
  <c r="W1017" i="2"/>
  <c r="W230" i="2"/>
  <c r="W2" i="2"/>
  <c r="W928" i="2"/>
  <c r="W1401" i="2"/>
  <c r="W459" i="2"/>
  <c r="W239" i="2"/>
  <c r="W533" i="2"/>
  <c r="W1088" i="2"/>
  <c r="W4" i="2"/>
  <c r="W735" i="2"/>
  <c r="W24" i="2"/>
  <c r="W150" i="2"/>
  <c r="W82" i="2"/>
  <c r="W1161" i="2"/>
  <c r="W791" i="2"/>
  <c r="W462" i="2"/>
  <c r="W1415" i="2"/>
  <c r="W329" i="2"/>
  <c r="W1153" i="2"/>
  <c r="W591" i="2"/>
  <c r="W932" i="2"/>
  <c r="W227" i="2"/>
  <c r="W951" i="2"/>
  <c r="W937" i="2"/>
  <c r="W107" i="2"/>
  <c r="W205" i="2"/>
  <c r="W796" i="2"/>
  <c r="W84" i="2"/>
  <c r="W1631" i="2"/>
  <c r="W585" i="2"/>
  <c r="W302" i="2"/>
  <c r="W319" i="2"/>
  <c r="W889" i="2"/>
  <c r="W1203" i="2"/>
  <c r="W712" i="2"/>
  <c r="W933" i="2"/>
  <c r="W1352" i="2"/>
  <c r="W840" i="2"/>
  <c r="W991" i="2"/>
  <c r="W1442" i="2"/>
  <c r="W1313" i="2"/>
  <c r="W1038" i="2"/>
  <c r="W345" i="2"/>
  <c r="W17" i="2"/>
  <c r="W284" i="2"/>
  <c r="W439" i="2"/>
  <c r="W870" i="2"/>
  <c r="W957" i="2"/>
  <c r="W1931" i="2"/>
  <c r="W1566" i="2"/>
  <c r="W793" i="2"/>
  <c r="W1091" i="2"/>
  <c r="W803" i="2"/>
  <c r="W36" i="2"/>
  <c r="W535" i="2"/>
  <c r="W1375" i="2"/>
  <c r="W158" i="2"/>
  <c r="W44" i="2"/>
  <c r="W476" i="2"/>
  <c r="W913" i="2"/>
  <c r="W923" i="2"/>
  <c r="W41" i="2"/>
  <c r="W18" i="2"/>
  <c r="W252" i="2"/>
  <c r="W673" i="2"/>
  <c r="W27" i="2"/>
  <c r="W1204" i="2"/>
  <c r="W327" i="2"/>
  <c r="W33" i="2"/>
  <c r="W845" i="2"/>
  <c r="W992" i="2"/>
  <c r="W657" i="2"/>
  <c r="W139" i="2"/>
  <c r="W1611" i="2"/>
  <c r="W175" i="2"/>
  <c r="W37" i="2"/>
  <c r="W28" i="2"/>
  <c r="W8" i="2"/>
  <c r="W66" i="2"/>
  <c r="W969" i="2"/>
  <c r="W80" i="2"/>
  <c r="W61" i="2"/>
  <c r="W109" i="2"/>
  <c r="W108" i="2"/>
  <c r="W160" i="2"/>
  <c r="W683" i="2"/>
  <c r="W1438" i="2"/>
  <c r="W679" i="2"/>
  <c r="W810" i="2"/>
  <c r="W21" i="2"/>
  <c r="W962" i="2"/>
  <c r="W65" i="2"/>
  <c r="W265" i="2"/>
  <c r="W799" i="2"/>
  <c r="W192" i="2"/>
  <c r="W89" i="2"/>
  <c r="W603" i="2"/>
  <c r="W1111" i="2"/>
  <c r="W1220" i="2"/>
  <c r="W690" i="2"/>
  <c r="W485" i="2"/>
  <c r="W1225" i="2"/>
  <c r="W1085" i="2"/>
  <c r="W473" i="2"/>
  <c r="W1012" i="2"/>
  <c r="W607" i="2"/>
  <c r="W1139" i="2"/>
  <c r="W859" i="2"/>
  <c r="W1323" i="2"/>
  <c r="W876" i="2"/>
  <c r="W361" i="2"/>
  <c r="W117" i="2"/>
  <c r="W99" i="2"/>
  <c r="W684" i="2"/>
  <c r="W849" i="2"/>
  <c r="W6" i="2"/>
  <c r="W372" i="2"/>
  <c r="W470" i="2"/>
  <c r="W939" i="2"/>
  <c r="W452" i="2"/>
  <c r="W1577" i="2"/>
  <c r="W631" i="2"/>
  <c r="W25" i="2"/>
  <c r="W1121" i="2"/>
  <c r="W708" i="2"/>
  <c r="W348" i="2"/>
  <c r="W224" i="2"/>
  <c r="W346" i="2"/>
  <c r="W38" i="2"/>
  <c r="W734" i="2"/>
  <c r="W461" i="2"/>
  <c r="W46" i="2"/>
  <c r="W240" i="2"/>
  <c r="W503" i="2"/>
  <c r="W94" i="2"/>
  <c r="W259" i="2"/>
  <c r="W29" i="2"/>
  <c r="W918" i="2"/>
  <c r="W825" i="2"/>
  <c r="W448" i="2"/>
  <c r="W330" i="2"/>
  <c r="W800" i="2"/>
  <c r="W877" i="2"/>
  <c r="W70" i="2"/>
  <c r="W178" i="2"/>
  <c r="W1691" i="2"/>
  <c r="W254" i="2"/>
  <c r="W114" i="2"/>
  <c r="W651" i="2"/>
  <c r="W14" i="2"/>
  <c r="W322" i="2"/>
  <c r="W39" i="2"/>
  <c r="W1135" i="2"/>
  <c r="W784" i="2"/>
  <c r="W850" i="2"/>
  <c r="W558" i="2"/>
  <c r="W905" i="2"/>
  <c r="W665" i="2"/>
  <c r="W217" i="2"/>
  <c r="W23" i="2"/>
  <c r="W576" i="2"/>
  <c r="W946" i="2"/>
  <c r="W1302" i="2"/>
  <c r="W180" i="2"/>
  <c r="W1028" i="2"/>
  <c r="W5" i="2"/>
  <c r="W994" i="2"/>
  <c r="W286" i="2"/>
  <c r="W11" i="2"/>
  <c r="W408" i="2"/>
  <c r="W385" i="2"/>
  <c r="W522" i="2"/>
  <c r="W1108" i="2"/>
  <c r="W1136" i="2"/>
  <c r="W12" i="2"/>
  <c r="W814" i="2"/>
  <c r="W700" i="2"/>
  <c r="W768" i="2"/>
  <c r="W88" i="2"/>
  <c r="W733" i="2"/>
  <c r="W764" i="2"/>
  <c r="W1058" i="2"/>
  <c r="W1024" i="2"/>
  <c r="W772" i="2"/>
  <c r="W999" i="2"/>
  <c r="W1062" i="2"/>
  <c r="W79" i="2"/>
  <c r="W965" i="2"/>
  <c r="W934" i="2"/>
  <c r="W1138" i="2"/>
  <c r="W59" i="2"/>
  <c r="W1212" i="2"/>
  <c r="W1162" i="2"/>
  <c r="W1215" i="2"/>
  <c r="W189" i="2"/>
  <c r="W1239" i="2"/>
  <c r="W402" i="2"/>
  <c r="W688" i="2"/>
  <c r="W1754" i="2"/>
  <c r="W678" i="2"/>
  <c r="W1809" i="2"/>
  <c r="W419" i="2"/>
  <c r="W1417" i="2"/>
  <c r="W1219" i="2"/>
  <c r="W1008" i="2"/>
  <c r="W777" i="2"/>
  <c r="W1540" i="2"/>
  <c r="W1555" i="2"/>
  <c r="W1752" i="2"/>
  <c r="W1743" i="2"/>
  <c r="W667" i="2"/>
  <c r="W291" i="2"/>
  <c r="W121" i="2"/>
  <c r="W1025" i="2"/>
  <c r="W1453" i="2"/>
  <c r="W1280" i="2"/>
  <c r="W358" i="2"/>
  <c r="W895" i="2"/>
  <c r="W1099" i="2"/>
  <c r="W1821" i="2"/>
  <c r="W587" i="2"/>
  <c r="W1779" i="2"/>
  <c r="W626" i="2"/>
  <c r="W599" i="2"/>
  <c r="W701" i="2"/>
  <c r="W1655" i="2"/>
  <c r="W857" i="2"/>
  <c r="W321" i="2"/>
  <c r="W381" i="2"/>
  <c r="W1668" i="2"/>
  <c r="W950" i="2"/>
  <c r="W1498" i="2"/>
  <c r="W618" i="2"/>
  <c r="W1241" i="2"/>
  <c r="W1669" i="2"/>
  <c r="W902" i="2"/>
  <c r="W1684" i="2"/>
  <c r="W1863" i="2"/>
  <c r="W371" i="2"/>
  <c r="W749" i="2"/>
  <c r="W1900" i="2"/>
  <c r="W179" i="2"/>
  <c r="W154" i="2"/>
  <c r="W20" i="2"/>
  <c r="W49" i="2"/>
  <c r="W1899" i="2"/>
  <c r="W1011" i="2"/>
  <c r="W748" i="2"/>
  <c r="W878" i="2"/>
  <c r="W730" i="2"/>
  <c r="W1699" i="2"/>
  <c r="W606" i="2"/>
  <c r="W765" i="2"/>
  <c r="W1751" i="2"/>
  <c r="W127" i="2"/>
  <c r="W1918" i="2"/>
  <c r="W1556" i="2"/>
  <c r="W1235" i="2"/>
  <c r="W1539" i="2"/>
  <c r="W1874" i="2"/>
  <c r="W1854" i="2"/>
  <c r="W247" i="2"/>
  <c r="W268" i="2"/>
  <c r="W51" i="2"/>
  <c r="W1892" i="2"/>
  <c r="W1851" i="2"/>
  <c r="W997" i="2"/>
  <c r="W556" i="2"/>
  <c r="W434" i="2"/>
  <c r="W615" i="2"/>
  <c r="W318" i="2"/>
  <c r="W317" i="2"/>
  <c r="W588" i="2"/>
  <c r="W1674" i="2"/>
  <c r="W1703" i="2"/>
  <c r="W938" i="2"/>
  <c r="W1398" i="2"/>
  <c r="W1343" i="2"/>
  <c r="W19" i="2"/>
  <c r="W579" i="2"/>
  <c r="W1940" i="2"/>
  <c r="W648" i="2"/>
  <c r="W497" i="2"/>
  <c r="W763" i="2"/>
  <c r="W1117" i="2"/>
  <c r="W798" i="2"/>
  <c r="W1428" i="2"/>
  <c r="W1815" i="2"/>
  <c r="W22" i="2"/>
  <c r="W1071" i="2"/>
  <c r="W910" i="2"/>
  <c r="W1310" i="2"/>
  <c r="W190" i="2"/>
  <c r="W940" i="2"/>
  <c r="W761" i="2"/>
  <c r="W398" i="2"/>
  <c r="W726" i="2"/>
  <c r="W882" i="2"/>
  <c r="W860" i="2"/>
  <c r="W1582" i="2"/>
  <c r="W309" i="2"/>
  <c r="W1487" i="2"/>
  <c r="W886" i="2"/>
  <c r="W1295" i="2"/>
  <c r="W1946" i="2"/>
  <c r="W528" i="2"/>
  <c r="W9" i="2"/>
  <c r="W511" i="2"/>
  <c r="W1174" i="2"/>
  <c r="W1026" i="2"/>
  <c r="W400" i="2"/>
  <c r="W1837" i="2"/>
  <c r="W1329" i="2"/>
  <c r="W1882" i="2"/>
  <c r="W1564" i="2"/>
  <c r="W852" i="2"/>
  <c r="W817" i="2"/>
  <c r="W1895" i="2"/>
  <c r="W831" i="2"/>
  <c r="W1794" i="2"/>
  <c r="W568" i="2"/>
  <c r="W237" i="2"/>
  <c r="W87" i="2"/>
  <c r="W1334" i="2"/>
  <c r="W463" i="2"/>
  <c r="W760" i="2"/>
  <c r="W1912" i="2"/>
  <c r="W945" i="2"/>
  <c r="W1561" i="2"/>
  <c r="W1764" i="2"/>
  <c r="W1813" i="2"/>
  <c r="W1781" i="2"/>
  <c r="W1421" i="2"/>
  <c r="W571" i="2"/>
  <c r="W1201" i="2"/>
  <c r="W1392" i="2"/>
  <c r="W1951" i="2"/>
  <c r="W610" i="2"/>
  <c r="W13" i="2"/>
  <c r="W151" i="2"/>
  <c r="W1856" i="2"/>
  <c r="W1769" i="2"/>
  <c r="W682" i="2"/>
  <c r="W1775" i="2"/>
  <c r="W1416" i="2"/>
  <c r="W162" i="2"/>
  <c r="W465" i="2"/>
  <c r="W685" i="2"/>
  <c r="W1883" i="2"/>
  <c r="W525" i="2"/>
  <c r="W1356" i="2"/>
  <c r="W285" i="2"/>
  <c r="W335" i="2"/>
  <c r="W696" i="2"/>
  <c r="W1581" i="2"/>
  <c r="W297" i="2"/>
  <c r="W598" i="2"/>
  <c r="W1040" i="2"/>
  <c r="W633" i="2"/>
  <c r="W1773" i="2"/>
  <c r="W494" i="2"/>
  <c r="W1331" i="2"/>
  <c r="W520" i="2"/>
  <c r="W1949" i="2"/>
  <c r="W1458" i="2"/>
  <c r="W43" i="2"/>
  <c r="W1097" i="2"/>
  <c r="W137" i="2"/>
  <c r="W974" i="2"/>
  <c r="W85" i="2"/>
  <c r="W427" i="2"/>
  <c r="W786" i="2"/>
  <c r="W1261" i="2"/>
  <c r="W516" i="2"/>
  <c r="W257" i="2"/>
  <c r="W1414" i="2"/>
  <c r="W1303" i="2"/>
  <c r="W1049" i="2"/>
  <c r="W1834" i="2"/>
  <c r="W960" i="2"/>
  <c r="W1205" i="2"/>
  <c r="W307" i="2"/>
  <c r="W1309" i="2"/>
  <c r="W998" i="2"/>
  <c r="W1246" i="2"/>
  <c r="W1563" i="2"/>
  <c r="W347" i="2"/>
  <c r="W261" i="2"/>
  <c r="W713" i="2"/>
  <c r="W326" i="2"/>
  <c r="W32" i="2"/>
  <c r="W1050" i="2"/>
  <c r="W1339" i="2"/>
  <c r="W689" i="2"/>
  <c r="W1242" i="2"/>
  <c r="W1089" i="2"/>
  <c r="W1029" i="2"/>
  <c r="W1665" i="2"/>
  <c r="W1728" i="2"/>
  <c r="W493" i="2"/>
  <c r="W495" i="2"/>
  <c r="W1591" i="2"/>
  <c r="W152" i="2"/>
  <c r="W1770" i="2"/>
  <c r="W514" i="2"/>
  <c r="W1023" i="2"/>
  <c r="W401" i="2"/>
  <c r="W1473" i="2"/>
  <c r="W1399" i="2"/>
  <c r="W1449" i="2"/>
  <c r="W197" i="2"/>
  <c r="W1778" i="2"/>
  <c r="W1333" i="2"/>
  <c r="W102" i="2"/>
  <c r="W53" i="2"/>
  <c r="W1613" i="2"/>
  <c r="W1782" i="2"/>
  <c r="W1474" i="2"/>
  <c r="W328" i="2"/>
  <c r="W1293" i="2"/>
  <c r="W34" i="2"/>
  <c r="W1305" i="2"/>
  <c r="W513" i="2"/>
  <c r="W561" i="2"/>
  <c r="W548" i="2"/>
  <c r="W1880" i="2"/>
  <c r="W739" i="2"/>
  <c r="W1076" i="2"/>
  <c r="W1789" i="2"/>
  <c r="W1675" i="2"/>
  <c r="W1266" i="2"/>
  <c r="W1515" i="2"/>
  <c r="W1363" i="2"/>
  <c r="W1322" i="2"/>
  <c r="W1952" i="2"/>
  <c r="W1084" i="2"/>
  <c r="W1901" i="2"/>
  <c r="W90" i="2"/>
  <c r="W500" i="2"/>
  <c r="W693" i="2"/>
  <c r="W1145" i="2"/>
  <c r="W484" i="2"/>
  <c r="W1306" i="2"/>
  <c r="W1835" i="2"/>
  <c r="W474" i="2"/>
  <c r="W1729" i="2"/>
  <c r="W416" i="2"/>
  <c r="W1426" i="2"/>
  <c r="W1786" i="2"/>
  <c r="W888" i="2"/>
  <c r="W153" i="2"/>
  <c r="W199" i="2"/>
  <c r="W478" i="2"/>
  <c r="W342" i="2"/>
  <c r="W1146" i="2"/>
  <c r="W136" i="2"/>
  <c r="W1922" i="2"/>
  <c r="W272" i="2"/>
  <c r="W811" i="2"/>
  <c r="W759" i="2"/>
  <c r="W1445" i="2"/>
  <c r="W1506" i="2"/>
  <c r="W423" i="2"/>
  <c r="W116" i="2"/>
  <c r="W671" i="2"/>
  <c r="W1723" i="2"/>
  <c r="W717" i="2"/>
  <c r="W1312" i="2"/>
  <c r="W1217" i="2"/>
  <c r="W1596" i="2"/>
  <c r="W824" i="2"/>
  <c r="W194" i="2"/>
  <c r="W193" i="2"/>
  <c r="W1321" i="2"/>
  <c r="W310" i="2"/>
  <c r="W1196" i="2"/>
  <c r="W314" i="2"/>
  <c r="W904" i="2"/>
  <c r="W1942" i="2"/>
  <c r="W1214" i="2"/>
  <c r="W640" i="2"/>
  <c r="W1252" i="2"/>
  <c r="W944" i="2"/>
  <c r="W948" i="2"/>
  <c r="W1403" i="2"/>
  <c r="W629" i="2"/>
  <c r="W608" i="2"/>
  <c r="W1724" i="2"/>
  <c r="W1230" i="2"/>
  <c r="W1848" i="2"/>
  <c r="W907" i="2"/>
  <c r="W379" i="2"/>
  <c r="W1612" i="2"/>
  <c r="W384" i="2"/>
  <c r="W1461" i="2"/>
  <c r="W1418" i="2"/>
  <c r="W1113" i="2"/>
  <c r="W647" i="2"/>
  <c r="W1796" i="2"/>
  <c r="W143" i="2"/>
  <c r="W869" i="2"/>
  <c r="W215" i="2"/>
  <c r="W563" i="2"/>
  <c r="W929" i="2"/>
  <c r="W1865" i="2"/>
  <c r="W1625" i="2"/>
  <c r="W1437" i="2"/>
  <c r="W1440" i="2"/>
  <c r="W1551" i="2"/>
  <c r="W1522" i="2"/>
  <c r="W767" i="2"/>
  <c r="W91" i="2"/>
  <c r="W1654" i="2"/>
  <c r="W550" i="2"/>
  <c r="W1116" i="2"/>
  <c r="W75" i="2"/>
  <c r="W564" i="2"/>
  <c r="W396" i="2"/>
  <c r="W1086" i="2"/>
  <c r="W203" i="2"/>
  <c r="W1348" i="2"/>
  <c r="W646" i="2"/>
  <c r="W604" i="2"/>
  <c r="W1148" i="2"/>
  <c r="W1185" i="2"/>
  <c r="W350" i="2"/>
  <c r="W1608" i="2"/>
  <c r="W1787" i="2"/>
  <c r="W1422" i="2"/>
  <c r="W1133" i="2"/>
  <c r="W1536" i="2"/>
  <c r="W1079" i="2"/>
  <c r="W1481" i="2"/>
  <c r="W1948" i="2"/>
  <c r="W1134" i="2"/>
  <c r="W54" i="2"/>
  <c r="W1708" i="2"/>
  <c r="W581" i="2"/>
  <c r="W532" i="2"/>
  <c r="W211" i="2"/>
  <c r="W1799" i="2"/>
  <c r="W1330" i="2"/>
  <c r="W1478" i="2"/>
  <c r="W1425" i="2"/>
  <c r="W126" i="2"/>
  <c r="W1005" i="2"/>
  <c r="W340" i="2"/>
  <c r="W1733" i="2"/>
  <c r="W214" i="2"/>
  <c r="W1393" i="2"/>
  <c r="W119" i="2"/>
  <c r="W1350" i="2"/>
  <c r="W1599" i="2"/>
  <c r="W1886" i="2"/>
  <c r="W376" i="2"/>
  <c r="W1716" i="2"/>
  <c r="W1606" i="2"/>
  <c r="W914" i="2"/>
  <c r="W1369" i="2"/>
  <c r="W949" i="2"/>
  <c r="W132" i="2"/>
  <c r="W413" i="2"/>
  <c r="W1243" i="2"/>
  <c r="W1075" i="2"/>
  <c r="W625" i="2"/>
  <c r="W1791" i="2"/>
  <c r="W695" i="2"/>
  <c r="W1666" i="2"/>
  <c r="W813" i="2"/>
  <c r="W1351" i="2"/>
  <c r="W1009" i="2"/>
  <c r="W741" i="2"/>
  <c r="W1516" i="2"/>
  <c r="W745" i="2"/>
  <c r="W1264" i="2"/>
  <c r="W456" i="2"/>
  <c r="W632" i="2"/>
  <c r="W1067" i="2"/>
  <c r="W1604" i="2"/>
  <c r="W1177" i="2"/>
  <c r="W1342" i="2"/>
  <c r="W569" i="2"/>
  <c r="W1311" i="2"/>
  <c r="W1644" i="2"/>
  <c r="W779" i="2"/>
  <c r="W1629" i="2"/>
  <c r="W1709" i="2"/>
  <c r="W207" i="2"/>
  <c r="W792" i="2"/>
  <c r="W1063" i="2"/>
  <c r="W1052" i="2"/>
  <c r="W233" i="2"/>
  <c r="W1725" i="2"/>
  <c r="W187" i="2"/>
  <c r="W454" i="2"/>
  <c r="W1149" i="2"/>
  <c r="W589" i="2"/>
  <c r="W1190" i="2"/>
  <c r="W364" i="2"/>
  <c r="W469" i="2"/>
  <c r="W592" i="2"/>
  <c r="W1291" i="2"/>
  <c r="W883" i="2"/>
  <c r="W1073" i="2"/>
  <c r="W404" i="2"/>
  <c r="W1941" i="2"/>
  <c r="W670" i="2"/>
  <c r="W1459" i="2"/>
  <c r="W1158" i="2"/>
  <c r="W324" i="2"/>
  <c r="W783" i="2"/>
  <c r="W953" i="2"/>
  <c r="W732" i="2"/>
  <c r="W355" i="2"/>
  <c r="W1419" i="2"/>
  <c r="W1237" i="2"/>
  <c r="W146" i="2"/>
  <c r="W298" i="2"/>
  <c r="W1916" i="2"/>
  <c r="W144" i="2"/>
  <c r="W1443" i="2"/>
  <c r="W337" i="2"/>
  <c r="W819" i="2"/>
  <c r="W1336" i="2"/>
  <c r="W306" i="2"/>
  <c r="W770" i="2"/>
  <c r="W1061" i="2"/>
  <c r="W943" i="2"/>
  <c r="W1396" i="2"/>
  <c r="W1844" i="2"/>
  <c r="W1107" i="2"/>
  <c r="W1082" i="2"/>
  <c r="W1060" i="2"/>
  <c r="W264" i="2"/>
  <c r="W609" i="2"/>
  <c r="W1494" i="2"/>
  <c r="W234" i="2"/>
  <c r="W1258" i="2"/>
  <c r="W392" i="2"/>
  <c r="W815" i="2"/>
  <c r="W823" i="2"/>
  <c r="W472" i="2"/>
  <c r="W1490" i="2"/>
  <c r="W1816" i="2"/>
  <c r="W492" i="2"/>
  <c r="W1042" i="2"/>
  <c r="W1548" i="2"/>
  <c r="W232" i="2"/>
  <c r="W707" i="2"/>
  <c r="W839" i="2"/>
  <c r="W1808" i="2"/>
  <c r="W711" i="2"/>
  <c r="W1698" i="2"/>
  <c r="W1210" i="2"/>
  <c r="W1772" i="2"/>
  <c r="W773" i="2"/>
  <c r="W1597" i="2"/>
  <c r="W479" i="2"/>
  <c r="W1405" i="2"/>
  <c r="W508" i="2"/>
  <c r="W865" i="2"/>
  <c r="W988" i="2"/>
  <c r="W1649" i="2"/>
  <c r="W266" i="2"/>
  <c r="W966" i="2"/>
  <c r="W1102" i="2"/>
  <c r="W1406" i="2"/>
  <c r="W915" i="2"/>
  <c r="W1019" i="2"/>
  <c r="W1700" i="2"/>
  <c r="W1605" i="2"/>
  <c r="W1823" i="2"/>
  <c r="W1436" i="2"/>
  <c r="W1254" i="2"/>
  <c r="W417" i="2"/>
  <c r="W1507" i="2"/>
  <c r="W428" i="2"/>
  <c r="W1074" i="2"/>
  <c r="W1726" i="2"/>
  <c r="W976" i="2"/>
  <c r="W1512" i="2"/>
  <c r="W1159" i="2"/>
  <c r="W50" i="2"/>
  <c r="W1000" i="2"/>
  <c r="W1228" i="2"/>
  <c r="W405" i="2"/>
  <c r="W737" i="2"/>
  <c r="W1757" i="2"/>
  <c r="W1537" i="2"/>
  <c r="W383" i="2"/>
  <c r="W1263" i="2"/>
  <c r="W1307" i="2"/>
  <c r="W1472" i="2"/>
  <c r="W1807" i="2"/>
  <c r="W961" i="2"/>
  <c r="W1402" i="2"/>
  <c r="W1860" i="2"/>
  <c r="W288" i="2"/>
  <c r="W1381" i="2"/>
  <c r="W805" i="2"/>
  <c r="W431" i="2"/>
  <c r="W464" i="2"/>
  <c r="W539" i="2"/>
  <c r="W430" i="2"/>
  <c r="W751" i="2"/>
  <c r="W1711" i="2"/>
  <c r="W1618" i="2"/>
  <c r="W1287" i="2"/>
  <c r="W1132" i="2"/>
  <c r="W166" i="2"/>
  <c r="W1836" i="2"/>
  <c r="W1464" i="2"/>
  <c r="W303" i="2"/>
  <c r="W1739" i="2"/>
  <c r="W754" i="2"/>
  <c r="W1064" i="2"/>
  <c r="W370" i="2"/>
  <c r="W1538" i="2"/>
  <c r="W1852" i="2"/>
  <c r="W1036" i="2"/>
  <c r="W1595" i="2"/>
  <c r="W794" i="2"/>
  <c r="W1744" i="2"/>
  <c r="W1706" i="2"/>
  <c r="W231" i="2"/>
  <c r="W471" i="2"/>
  <c r="W112" i="2"/>
  <c r="W567" i="2"/>
  <c r="W1270" i="2"/>
  <c r="W1433" i="2"/>
  <c r="W490" i="2"/>
  <c r="W527" i="2"/>
  <c r="W1748" i="2"/>
  <c r="W727" i="2"/>
  <c r="W432" i="2"/>
  <c r="W142" i="2"/>
  <c r="W103" i="2"/>
  <c r="W1771" i="2"/>
  <c r="W676" i="2"/>
  <c r="W1871" i="2"/>
  <c r="W1304" i="2"/>
  <c r="W1039" i="2"/>
  <c r="W995" i="2"/>
  <c r="W1619" i="2"/>
  <c r="W1479" i="2"/>
  <c r="W477" i="2"/>
  <c r="W418" i="2"/>
  <c r="W987" i="2"/>
  <c r="W67" i="2"/>
  <c r="W341" i="2"/>
  <c r="W1741" i="2"/>
  <c r="W63" i="2"/>
  <c r="W270" i="2"/>
  <c r="W980" i="2"/>
  <c r="W856" i="2"/>
  <c r="W1087" i="2"/>
  <c r="W147" i="2"/>
  <c r="W1213" i="2"/>
  <c r="W1647" i="2"/>
  <c r="W167" i="2"/>
  <c r="W809" i="2"/>
  <c r="W451" i="2"/>
  <c r="W1855" i="2"/>
  <c r="W916" i="2"/>
  <c r="W81" i="2"/>
  <c r="W1680" i="2"/>
  <c r="W1915" i="2"/>
  <c r="W1888" i="2"/>
  <c r="W836" i="2"/>
  <c r="W425" i="2"/>
  <c r="W908" i="2"/>
  <c r="W1462" i="2"/>
  <c r="W1411" i="2"/>
  <c r="W858" i="2"/>
  <c r="W406" i="2"/>
  <c r="W1838" i="2"/>
  <c r="W338" i="2"/>
  <c r="W1545" i="2"/>
  <c r="W1640" i="2"/>
  <c r="W1866" i="2"/>
  <c r="W1526" i="2"/>
  <c r="W874" i="2"/>
  <c r="W1495" i="2"/>
  <c r="W1947" i="2"/>
  <c r="W77" i="2"/>
  <c r="W258" i="2"/>
  <c r="W853" i="2"/>
  <c r="W1862" i="2"/>
  <c r="W838" i="2"/>
  <c r="W1842" i="2"/>
  <c r="W725" i="2"/>
  <c r="W1688" i="2"/>
  <c r="W630" i="2"/>
  <c r="W1129" i="2"/>
  <c r="W1763" i="2"/>
  <c r="W1300" i="2"/>
  <c r="W979" i="2"/>
  <c r="W1044" i="2"/>
  <c r="W331" i="2"/>
  <c r="W1683" i="2"/>
  <c r="W911" i="2"/>
  <c r="W1535" i="2"/>
  <c r="W186" i="2"/>
  <c r="W1511" i="2"/>
  <c r="W972" i="2"/>
  <c r="W208" i="2"/>
  <c r="W1926" i="2"/>
  <c r="W553" i="2"/>
  <c r="W573" i="2"/>
  <c r="W1832" i="2"/>
  <c r="W1346" i="2"/>
  <c r="W1500" i="2"/>
  <c r="W1578" i="2"/>
  <c r="W758" i="2"/>
  <c r="W652" i="2"/>
  <c r="W742" i="2"/>
  <c r="W1593" i="2"/>
  <c r="W1904" i="2"/>
  <c r="W1671" i="2"/>
  <c r="W1124" i="2"/>
  <c r="W1255" i="2"/>
  <c r="W1521" i="2"/>
  <c r="W387" i="2"/>
  <c r="W295" i="2"/>
  <c r="W583" i="2"/>
  <c r="W486" i="2"/>
  <c r="W896" i="2"/>
  <c r="W129" i="2"/>
  <c r="W1098" i="2"/>
  <c r="W820" i="2"/>
  <c r="W1218" i="2"/>
  <c r="W842" i="2"/>
  <c r="W1141" i="2"/>
  <c r="W31" i="2"/>
  <c r="W1328" i="2"/>
  <c r="W1407" i="2"/>
  <c r="W1953" i="2"/>
  <c r="W1410" i="2"/>
  <c r="W1590" i="2"/>
  <c r="W482" i="2"/>
  <c r="W1377" i="2"/>
  <c r="W574" i="2"/>
  <c r="W1353" i="2"/>
  <c r="W1288" i="2"/>
  <c r="W1110" i="2"/>
  <c r="W1386" i="2"/>
  <c r="W623" i="2"/>
  <c r="W502" i="2"/>
  <c r="W1335" i="2"/>
  <c r="W238" i="2"/>
  <c r="W1286" i="2"/>
  <c r="W1913" i="2"/>
  <c r="W1626" i="2"/>
  <c r="W1736" i="2"/>
  <c r="W1168" i="2"/>
  <c r="W1943" i="2"/>
  <c r="W1457" i="2"/>
  <c r="W290" i="2"/>
  <c r="W368" i="2"/>
  <c r="W1374" i="2"/>
  <c r="W1721" i="2"/>
  <c r="W101" i="2"/>
  <c r="W903" i="2"/>
  <c r="W289" i="2"/>
  <c r="W1297" i="2"/>
  <c r="W133" i="2"/>
  <c r="W1160" i="2"/>
  <c r="W968" i="2"/>
  <c r="W130" i="2"/>
  <c r="W797" i="2"/>
  <c r="W1524" i="2"/>
  <c r="W864" i="2"/>
  <c r="W1340" i="2"/>
  <c r="W654" i="2"/>
  <c r="W834" i="2"/>
  <c r="W706" i="2"/>
  <c r="W662" i="2"/>
  <c r="W292" i="2"/>
  <c r="W1658" i="2"/>
  <c r="W145" i="2"/>
  <c r="W1154" i="2"/>
  <c r="W1267" i="2"/>
  <c r="W597" i="2"/>
  <c r="W1745" i="2"/>
  <c r="W1950" i="2"/>
  <c r="W1175" i="2"/>
  <c r="W113" i="2"/>
  <c r="W881" i="2"/>
  <c r="W801" i="2"/>
  <c r="W1884" i="2"/>
  <c r="W134" i="2"/>
  <c r="W436" i="2"/>
  <c r="W1660" i="2"/>
  <c r="W887" i="2"/>
  <c r="W351" i="2"/>
  <c r="W296" i="2"/>
  <c r="W1923" i="2"/>
  <c r="W1906" i="2"/>
  <c r="W1081" i="2"/>
  <c r="W1482" i="2"/>
  <c r="W1814" i="2"/>
  <c r="W577" i="2"/>
  <c r="W1169" i="2"/>
  <c r="W1491" i="2"/>
  <c r="W1197" i="2"/>
  <c r="W397" i="2"/>
  <c r="W566" i="2"/>
  <c r="W1147" i="2"/>
  <c r="W30" i="2"/>
  <c r="W738" i="2"/>
  <c r="W935" i="2"/>
  <c r="W1247" i="2"/>
  <c r="W1560" i="2"/>
  <c r="W1271" i="2"/>
  <c r="W176" i="2"/>
  <c r="W115" i="2"/>
  <c r="W339" i="2"/>
  <c r="W762" i="2"/>
  <c r="W1434" i="2"/>
  <c r="W778" i="2"/>
  <c r="W1143" i="2"/>
  <c r="W1765" i="2"/>
  <c r="W344" i="2"/>
  <c r="W221" i="2"/>
  <c r="W521" i="2"/>
  <c r="W1125" i="2"/>
  <c r="W1689" i="2"/>
  <c r="W1811" i="2"/>
  <c r="W504" i="2"/>
  <c r="W1944" i="2"/>
  <c r="W593" i="2"/>
  <c r="W255" i="2"/>
  <c r="W983" i="2"/>
  <c r="W263" i="2"/>
  <c r="W1876" i="2"/>
  <c r="W1253" i="2"/>
  <c r="W47" i="2"/>
  <c r="W1289" i="2"/>
  <c r="W1120" i="2"/>
  <c r="W277" i="2"/>
  <c r="W892" i="2"/>
  <c r="W699" i="2"/>
  <c r="W1920" i="2"/>
  <c r="W512" i="2"/>
  <c r="W847" i="2"/>
  <c r="W977" i="2"/>
  <c r="W627" i="2"/>
  <c r="W200" i="2"/>
  <c r="W1151" i="2"/>
  <c r="W1937" i="2"/>
  <c r="W1273" i="2"/>
  <c r="W1841" i="2"/>
  <c r="W692" i="2"/>
  <c r="W1525" i="2"/>
  <c r="W602" i="2"/>
  <c r="W1186" i="2"/>
  <c r="W674" i="2"/>
  <c r="W198" i="2"/>
  <c r="W691" i="2"/>
  <c r="W1824" i="2"/>
  <c r="W334" i="2"/>
  <c r="W1130" i="2"/>
  <c r="W1547" i="2"/>
  <c r="W1465" i="2"/>
  <c r="W1553" i="2"/>
  <c r="W220" i="2"/>
  <c r="W1057" i="2"/>
  <c r="W1927" i="2"/>
  <c r="W747" i="2"/>
  <c r="W1602" i="2"/>
  <c r="W141" i="2"/>
  <c r="W1734" i="2"/>
  <c r="W1224" i="2"/>
  <c r="W681" i="2"/>
  <c r="W605" i="2"/>
  <c r="W1053" i="2"/>
  <c r="W245" i="2"/>
  <c r="W872" i="2"/>
  <c r="W1223" i="2"/>
  <c r="W316" i="2"/>
  <c r="W1170" i="2"/>
  <c r="W1248" i="2"/>
  <c r="W191" i="2"/>
  <c r="W1308" i="2"/>
  <c r="W1015" i="2"/>
  <c r="W248" i="2"/>
  <c r="W1693" i="2"/>
  <c r="W1635" i="2"/>
  <c r="W851" i="2"/>
  <c r="W1774" i="2"/>
  <c r="W52" i="2"/>
  <c r="W1694" i="2"/>
  <c r="W559" i="2"/>
  <c r="W1119" i="2"/>
  <c r="W184" i="2"/>
  <c r="W1690" i="2"/>
  <c r="W1045" i="2"/>
  <c r="W529" i="2"/>
  <c r="W612" i="2"/>
  <c r="W833" i="2"/>
  <c r="W660" i="2"/>
  <c r="W1171" i="2"/>
  <c r="W1697" i="2"/>
  <c r="W1510" i="2"/>
  <c r="W1627" i="2"/>
  <c r="W584" i="2"/>
  <c r="W1939" i="2"/>
  <c r="W1430" i="2"/>
  <c r="W1233" i="2"/>
  <c r="W1104" i="2"/>
  <c r="W757" i="2"/>
  <c r="W1859" i="2"/>
  <c r="W1800" i="2"/>
  <c r="W1897" i="2"/>
  <c r="W517" i="2"/>
  <c r="W213" i="2"/>
  <c r="W1746" i="2"/>
  <c r="W875" i="2"/>
  <c r="W1843" i="2"/>
  <c r="W389" i="2"/>
  <c r="W223" i="2"/>
  <c r="W174" i="2"/>
  <c r="W446" i="2"/>
  <c r="W1575" i="2"/>
  <c r="W1315" i="2"/>
  <c r="W1388" i="2"/>
  <c r="W375" i="2"/>
  <c r="W1209" i="2"/>
  <c r="W802" i="2"/>
  <c r="W333" i="2"/>
  <c r="W501" i="2"/>
  <c r="W274" i="2"/>
  <c r="W420" i="2"/>
  <c r="W1276" i="2"/>
  <c r="W1319" i="2"/>
  <c r="W731" i="2"/>
  <c r="W1552" i="2"/>
  <c r="W752" i="2"/>
  <c r="W301" i="2"/>
  <c r="W1614" i="2"/>
  <c r="W287" i="2"/>
  <c r="W229" i="2"/>
  <c r="W1573" i="2"/>
  <c r="W185" i="2"/>
  <c r="W256" i="2"/>
  <c r="W873" i="2"/>
  <c r="W1446" i="2"/>
  <c r="W1543" i="2"/>
  <c r="W1795" i="2"/>
  <c r="W736" i="2"/>
  <c r="W283" i="2"/>
  <c r="W639" i="2"/>
  <c r="W1382" i="2"/>
  <c r="W1366" i="2"/>
  <c r="W854" i="2"/>
  <c r="W1347" i="2"/>
  <c r="W1355" i="2"/>
  <c r="W722" i="2"/>
  <c r="W1423" i="2"/>
  <c r="W1370" i="2"/>
  <c r="W1549" i="2"/>
  <c r="W1905" i="2"/>
  <c r="W62" i="2"/>
  <c r="W894" i="2"/>
  <c r="W1152" i="2"/>
  <c r="W169" i="2"/>
  <c r="W1165" i="2"/>
  <c r="W912" i="2"/>
  <c r="W1187" i="2"/>
  <c r="W440" i="2"/>
  <c r="W1354" i="2"/>
  <c r="W871" i="2"/>
  <c r="W530" i="2"/>
  <c r="W1409" i="2"/>
  <c r="W1140" i="2"/>
  <c r="W466" i="2"/>
  <c r="W1925" i="2"/>
  <c r="W1696" i="2"/>
  <c r="W1383" i="2"/>
  <c r="W552" i="2"/>
  <c r="W10" i="2"/>
  <c r="W1805" i="2"/>
  <c r="W776" i="2"/>
  <c r="W110" i="2"/>
  <c r="W26" i="2"/>
  <c r="W1766" i="2"/>
  <c r="W1574" i="2"/>
  <c r="W1072" i="2"/>
  <c r="W170" i="2"/>
  <c r="W1850" i="2"/>
  <c r="W68" i="2"/>
  <c r="W1737" i="2"/>
  <c r="W1245" i="2"/>
  <c r="W447" i="2"/>
  <c r="W352" i="2"/>
  <c r="W1642" i="2"/>
  <c r="W1677" i="2"/>
  <c r="W1279" i="2"/>
  <c r="W96" i="2"/>
  <c r="W827" i="2"/>
  <c r="W1818" i="2"/>
  <c r="W740" i="2"/>
  <c r="W1509" i="2"/>
  <c r="W958" i="2"/>
  <c r="W562" i="2"/>
  <c r="W226" i="2"/>
  <c r="W832" i="2"/>
  <c r="W429" i="2"/>
  <c r="W1004" i="2"/>
  <c r="W893" i="2"/>
  <c r="W74" i="2"/>
  <c r="W216" i="2"/>
  <c r="W753" i="2"/>
  <c r="W1394" i="2"/>
  <c r="W531" i="2"/>
  <c r="W867" i="2"/>
  <c r="W1298" i="2"/>
  <c r="W1646" i="2"/>
  <c r="W1250" i="2"/>
  <c r="W1167" i="2"/>
  <c r="W818" i="2"/>
  <c r="W668" i="2"/>
  <c r="W1846" i="2"/>
  <c r="W1278" i="2"/>
  <c r="W1934" i="2"/>
  <c r="W1156" i="2"/>
  <c r="W694" i="2"/>
  <c r="W515" i="2"/>
  <c r="W941" i="2"/>
  <c r="W807" i="2"/>
  <c r="W242" i="2"/>
  <c r="W718" i="2"/>
  <c r="W868" i="2"/>
  <c r="W1157" i="2"/>
  <c r="W1236" i="2"/>
  <c r="W590" i="2"/>
  <c r="W954" i="2"/>
  <c r="W787" i="2"/>
  <c r="W393" i="2"/>
  <c r="W1122" i="2"/>
  <c r="W600" i="2"/>
  <c r="W118" i="2"/>
  <c r="W273" i="2"/>
  <c r="W1460" i="2"/>
  <c r="W424" i="2"/>
  <c r="W225" i="2"/>
  <c r="W373" i="2"/>
  <c r="W1929" i="2"/>
  <c r="W714" i="2"/>
  <c r="W100" i="2"/>
  <c r="W315" i="2"/>
  <c r="W138" i="2"/>
  <c r="W855" i="2"/>
  <c r="W922" i="2"/>
  <c r="W1030" i="2"/>
  <c r="W1747" i="2"/>
  <c r="W1412" i="2"/>
  <c r="W1894" i="2"/>
  <c r="W1571" i="2"/>
  <c r="W1917" i="2"/>
  <c r="W1938" i="2"/>
  <c r="W40" i="2"/>
  <c r="W1785" i="2"/>
  <c r="W1541" i="2"/>
  <c r="W148" i="2"/>
  <c r="W123" i="2"/>
  <c r="W280" i="2"/>
  <c r="W407" i="2"/>
  <c r="W1872" i="2"/>
  <c r="W394" i="2"/>
  <c r="W1365" i="2"/>
  <c r="W510" i="2"/>
  <c r="W1670" i="2"/>
  <c r="W253" i="2"/>
  <c r="W177" i="2"/>
  <c r="W1667" i="2"/>
  <c r="W959" i="2"/>
  <c r="W1447" i="2"/>
  <c r="W7" i="2"/>
  <c r="W1390" i="2"/>
  <c r="W128" i="2"/>
  <c r="W1200" i="2"/>
  <c r="W1650" i="2"/>
  <c r="W1784" i="2"/>
  <c r="W1013" i="2"/>
  <c r="W491" i="2"/>
  <c r="W1314" i="2"/>
  <c r="W544" i="2"/>
  <c r="W1046" i="2"/>
  <c r="W433" i="2"/>
  <c r="W1702" i="2"/>
  <c r="W349" i="2"/>
  <c r="W294" i="2"/>
  <c r="W1471" i="2"/>
  <c r="W1623" i="2"/>
  <c r="W111" i="2"/>
  <c r="W1080" i="2"/>
  <c r="W499" i="2"/>
  <c r="W1020" i="2"/>
  <c r="W1885" i="2"/>
  <c r="W1839" i="2"/>
  <c r="W572" i="2"/>
  <c r="W1692" i="2"/>
  <c r="W1858" i="2"/>
  <c r="W409" i="2"/>
  <c r="W1861" i="2"/>
  <c r="W537" i="2"/>
  <c r="W926" i="2"/>
  <c r="W1373" i="2"/>
  <c r="W1719" i="2"/>
  <c r="W1257" i="2"/>
  <c r="W816" i="2"/>
  <c r="W1628" i="2"/>
  <c r="W391" i="2"/>
  <c r="W1503" i="2"/>
  <c r="W899" i="2"/>
  <c r="W720" i="2"/>
  <c r="W267" i="2"/>
  <c r="W1489" i="2"/>
  <c r="W1519" i="2"/>
  <c r="W1041" i="2"/>
  <c r="W1857" i="2"/>
  <c r="W1833" i="2"/>
  <c r="W1653" i="2"/>
  <c r="W1429" i="2"/>
  <c r="W1825" i="2"/>
  <c r="W498" i="2"/>
  <c r="W1106" i="2"/>
  <c r="W975" i="2"/>
  <c r="W1207" i="2"/>
  <c r="W1268" i="2"/>
  <c r="W560" i="2"/>
  <c r="W1362" i="2"/>
  <c r="W182" i="2"/>
  <c r="W1128" i="2"/>
  <c r="W1759" i="2"/>
  <c r="W60" i="2"/>
  <c r="W1372" i="2"/>
  <c r="W1463" i="2"/>
  <c r="W135" i="2"/>
  <c r="W1890" i="2"/>
  <c r="W1531" i="2"/>
  <c r="W1048" i="2"/>
  <c r="W1367" i="2"/>
  <c r="W1144" i="2"/>
  <c r="W900" i="2"/>
  <c r="W1078" i="2"/>
  <c r="W415" i="2"/>
  <c r="W1867" i="2"/>
  <c r="W687" i="2"/>
  <c r="W1641" i="2"/>
  <c r="W76" i="2"/>
  <c r="W488" i="2"/>
  <c r="W666" i="2"/>
  <c r="W1068" i="2"/>
  <c r="W1704" i="2"/>
  <c r="W173" i="2"/>
  <c r="W1272" i="2"/>
  <c r="W846" i="2"/>
  <c r="W1349" i="2"/>
  <c r="W586" i="2"/>
  <c r="W343" i="2"/>
  <c r="W719" i="2"/>
  <c r="W1439" i="2"/>
  <c r="W656" i="2"/>
  <c r="W541" i="2"/>
  <c r="W1301" i="2"/>
  <c r="W1622" i="2"/>
  <c r="W774" i="2"/>
  <c r="W655" i="2"/>
  <c r="W489" i="2"/>
  <c r="W171" i="2"/>
  <c r="W1849" i="2"/>
  <c r="W1780" i="2"/>
  <c r="W658" i="2"/>
  <c r="W276" i="2"/>
  <c r="W1501" i="2"/>
  <c r="W1010" i="2"/>
  <c r="W1738" i="2"/>
  <c r="W1332" i="2"/>
  <c r="W645" i="2"/>
  <c r="W1480" i="2"/>
  <c r="W403" i="2"/>
  <c r="W1083" i="2"/>
  <c r="W390" i="2"/>
  <c r="W1101" i="2"/>
  <c r="W1379" i="2"/>
  <c r="W1685" i="2"/>
  <c r="W1452" i="2"/>
  <c r="W1065" i="2"/>
  <c r="W1820" i="2"/>
  <c r="W105" i="2"/>
  <c r="W1194" i="2"/>
  <c r="W1584" i="2"/>
  <c r="W1760" i="2"/>
  <c r="W457" i="2"/>
  <c r="W1338" i="2"/>
  <c r="W723" i="2"/>
  <c r="W1652" i="2"/>
  <c r="W244" i="2"/>
  <c r="W1450" i="2"/>
  <c r="W1206" i="2"/>
  <c r="W1131" i="2"/>
  <c r="W1451" i="2"/>
  <c r="W1002" i="2"/>
  <c r="W978" i="2"/>
  <c r="W1585" i="2"/>
  <c r="W1105" i="2"/>
  <c r="W1889" i="2"/>
  <c r="W1802" i="2"/>
  <c r="W325" i="2"/>
  <c r="W443" i="2"/>
  <c r="W1910" i="2"/>
  <c r="W72" i="2"/>
  <c r="W649" i="2"/>
  <c r="W1486" i="2"/>
  <c r="W1483" i="2"/>
  <c r="W1783" i="2"/>
  <c r="W505" i="2"/>
  <c r="W442" i="2"/>
  <c r="W1195" i="2"/>
  <c r="W1718" i="2"/>
  <c r="W1360" i="2"/>
  <c r="W1701" i="2"/>
  <c r="W106" i="2"/>
  <c r="W48" i="2"/>
  <c r="W565" i="2"/>
  <c r="W308" i="2"/>
  <c r="W1610" i="2"/>
  <c r="W1845" i="2"/>
  <c r="W557" i="2"/>
  <c r="W1755" i="2"/>
  <c r="W1508" i="2"/>
  <c r="W260" i="2"/>
  <c r="W1361" i="2"/>
  <c r="W412" i="2"/>
  <c r="W1634" i="2"/>
  <c r="W300" i="2"/>
  <c r="W964" i="2"/>
  <c r="W353" i="2"/>
  <c r="W1565" i="2"/>
  <c r="W1126" i="2"/>
  <c r="W1568" i="2"/>
  <c r="W1037" i="2"/>
  <c r="W1776" i="2"/>
  <c r="W1750" i="2"/>
  <c r="W1431" i="2"/>
  <c r="W1444" i="2"/>
  <c r="W1603" i="2"/>
  <c r="W812" i="2"/>
  <c r="W821" i="2"/>
  <c r="W1192" i="2"/>
  <c r="W1077" i="2"/>
  <c r="W1656" i="2"/>
  <c r="W672" i="2"/>
  <c r="W1485" i="2"/>
  <c r="W861" i="2"/>
  <c r="W1400" i="2"/>
  <c r="W1804" i="2"/>
  <c r="W1404" i="2"/>
  <c r="W15" i="2"/>
  <c r="W756" i="2"/>
  <c r="W1229" i="2"/>
  <c r="W1070" i="2"/>
  <c r="W1720" i="2"/>
  <c r="W1094" i="2"/>
  <c r="W83" i="2"/>
  <c r="W161" i="2"/>
  <c r="W628" i="2"/>
  <c r="W183" i="2"/>
  <c r="W1732" i="2"/>
  <c r="W468" i="2"/>
  <c r="W985" i="2"/>
  <c r="W653" i="2"/>
  <c r="W1936" i="2"/>
  <c r="W156" i="2"/>
  <c r="W952" i="2"/>
  <c r="W58" i="2"/>
  <c r="W1226" i="2"/>
  <c r="W622" i="2"/>
  <c r="W69" i="2"/>
  <c r="W780" i="2"/>
  <c r="W990" i="2"/>
  <c r="W1027" i="2"/>
  <c r="W986" i="2"/>
  <c r="W125" i="2"/>
  <c r="W1945" i="2"/>
  <c r="W1601" i="2"/>
  <c r="W1793" i="2"/>
  <c r="W551" i="2"/>
  <c r="W366" i="2"/>
  <c r="W496" i="2"/>
  <c r="W1534" i="2"/>
  <c r="W312" i="2"/>
  <c r="W1191" i="2"/>
  <c r="W570" i="2"/>
  <c r="W1368" i="2"/>
  <c r="W554" i="2"/>
  <c r="W863" i="2"/>
  <c r="W1389" i="2"/>
  <c r="W360" i="2"/>
  <c r="W996" i="2"/>
  <c r="W1810" i="2"/>
  <c r="W305" i="2"/>
  <c r="W1320" i="2"/>
  <c r="W680" i="2"/>
  <c r="W1873" i="2"/>
  <c r="W835" i="2"/>
  <c r="W55" i="2"/>
  <c r="W1059" i="2"/>
  <c r="W1277" i="2"/>
  <c r="W843" i="2"/>
  <c r="W1588" i="2"/>
  <c r="W728" i="2"/>
  <c r="W1475" i="2"/>
  <c r="W1749" i="2"/>
  <c r="W1251" i="2"/>
  <c r="W898" i="2"/>
  <c r="W1003" i="2"/>
  <c r="W509" i="2"/>
  <c r="W621" i="2"/>
  <c r="W931" i="2"/>
  <c r="W1803" i="2"/>
  <c r="W1761" i="2"/>
  <c r="W293" i="2"/>
  <c r="W1477" i="2"/>
  <c r="W1797" i="2"/>
  <c r="W243" i="2"/>
  <c r="W981" i="2"/>
  <c r="W822" i="2"/>
  <c r="W42" i="2"/>
  <c r="W506" i="2"/>
  <c r="W1317" i="2"/>
  <c r="W1469" i="2"/>
  <c r="W664" i="2"/>
  <c r="W56" i="2"/>
  <c r="W1090" i="2"/>
  <c r="W984" i="2"/>
  <c r="W377" i="2"/>
  <c r="W1767" i="2"/>
  <c r="W750" i="2"/>
  <c r="W1681" i="2"/>
  <c r="W1142" i="2"/>
  <c r="W414" i="2"/>
  <c r="W241" i="2"/>
  <c r="W1344" i="2"/>
  <c r="W1163" i="2"/>
  <c r="W1249" i="2"/>
  <c r="W1617" i="2"/>
  <c r="W1193" i="2"/>
  <c r="W879" i="2"/>
  <c r="W235" i="2"/>
  <c r="W785" i="2"/>
  <c r="W1682" i="2"/>
  <c r="W704" i="2"/>
  <c r="W1924" i="2"/>
  <c r="W698" i="2"/>
  <c r="W1222" i="2"/>
  <c r="W1868" i="2"/>
  <c r="W487" i="2"/>
  <c r="W1408" i="2"/>
  <c r="W635" i="2"/>
  <c r="W483" i="2"/>
  <c r="W1826" i="2"/>
  <c r="W1016" i="2"/>
  <c r="W1921" i="2"/>
  <c r="W613" i="2"/>
  <c r="W1600" i="2"/>
  <c r="W806" i="2"/>
  <c r="W1345" i="2"/>
  <c r="W1427" i="2"/>
  <c r="W1798" i="2"/>
  <c r="W789" i="2"/>
  <c r="W1659" i="2"/>
  <c r="W1520" i="2"/>
  <c r="W880" i="2"/>
  <c r="W1594" i="2"/>
  <c r="W540" i="2"/>
  <c r="W1740" i="2"/>
  <c r="W526" i="2"/>
  <c r="W1801" i="2"/>
  <c r="W1032" i="2"/>
  <c r="W1621" i="2"/>
  <c r="W580" i="2"/>
  <c r="W1164" i="2"/>
  <c r="W411" i="2"/>
  <c r="W236" i="2"/>
  <c r="W973" i="2"/>
  <c r="W709" i="2"/>
  <c r="W1281" i="2"/>
  <c r="W1467" i="2"/>
  <c r="W1513" i="2"/>
  <c r="W1714" i="2"/>
  <c r="W804" i="2"/>
  <c r="W1184" i="2"/>
  <c r="W1819" i="2"/>
  <c r="W1031" i="2"/>
  <c r="W1274" i="2"/>
  <c r="W1216" i="2"/>
  <c r="W1047" i="2"/>
  <c r="W1935" i="2"/>
  <c r="W575" i="2"/>
  <c r="W458" i="2"/>
  <c r="W601" i="2"/>
  <c r="W1546" i="2"/>
  <c r="W788" i="2"/>
  <c r="W659" i="2"/>
  <c r="W1830" i="2"/>
  <c r="W1448" i="2"/>
  <c r="W1096" i="2"/>
  <c r="W71" i="2"/>
  <c r="W304" i="2"/>
  <c r="W519" i="2"/>
  <c r="W1260" i="2"/>
  <c r="W955" i="2"/>
  <c r="W275" i="2"/>
  <c r="W1523" i="2"/>
  <c r="W206" i="2"/>
  <c r="W1514" i="2"/>
  <c r="W917" i="2"/>
  <c r="W1484" i="2"/>
  <c r="W1441" i="2"/>
  <c r="W1033" i="2"/>
  <c r="W596" i="2"/>
  <c r="W1713" i="2"/>
  <c r="W1179" i="2"/>
  <c r="W1380" i="2"/>
  <c r="W1607" i="2"/>
  <c r="W163" i="2"/>
  <c r="W172" i="2"/>
  <c r="W262" i="2"/>
  <c r="W1645" i="2"/>
  <c r="W282" i="2"/>
  <c r="W1727" i="2"/>
  <c r="W1018" i="2"/>
  <c r="W365" i="2"/>
  <c r="W16" i="2"/>
  <c r="W222" i="2"/>
  <c r="W1262" i="2"/>
  <c r="W675" i="2"/>
  <c r="W140" i="2"/>
  <c r="W619" i="2"/>
  <c r="W1542" i="2"/>
  <c r="W536" i="2"/>
  <c r="W395" i="2"/>
  <c r="W1043" i="2"/>
  <c r="W1817" i="2"/>
  <c r="W616" i="2"/>
  <c r="W743" i="2"/>
  <c r="W1790" i="2"/>
  <c r="W164" i="2"/>
  <c r="W422" i="2"/>
  <c r="W1502" i="2"/>
  <c r="W1587" i="2"/>
  <c r="W1562" i="2"/>
  <c r="W195" i="2"/>
  <c r="W1265" i="2"/>
  <c r="W1327" i="2"/>
  <c r="W703" i="2"/>
  <c r="W636" i="2"/>
  <c r="W1887" i="2"/>
  <c r="W1093" i="2"/>
  <c r="W1455" i="2"/>
  <c r="W930" i="2"/>
  <c r="W1576" i="2"/>
  <c r="W64" i="2"/>
  <c r="W769" i="2"/>
  <c r="W1678" i="2"/>
  <c r="W1908" i="2"/>
  <c r="W299" i="2"/>
  <c r="W1527" i="2"/>
  <c r="W122" i="2"/>
  <c r="W1877" i="2"/>
  <c r="W1829" i="2"/>
  <c r="W1014" i="2"/>
  <c r="W1707" i="2"/>
  <c r="W1864" i="2"/>
  <c r="W1569" i="2"/>
  <c r="W1881" i="2"/>
  <c r="W1768" i="2"/>
  <c r="W1180" i="2"/>
  <c r="W1932" i="2"/>
  <c r="W1006" i="2"/>
  <c r="W1112" i="2"/>
  <c r="W250" i="2"/>
  <c r="W1672" i="2"/>
  <c r="W1069" i="2"/>
  <c r="W844" i="2"/>
  <c r="W1730" i="2"/>
  <c r="W311" i="2"/>
  <c r="W249" i="2"/>
  <c r="W919" i="2"/>
  <c r="W1657" i="2"/>
  <c r="W744" i="2"/>
  <c r="W1589" i="2"/>
  <c r="W1735" i="2"/>
  <c r="W921" i="2"/>
  <c r="W1878" i="2"/>
  <c r="W890" i="2"/>
  <c r="W1933" i="2"/>
  <c r="W204" i="2"/>
  <c r="W1911" i="2"/>
  <c r="W1903" i="2"/>
  <c r="W1504" i="2"/>
  <c r="W1269" i="2"/>
  <c r="W1476" i="2"/>
  <c r="W168" i="2"/>
  <c r="W1456" i="2"/>
  <c r="W891" i="2"/>
  <c r="W614" i="2"/>
  <c r="W131" i="2"/>
  <c r="W1189" i="2"/>
  <c r="W643" i="2"/>
  <c r="W410" i="2"/>
  <c r="W663" i="2"/>
  <c r="W1633" i="2"/>
  <c r="W897" i="2"/>
  <c r="W1395" i="2"/>
  <c r="W386" i="2"/>
  <c r="W78" i="2"/>
  <c r="W475" i="2"/>
  <c r="W1695" i="2"/>
  <c r="W278" i="2"/>
  <c r="W359" i="2"/>
  <c r="W989" i="2"/>
  <c r="W246" i="2"/>
  <c r="W388" i="2"/>
  <c r="W1777" i="2"/>
  <c r="W1639" i="2"/>
  <c r="W98" i="2"/>
  <c r="W638" i="2"/>
  <c r="W1517" i="2"/>
  <c r="W1831" i="2"/>
  <c r="W1896" i="2"/>
  <c r="W729" i="2"/>
  <c r="W543" i="2"/>
  <c r="W1558" i="2"/>
  <c r="W936" i="2"/>
  <c r="W862" i="2"/>
  <c r="W124" i="2"/>
  <c r="W1930" i="2"/>
  <c r="W1202" i="2"/>
  <c r="W453" i="2"/>
  <c r="W1893" i="2"/>
  <c r="W149" i="2"/>
  <c r="W1341" i="2"/>
  <c r="W755" i="2"/>
  <c r="W1283" i="2"/>
  <c r="W1488" i="2"/>
  <c r="W1176" i="2"/>
  <c r="W1208" i="2"/>
  <c r="W1240" i="2"/>
  <c r="W1583" i="2"/>
  <c r="W1432" i="2"/>
  <c r="W669" i="2"/>
  <c r="W971" i="2"/>
  <c r="W155" i="2"/>
  <c r="W196" i="2"/>
  <c r="W582" i="2"/>
  <c r="W269" i="2"/>
  <c r="W210" i="2"/>
  <c r="W1385" i="2"/>
  <c r="W1066" i="2"/>
  <c r="W1021" i="2"/>
  <c r="W1173" i="2"/>
  <c r="W1238" i="2"/>
  <c r="W545" i="2"/>
  <c r="W848" i="2"/>
  <c r="W1630" i="2"/>
  <c r="W1891" i="2"/>
  <c r="W426" i="2"/>
  <c r="W1150" i="2"/>
  <c r="W120" i="2"/>
  <c r="W201" i="2"/>
  <c r="W578" i="2"/>
  <c r="W826" i="2"/>
  <c r="W534" i="2"/>
  <c r="W1505" i="2"/>
  <c r="W35" i="2"/>
  <c r="W1638" i="2"/>
  <c r="W1928" i="2"/>
  <c r="W1530" i="2"/>
  <c r="W721" i="2"/>
  <c r="W1183" i="2"/>
  <c r="W808" i="2"/>
  <c r="W1435" i="2"/>
  <c r="W1114" i="2"/>
  <c r="W1792" i="2"/>
  <c r="W380" i="2"/>
  <c r="W1788" i="2"/>
  <c r="W1879" i="2"/>
  <c r="W1875" i="2"/>
  <c r="W1870" i="2"/>
  <c r="W1532" i="2"/>
  <c r="W546" i="2"/>
  <c r="W1299" i="2"/>
  <c r="W441" i="2"/>
  <c r="W1497" i="2"/>
  <c r="W481" i="2"/>
  <c r="W1188" i="2"/>
  <c r="W1115" i="2"/>
  <c r="W1244" i="2"/>
  <c r="W1468" i="2"/>
  <c r="W1232" i="2"/>
  <c r="W595" i="2"/>
  <c r="W1919" i="2"/>
  <c r="W710" i="2"/>
  <c r="W1387" i="2"/>
  <c r="W1285" i="2"/>
  <c r="W1056" i="2"/>
  <c r="W1118" i="2"/>
  <c r="W209" i="2"/>
  <c r="W866" i="2"/>
  <c r="W1292" i="2"/>
  <c r="W1636" i="2"/>
  <c r="W1137" i="2"/>
  <c r="W1178" i="2"/>
  <c r="W1579" i="2"/>
  <c r="W775" i="2"/>
  <c r="W450" i="2"/>
  <c r="W460" i="2"/>
  <c r="W1055" i="2"/>
  <c r="W97" i="2"/>
  <c r="W1181" i="2"/>
  <c r="W1806" i="2"/>
  <c r="W212" i="2"/>
  <c r="W829" i="2"/>
  <c r="W1544" i="2"/>
  <c r="W1100" i="2"/>
  <c r="W538" i="2"/>
  <c r="W1364" i="2"/>
  <c r="W480" i="2"/>
  <c r="W271" i="2"/>
  <c r="W1518" i="2"/>
  <c r="W1717" i="2"/>
  <c r="W650" i="2"/>
  <c r="W357" i="2"/>
  <c r="W444" i="2"/>
  <c r="W437" i="2"/>
  <c r="W841" i="2"/>
  <c r="W1914" i="2"/>
  <c r="W323" i="2"/>
  <c r="W1296" i="2"/>
  <c r="W45" i="2"/>
  <c r="W942" i="2"/>
  <c r="W1528" i="2"/>
  <c r="W1731" i="2"/>
  <c r="W906" i="2"/>
  <c r="W993" i="2"/>
  <c r="W1686" i="2"/>
  <c r="W705" i="2"/>
  <c r="W661" i="2"/>
  <c r="W157" i="2"/>
  <c r="W1909" i="2"/>
  <c r="W1051" i="2"/>
  <c r="W1384" i="2"/>
  <c r="W702" i="2"/>
  <c r="W1095" i="2"/>
  <c r="W92" i="2"/>
  <c r="W1907" i="2"/>
  <c r="W1294" i="2"/>
  <c r="W1337" i="2"/>
  <c r="W467" i="2"/>
  <c r="W1234" i="2"/>
  <c r="W1710" i="2"/>
  <c r="W1570" i="2"/>
  <c r="W313" i="2"/>
  <c r="W449" i="2"/>
  <c r="W1712" i="2"/>
  <c r="W1470" i="2"/>
  <c r="W1127" i="2"/>
  <c r="W1663" i="2"/>
  <c r="W909" i="2"/>
  <c r="W927" i="2"/>
  <c r="W642" i="2"/>
  <c r="W1853" i="2"/>
  <c r="W218" i="2"/>
  <c r="W1676" i="2"/>
  <c r="W455" i="2"/>
  <c r="W445" i="2"/>
  <c r="W1397" i="2"/>
  <c r="W1648" i="2"/>
  <c r="W1586" i="2"/>
  <c r="W885" i="2"/>
  <c r="W1123" i="2"/>
  <c r="W1898" i="2"/>
  <c r="W202" i="2"/>
  <c r="W188" i="2"/>
  <c r="W181" i="2"/>
  <c r="W1615" i="2"/>
  <c r="W828" i="2"/>
  <c r="W1035" i="2"/>
  <c r="W1664" i="2"/>
  <c r="W837" i="2"/>
  <c r="W1559" i="2"/>
  <c r="W1466" i="2"/>
  <c r="W1166" i="2"/>
  <c r="W1705" i="2"/>
  <c r="W611" i="2"/>
  <c r="W367" i="2"/>
  <c r="W1109" i="2"/>
  <c r="W374" i="2"/>
  <c r="W421" i="2"/>
  <c r="W970" i="2"/>
  <c r="W1357" i="2"/>
  <c r="W336" i="2"/>
  <c r="W677" i="2"/>
  <c r="W356" i="2"/>
  <c r="W1211" i="2"/>
  <c r="W790" i="2"/>
  <c r="W1092" i="2"/>
  <c r="W1221" i="2"/>
  <c r="W1620" i="2"/>
  <c r="W1827" i="2"/>
  <c r="W1001" i="2"/>
  <c r="W1007" i="2"/>
  <c r="W507" i="2"/>
  <c r="W1290" i="2"/>
  <c r="W1413" i="2"/>
  <c r="W354" i="2"/>
  <c r="W1753" i="2"/>
  <c r="W1722" i="2"/>
  <c r="W362" i="2"/>
  <c r="W1673" i="2"/>
  <c r="W724" i="2"/>
  <c r="W1275" i="2"/>
  <c r="W1326" i="2"/>
  <c r="W1378" i="2"/>
  <c r="W1550" i="2"/>
  <c r="W1359" i="2"/>
  <c r="W1869" i="2"/>
  <c r="W634" i="2"/>
  <c r="W795" i="2"/>
  <c r="W1632" i="2"/>
  <c r="W1572" i="2"/>
  <c r="W1284" i="2"/>
  <c r="W1687" i="2"/>
  <c r="W219" i="2"/>
  <c r="W617" i="2"/>
  <c r="W1103" i="2"/>
  <c r="W1616" i="2"/>
  <c r="W1256" i="2"/>
  <c r="W830" i="2"/>
  <c r="W1496" i="2"/>
  <c r="W1227" i="2"/>
  <c r="W1316" i="2"/>
  <c r="W332" i="2"/>
  <c r="W1155" i="2"/>
  <c r="W369" i="2"/>
  <c r="W1420" i="2"/>
  <c r="W1643" i="2"/>
  <c r="W1598" i="2"/>
  <c r="W1493" i="2"/>
  <c r="W766" i="2"/>
  <c r="W925" i="2"/>
  <c r="W251" i="2"/>
  <c r="W542" i="2"/>
  <c r="W644" i="2"/>
  <c r="W637" i="2"/>
  <c r="W1624" i="2"/>
  <c r="W1902" i="2"/>
  <c r="W165" i="2"/>
  <c r="W281" i="2"/>
  <c r="W1637" i="2"/>
  <c r="W378" i="2"/>
  <c r="W641" i="2"/>
  <c r="W438" i="2"/>
  <c r="W686" i="2"/>
  <c r="W279" i="2"/>
  <c r="W1651" i="2"/>
  <c r="W382" i="2"/>
  <c r="W1199" i="2"/>
  <c r="W555" i="2"/>
  <c r="W1182" i="2"/>
  <c r="W1557" i="2"/>
  <c r="W1580" i="2"/>
  <c r="W1391" i="2"/>
  <c r="W715" i="2"/>
  <c r="W1499" i="2"/>
  <c r="W1662" i="2"/>
  <c r="W901" i="2"/>
  <c r="W982" i="2"/>
  <c r="W1812" i="2"/>
  <c r="W547" i="2"/>
  <c r="W920" i="2"/>
  <c r="W1762" i="2"/>
  <c r="W1198" i="2"/>
  <c r="W86" i="2"/>
  <c r="W1424" i="2"/>
  <c r="W1679" i="2"/>
  <c r="W782" i="2"/>
  <c r="W1318" i="2"/>
  <c r="W1054" i="2"/>
  <c r="W1324" i="2"/>
  <c r="W1529" i="2"/>
  <c r="W1592" i="2"/>
  <c r="W884" i="2"/>
  <c r="W620" i="2"/>
  <c r="W697" i="2"/>
  <c r="W781" i="2"/>
  <c r="W1533" i="2"/>
  <c r="W1742" i="2"/>
  <c r="W524" i="2"/>
  <c r="W1567" i="2"/>
  <c r="W1715" i="2"/>
  <c r="W956" i="2"/>
  <c r="W1034" i="2"/>
  <c r="W1259" i="2"/>
  <c r="W1172" i="2"/>
  <c r="W1358" i="2"/>
  <c r="W1609" i="2"/>
  <c r="W624" i="2"/>
  <c r="W947" i="2"/>
  <c r="W549" i="2"/>
  <c r="W1454" i="2"/>
  <c r="W716" i="2"/>
  <c r="W1661" i="2"/>
  <c r="W228" i="2"/>
  <c r="W1325" i="2"/>
  <c r="W399" i="2"/>
  <c r="W1758" i="2"/>
  <c r="W1756" i="2"/>
  <c r="W963" i="2"/>
  <c r="W1840" i="2"/>
  <c r="W1828" i="2"/>
  <c r="W435" i="2"/>
  <c r="W1022" i="2"/>
  <c r="W967" i="2"/>
  <c r="W518" i="2"/>
  <c r="W93" i="2"/>
  <c r="W1847" i="2"/>
  <c r="W1822" i="2"/>
  <c r="W320" i="2"/>
  <c r="W1376" i="2"/>
  <c r="W159" i="2"/>
  <c r="W1282" i="2"/>
  <c r="W1492" i="2"/>
  <c r="W123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49159D6-E6F4-43AF-8A83-26B169FF364D}"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<sst xmlns="http://schemas.openxmlformats.org/spreadsheetml/2006/main" count="30585" uniqueCount="3238">
  <si>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</si>
  <si>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</si>
  <si>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</si>
  <si>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</si>
  <si>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</si>
  <si>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</si>
  <si>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</si>
  <si>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</si>
  <si>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</si>
  <si>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</si>
  <si>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</si>
  <si>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</si>
  <si>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</si>
  <si>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</si>
  <si>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</si>
  <si>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</si>
  <si>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</si>
  <si>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</si>
  <si>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</si>
  <si>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</si>
  <si>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</si>
  <si>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</si>
  <si>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</si>
  <si>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</si>
  <si>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</si>
  <si>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Manager</t>
  </si>
  <si>
    <t>Status</t>
  </si>
  <si>
    <t>Medium</t>
  </si>
  <si>
    <t>Kristine Connolly</t>
  </si>
  <si>
    <t>Delivery Truck</t>
  </si>
  <si>
    <t>Corporate</t>
  </si>
  <si>
    <t>Furniture</t>
  </si>
  <si>
    <t>Tables</t>
  </si>
  <si>
    <t>Jumbo Box</t>
  </si>
  <si>
    <t>Bevis 36 x 72 Conference Tables</t>
  </si>
  <si>
    <t>United States</t>
  </si>
  <si>
    <t>West</t>
  </si>
  <si>
    <t>California</t>
  </si>
  <si>
    <t>Los Angeles</t>
  </si>
  <si>
    <t>William</t>
  </si>
  <si>
    <t>Not Returned</t>
  </si>
  <si>
    <t>Critical</t>
  </si>
  <si>
    <t>Alexander O'Brien</t>
  </si>
  <si>
    <t>Regular Air</t>
  </si>
  <si>
    <t>Home Office</t>
  </si>
  <si>
    <t>Office Supplies</t>
  </si>
  <si>
    <t>Labels</t>
  </si>
  <si>
    <t>Small Box</t>
  </si>
  <si>
    <t>Avery 481</t>
  </si>
  <si>
    <t>Central</t>
  </si>
  <si>
    <t>Texas</t>
  </si>
  <si>
    <t>Houston</t>
  </si>
  <si>
    <t>Chris</t>
  </si>
  <si>
    <t>Paper</t>
  </si>
  <si>
    <t>Xerox 1976</t>
  </si>
  <si>
    <t>Technology</t>
  </si>
  <si>
    <t>Telephones and Communication</t>
  </si>
  <si>
    <t>V3682</t>
  </si>
  <si>
    <t>High</t>
  </si>
  <si>
    <t>Maxine Collier Grady</t>
  </si>
  <si>
    <t>Small Business</t>
  </si>
  <si>
    <t>Scissors, Rulers and Trimmers</t>
  </si>
  <si>
    <t>Small Pack</t>
  </si>
  <si>
    <t>Acme® Forged Steel Scissors with Black Enamel Handles</t>
  </si>
  <si>
    <t>Dallas</t>
  </si>
  <si>
    <t>Low</t>
  </si>
  <si>
    <t>Geoffrey Saunders</t>
  </si>
  <si>
    <t>Binders and Binder Accessories</t>
  </si>
  <si>
    <t>GBC Therma-A-Bind 250T Electric Binding System</t>
  </si>
  <si>
    <t>East</t>
  </si>
  <si>
    <t>New York</t>
  </si>
  <si>
    <t>New York City</t>
  </si>
  <si>
    <t>Erin</t>
  </si>
  <si>
    <t>Appliances</t>
  </si>
  <si>
    <t>Jumbo Drum</t>
  </si>
  <si>
    <t>Holmes Replacement Filter for HEPA Air Cleaner, Very Large Room, HEPA Filter</t>
  </si>
  <si>
    <t>Not Specified</t>
  </si>
  <si>
    <t>Office Machines</t>
  </si>
  <si>
    <t>Lexmark 4227 Plus Dot Matrix Printer</t>
  </si>
  <si>
    <t>Jenny Gold</t>
  </si>
  <si>
    <t>Consumer</t>
  </si>
  <si>
    <t>Pens &amp; Art Supplies</t>
  </si>
  <si>
    <t>Wrap Bag</t>
  </si>
  <si>
    <t>Dixon Prang® Watercolor Pencils, 10-Color Set with Brush</t>
  </si>
  <si>
    <t>Ross Simpson</t>
  </si>
  <si>
    <t>Express Air</t>
  </si>
  <si>
    <t>Computer Peripherals</t>
  </si>
  <si>
    <t>Motorola SB4200 Cable Modem</t>
  </si>
  <si>
    <t>South</t>
  </si>
  <si>
    <t>Georgia</t>
  </si>
  <si>
    <t>Atlanta</t>
  </si>
  <si>
    <t>Sam</t>
  </si>
  <si>
    <t>Jacqueline Noble</t>
  </si>
  <si>
    <t>Avery Hi-Liter GlideStik Fluorescent Highlighter, Yellow Ink</t>
  </si>
  <si>
    <t>Florida</t>
  </si>
  <si>
    <t>Miami</t>
  </si>
  <si>
    <t>Caroline Johnston</t>
  </si>
  <si>
    <t>Belkin 105-Key Black Keyboard</t>
  </si>
  <si>
    <t>Massachusetts</t>
  </si>
  <si>
    <t>Boston</t>
  </si>
  <si>
    <t>Avery Durable Binders</t>
  </si>
  <si>
    <t>Wesley Waller</t>
  </si>
  <si>
    <t>Newell 323</t>
  </si>
  <si>
    <t>San Francisco</t>
  </si>
  <si>
    <t>Nina Horne Kelly</t>
  </si>
  <si>
    <t>Large Box</t>
  </si>
  <si>
    <t>Euro Pro Shark Stick Mini Vacuum</t>
  </si>
  <si>
    <t>District of Columbia</t>
  </si>
  <si>
    <t>Washington</t>
  </si>
  <si>
    <t>Fellowes PB500 Electric Punch Plastic Comb Binding Machine with Manual Bind</t>
  </si>
  <si>
    <t>Andrew Gonzalez</t>
  </si>
  <si>
    <t>Xerox 227</t>
  </si>
  <si>
    <t>North Carolina</t>
  </si>
  <si>
    <t>Charlotte</t>
  </si>
  <si>
    <t>Eleanor Swain</t>
  </si>
  <si>
    <t>Envelopes</t>
  </si>
  <si>
    <t>Staples Brown Kraft Recycled Clasp Envelopes</t>
  </si>
  <si>
    <t>Office Furnishings</t>
  </si>
  <si>
    <t>Eldon Executive Woodline II Cherry Finish Desk Accessories</t>
  </si>
  <si>
    <t>Troy Cassidy</t>
  </si>
  <si>
    <t>Storage &amp; Organization</t>
  </si>
  <si>
    <t>Dual Level, Single-Width Filing Carts</t>
  </si>
  <si>
    <t>Louis Parrish</t>
  </si>
  <si>
    <t>Eldon Expressions Punched Metal &amp; Wood Desk Accessories, Pewter &amp; Cherry</t>
  </si>
  <si>
    <t>Staples Plastic Wall Frames</t>
  </si>
  <si>
    <t>Toni Swanson</t>
  </si>
  <si>
    <t>Okidata ML395C Color Dot Matrix Printer</t>
  </si>
  <si>
    <t>Frank Cross</t>
  </si>
  <si>
    <t>Brown Kraft Recycled Envelopes</t>
  </si>
  <si>
    <t>Returned</t>
  </si>
  <si>
    <t>Tammy Raynor</t>
  </si>
  <si>
    <t>Honeywell Enviracaire Portable HEPA Air Cleaner for 17' x 22' Room</t>
  </si>
  <si>
    <t>US Robotics 56K V.92 Internal PCI Faxmodem</t>
  </si>
  <si>
    <t>Xerox 1941</t>
  </si>
  <si>
    <t>Linda Weiss</t>
  </si>
  <si>
    <t>Seattle</t>
  </si>
  <si>
    <t>Xerox 1922</t>
  </si>
  <si>
    <t>Ernest Oh</t>
  </si>
  <si>
    <t>Xerox 1910</t>
  </si>
  <si>
    <t>Newell 343</t>
  </si>
  <si>
    <t>Nelson Hensley</t>
  </si>
  <si>
    <t>Keytronic Designer 104- Key Black Keyboard</t>
  </si>
  <si>
    <t xml:space="preserve">Critical </t>
  </si>
  <si>
    <t>Avery Trapezoid Ring Binder, 3" Capacity, Black, 1040 sheets</t>
  </si>
  <si>
    <t>Harriet Hodges</t>
  </si>
  <si>
    <t>Round Specialty Laser Printer Labels</t>
  </si>
  <si>
    <t>Array® Memo Cubes</t>
  </si>
  <si>
    <t>Pamela Wiley</t>
  </si>
  <si>
    <t>g520</t>
  </si>
  <si>
    <t>Xerox 1897</t>
  </si>
  <si>
    <t>Dana Teague</t>
  </si>
  <si>
    <t>M70</t>
  </si>
  <si>
    <t>Neal Wolfe</t>
  </si>
  <si>
    <t>Bookcases</t>
  </si>
  <si>
    <t>Rush Hierlooms Collection Rich Wood Bookcases</t>
  </si>
  <si>
    <t>Zoom V.92 USB External Faxmodem</t>
  </si>
  <si>
    <t>Lock-Up Easel 'Spel-Binder'</t>
  </si>
  <si>
    <t>Kim Weiss</t>
  </si>
  <si>
    <t>GE 48" Fluorescent Tube, Cool White Energy Saver, 34 Watts, 30/Box</t>
  </si>
  <si>
    <t>Sean N Boyer</t>
  </si>
  <si>
    <t>Newell 336</t>
  </si>
  <si>
    <t>Herbert Holden</t>
  </si>
  <si>
    <t>Accessory17</t>
  </si>
  <si>
    <t>Andrew Levine</t>
  </si>
  <si>
    <t>O'Sullivan Cherrywood Estates Traditional Barrister Bookcase</t>
  </si>
  <si>
    <t>Pennsylvania</t>
  </si>
  <si>
    <t>Philadelphia</t>
  </si>
  <si>
    <t>Medium Box</t>
  </si>
  <si>
    <t>Tenex Traditional Chairmats for Medium Pile Carpet, Standard Lip, 36" x 48"</t>
  </si>
  <si>
    <t>Avery Hi-Liter® Fluorescent Desk Style Markers</t>
  </si>
  <si>
    <t>Pam Patton</t>
  </si>
  <si>
    <t>#10- 4 1/8" x 9 1/2" Security-Tint Envelopes</t>
  </si>
  <si>
    <t>Avery 493</t>
  </si>
  <si>
    <t>EcoTones® Memo Sheets</t>
  </si>
  <si>
    <t>Julie Edwards</t>
  </si>
  <si>
    <t>Eldon® 200 Class™ Desk Accessories</t>
  </si>
  <si>
    <t>Illinois</t>
  </si>
  <si>
    <t>Chicago</t>
  </si>
  <si>
    <t>Gail Rankin Cole</t>
  </si>
  <si>
    <t>Document Clip Frames</t>
  </si>
  <si>
    <t>Newell 337</t>
  </si>
  <si>
    <t>Gordon Brandt</t>
  </si>
  <si>
    <t>Executive Impressions 13" Clairmont Wall Clock</t>
  </si>
  <si>
    <t>Boston Model 1800 Electric Pencil Sharpener, Gray</t>
  </si>
  <si>
    <t>Arlene Long</t>
  </si>
  <si>
    <t>Chairs &amp; Chairmats</t>
  </si>
  <si>
    <t>Hon 4700 Series Mobuis™ Mid-Back Task Chairs with Adjustable Arms</t>
  </si>
  <si>
    <t>San Diego</t>
  </si>
  <si>
    <t>BoxOffice By Design Rectangular and Half-Moon Meeting Room Tables</t>
  </si>
  <si>
    <t>SouthWestern Bell FA970 Digital Answering Machine with Time/Day Stamp</t>
  </si>
  <si>
    <t>Adams Phone Message Book, 200 Message Capacity, 8 1/16” x 11”</t>
  </si>
  <si>
    <t>Acme® Elite Stainless Steel Scissors</t>
  </si>
  <si>
    <t>Yvonne Clarke</t>
  </si>
  <si>
    <t>Avery 05222 Permanent Self-Adhesive File Folder Labels for Typewriters, on Rolls, White, 250/Roll</t>
  </si>
  <si>
    <t>Harold Albright</t>
  </si>
  <si>
    <t>Wilson Jones Ledger-Size, Piano-Hinge Binder, 2", Blue</t>
  </si>
  <si>
    <t>Telephone Message Books with Fax/Mobile Section, 5 1/2" x 3 3/16"</t>
  </si>
  <si>
    <t>Paul Tate</t>
  </si>
  <si>
    <t>Electrix Halogen Magnifier Lamp</t>
  </si>
  <si>
    <t>Marie Bass</t>
  </si>
  <si>
    <t>Avery Flip-Chart Easel Binder, Black</t>
  </si>
  <si>
    <t>Perma STOR-ALL™ Hanging File Box, 13 1/8"W x 12 1/4"D x 10 1/2"H</t>
  </si>
  <si>
    <t>Accessory24</t>
  </si>
  <si>
    <t>Hoover WindTunnel™ Plus Canister Vacuum</t>
  </si>
  <si>
    <t>Allison Kirby</t>
  </si>
  <si>
    <t>Executive Impressions 14" Two-Color Numerals Wall Clock</t>
  </si>
  <si>
    <t>Keith Marsh</t>
  </si>
  <si>
    <t>Wilson Jones 14 Line Acrylic Coated Pressboard Data Binders</t>
  </si>
  <si>
    <t>Accessory6</t>
  </si>
  <si>
    <t>Smead Adjustable Mobile File Trolley with Lockable Top</t>
  </si>
  <si>
    <t>Brian Grady</t>
  </si>
  <si>
    <t>Bush Cubix Collection Bookcases, Fully Assembled</t>
  </si>
  <si>
    <t>6120</t>
  </si>
  <si>
    <t>TDK 4.7GB DVD-R</t>
  </si>
  <si>
    <t>Jeanne Werner</t>
  </si>
  <si>
    <t>O'Sullivan Living Dimensions 3-Shelf Bookcases</t>
  </si>
  <si>
    <t>Michigan</t>
  </si>
  <si>
    <t>Detroit</t>
  </si>
  <si>
    <t>Xerox 1971</t>
  </si>
  <si>
    <t>Accessory4</t>
  </si>
  <si>
    <t>Rick Foster Hawkins</t>
  </si>
  <si>
    <t>Hewlett-Packard Deskjet 6122 Color Inkjet Printer</t>
  </si>
  <si>
    <t>Fluorescent Highlighters by Dixon</t>
  </si>
  <si>
    <t>GBC Standard Plastic Binding Systems Combs</t>
  </si>
  <si>
    <t>Bonnie Matthews Rowland</t>
  </si>
  <si>
    <t>Hammermill Color Copier Paper (28Lb. and 96 Bright)</t>
  </si>
  <si>
    <t>Xerox 1937</t>
  </si>
  <si>
    <t>Xerox 1986</t>
  </si>
  <si>
    <t>Carina Double Wide Media Storage Towers in Natural &amp; Black</t>
  </si>
  <si>
    <t>Tennsco Snap-Together Open Shelving Units, Starter Sets and Add-On Units</t>
  </si>
  <si>
    <t>Timothy Ross</t>
  </si>
  <si>
    <t>Sanyo Counter Height Refrigerator with Crisper, 3.6 Cubic Foot, Stainless Steel/Black</t>
  </si>
  <si>
    <t>Erin Ballard</t>
  </si>
  <si>
    <t>Luxo Professional Fluorescent Magnifier Lamp with Clamp-Mount Base</t>
  </si>
  <si>
    <t>Career Cubicle Clock, 8 1/4", Black</t>
  </si>
  <si>
    <t>Lindsay P Ashley</t>
  </si>
  <si>
    <t>Laminate Occasional Tables</t>
  </si>
  <si>
    <t>Dana Sharpe</t>
  </si>
  <si>
    <t>Safco Contoured Stacking Chairs</t>
  </si>
  <si>
    <t>Copiers and Fax</t>
  </si>
  <si>
    <t>Canon PC-428 Personal Copier</t>
  </si>
  <si>
    <t>Ibico Laser Imprintable Binding System Covers</t>
  </si>
  <si>
    <t>Dixon Ticonderoga Core-Lock Colored Pencils, 48-Color Set</t>
  </si>
  <si>
    <t>Wayne Bass</t>
  </si>
  <si>
    <t>Dixon Ticonderoga® Erasable Colored Pencil Set, 12-Color</t>
  </si>
  <si>
    <t>Lucille Gibbons</t>
  </si>
  <si>
    <t>Peel-Off® China Markers</t>
  </si>
  <si>
    <t>Avery Printable Repositionable Plastic Tabs</t>
  </si>
  <si>
    <t>Canon Imageclass D680 Copier / Fax</t>
  </si>
  <si>
    <t>Imation 3.5, DISKETTE 44766 HGHLD3.52HD/FM, 10/Pack</t>
  </si>
  <si>
    <t>Hon 2090 “Pillow Soft” Series Mid Back Swivel/Tilt Chairs</t>
  </si>
  <si>
    <t>Constance Flowers</t>
  </si>
  <si>
    <t>Eldon Simplefile® Box Office®</t>
  </si>
  <si>
    <t>Imation Neon Mac Format Diskettes, 10/Pack</t>
  </si>
  <si>
    <t>Deflect-o EconoMat Nonstudded, No Bevel Mat</t>
  </si>
  <si>
    <t>2180</t>
  </si>
  <si>
    <t>Lexmark Z55se Color Inkjet Printer</t>
  </si>
  <si>
    <t>Tennsco Commercial Shelving</t>
  </si>
  <si>
    <t>Amy Hamrick Melvin</t>
  </si>
  <si>
    <t>*Staples* Highlighting Markers</t>
  </si>
  <si>
    <t>Super Decoflex Portable Personal File</t>
  </si>
  <si>
    <t>Vanessa Boyer</t>
  </si>
  <si>
    <t>Staples Battery-Operated Desktop Pencil Sharpener</t>
  </si>
  <si>
    <t>Staples® General Use 3-Ring Binders</t>
  </si>
  <si>
    <t>Eldon® Expressions™ Wood and Plastic Desk Accessories, Oak</t>
  </si>
  <si>
    <t>Tyvek ® Top-Opening Peel &amp; Seel ® Envelopes, Gray</t>
  </si>
  <si>
    <t>Lois Hansen</t>
  </si>
  <si>
    <t>G.E. Halogen Desk Lamp Bulbs</t>
  </si>
  <si>
    <t>Rubber Bands</t>
  </si>
  <si>
    <t>Staples Vinyl Coated Paper Clips, 800/Box</t>
  </si>
  <si>
    <t>*Staples* vLetter Openers, 2/Pack</t>
  </si>
  <si>
    <t>Filing/Storage Totes and Swivel Casters</t>
  </si>
  <si>
    <t>Scott Bunn</t>
  </si>
  <si>
    <t>Hon 4070 Series Pagoda™ Armless Upholstered Stacking Chairs</t>
  </si>
  <si>
    <t>Hon Valutask™ Swivel Chairs</t>
  </si>
  <si>
    <t>Wesley Tate</t>
  </si>
  <si>
    <t>Glen Caldwell</t>
  </si>
  <si>
    <t>80 Minute Slim Jewel Case CD-R , 10/Pack - Staples</t>
  </si>
  <si>
    <t>Yvonne Mann</t>
  </si>
  <si>
    <t>Economy Rollaway Files</t>
  </si>
  <si>
    <t>Model L Table or Wall-Mount Pencil Sharpener</t>
  </si>
  <si>
    <t>Joe Baldwin</t>
  </si>
  <si>
    <t>Bevis Round Conference Table Top &amp; Single Column Base</t>
  </si>
  <si>
    <t>Staples Copy Paper (20Lb. and 84 Bright)</t>
  </si>
  <si>
    <t>OIC Thumb-Tacks</t>
  </si>
  <si>
    <t>Avery Hanging File Binders</t>
  </si>
  <si>
    <t>Leigh Burnette Hurley</t>
  </si>
  <si>
    <t>Okidata ML320 Series Turbo Dot Matrix Printers</t>
  </si>
  <si>
    <t>Xerox 1994</t>
  </si>
  <si>
    <t>Peter Brooks</t>
  </si>
  <si>
    <t>Xerox 1928</t>
  </si>
  <si>
    <t>Logitech Internet Navigator Keyboard</t>
  </si>
  <si>
    <t>Howard Miller 16" Diameter Gallery Wall Clock</t>
  </si>
  <si>
    <t>Judy Singer</t>
  </si>
  <si>
    <t>VTech VT20-2481 2.4GHz Two-Line Phone System w/Answering Machine</t>
  </si>
  <si>
    <t>Xerox 1951</t>
  </si>
  <si>
    <t>Boston KS Multi-Size Manual Pencil Sharpener</t>
  </si>
  <si>
    <t>Bush Advantage Collection® Round Conference Table</t>
  </si>
  <si>
    <t>Gyration Ultra Professional Cordless Optical Suite</t>
  </si>
  <si>
    <t>Marvin Patrick</t>
  </si>
  <si>
    <t>Stanley Bostitch Contemporary Electric Pencil Sharpeners</t>
  </si>
  <si>
    <t>282</t>
  </si>
  <si>
    <t>Tony Wilkins Winters</t>
  </si>
  <si>
    <t>DAX Natural Wood-Tone Poster Frame</t>
  </si>
  <si>
    <t>Atlantic Metals Mobile 5-Shelf Bookcases, Custom Colors</t>
  </si>
  <si>
    <t>Southworth 25% Cotton Linen-Finish Paper &amp; Envelopes</t>
  </si>
  <si>
    <t>Advantus Plastic Paper Clips</t>
  </si>
  <si>
    <t>Hewlett Packard 6S Scientific Calculator</t>
  </si>
  <si>
    <t>Fellowes 17-key keypad for PS/2 interface</t>
  </si>
  <si>
    <t>Xerox 1923</t>
  </si>
  <si>
    <t>Portfile® Personal File Boxes</t>
  </si>
  <si>
    <t>Eddie House Mueller</t>
  </si>
  <si>
    <t>Office Star - Mid Back Dual function Ergonomic High Back Chair with 2-Way Adjustable Arms</t>
  </si>
  <si>
    <t>Belkin 107-key enhanced keyboard, USB/PS/2 interface</t>
  </si>
  <si>
    <t>Xerox 1954</t>
  </si>
  <si>
    <t>KH 688</t>
  </si>
  <si>
    <t>Maxell DVD-RAM Discs</t>
  </si>
  <si>
    <t>Hon Olson Stacker Stools</t>
  </si>
  <si>
    <t>Accessory31</t>
  </si>
  <si>
    <t>Hayes Optima 56K V.90 Internal Voice Modem</t>
  </si>
  <si>
    <t>Security-Tint Envelopes</t>
  </si>
  <si>
    <t>6162</t>
  </si>
  <si>
    <t>Newell 309</t>
  </si>
  <si>
    <t>3M Polarizing Light Filter Sleeves</t>
  </si>
  <si>
    <t>Canon P1-DHIII Palm Printing Calculator</t>
  </si>
  <si>
    <t>Xerox 1896</t>
  </si>
  <si>
    <t>Global Enterprise Series Seating High-Back Swivel/Tilt Chairs</t>
  </si>
  <si>
    <t>Newell® 3-Hole Punched Plastic Slotted Magazine Holders for Binders</t>
  </si>
  <si>
    <t>Quartet Alpha® White Chalk, 12/Pack</t>
  </si>
  <si>
    <t>Bretford CR4500 Series Slim Rectangular Table</t>
  </si>
  <si>
    <t>HP Office Recycled Paper (20Lb. and 87 Bright)</t>
  </si>
  <si>
    <t>Rosemary O'Brien</t>
  </si>
  <si>
    <t>Global Troy™ Executive Leather Low-Back Tilter</t>
  </si>
  <si>
    <t>Deflect-O® Glasstique™ Clear Desk Accessories</t>
  </si>
  <si>
    <t>Memorex 80 Minute CD-R Spindle, 100/Pack</t>
  </si>
  <si>
    <t>Leroy Blanchard</t>
  </si>
  <si>
    <t>Fellowes Super Stor/Drawer® Files</t>
  </si>
  <si>
    <t>Fellowes Mighty 8 Compact Surge Protector</t>
  </si>
  <si>
    <t>Holmes Replacement Filter for HEPA Air Cleaner, Large Room</t>
  </si>
  <si>
    <t>Xerox 1932</t>
  </si>
  <si>
    <t>4009® Highlighters by Sanford</t>
  </si>
  <si>
    <t>Newell 310</t>
  </si>
  <si>
    <t>Fellowes Staxonsteel® Drawer Files</t>
  </si>
  <si>
    <t>Marvin MacDonald</t>
  </si>
  <si>
    <t>Recycled Desk Saver Line "While You Were Out" Book, 5 1/2" X 4"</t>
  </si>
  <si>
    <t>Susan Carroll Berman</t>
  </si>
  <si>
    <t>Billy Perry Browning</t>
  </si>
  <si>
    <t>Office Star - Contemporary Task Swivel chair with 2-way adjustable arms, Plum</t>
  </si>
  <si>
    <t>Maurice Everett</t>
  </si>
  <si>
    <t>Xerox 1930</t>
  </si>
  <si>
    <t>Tennsco Lockers, Gray</t>
  </si>
  <si>
    <t>Eureka Disposable Bags for Sanitaire® Vibra Groomer I® Upright Vac</t>
  </si>
  <si>
    <t>Avery 510</t>
  </si>
  <si>
    <t>Dana Swing-Arm Lamps</t>
  </si>
  <si>
    <t>Staples Pen Style Liquid Stix; Assorted (yellow, pink, green, blue, orange), 5/Pack</t>
  </si>
  <si>
    <t>SANFORD Liquid Accent™ Tank-Style Highlighters</t>
  </si>
  <si>
    <t>Global High-Back Leather Tilter, Burgundy</t>
  </si>
  <si>
    <t>Hazel Jennings</t>
  </si>
  <si>
    <t>Wilson Jones Hanging View Binder, White, 1"</t>
  </si>
  <si>
    <t>Imation 3.5", DISKETTE 44766 HGHLD3.52HD/FM, 10/Pack</t>
  </si>
  <si>
    <t>Staples Standard Envelopes</t>
  </si>
  <si>
    <t>Chromcraft Rectangular Conference Tables</t>
  </si>
  <si>
    <t>Xerox 1947</t>
  </si>
  <si>
    <t>Gene Gilliam</t>
  </si>
  <si>
    <t>Avery 51</t>
  </si>
  <si>
    <t>Balt Split Level Computer Training Table</t>
  </si>
  <si>
    <t>Fuji Slim Jewel Case CD-R</t>
  </si>
  <si>
    <t>Ernest Peele</t>
  </si>
  <si>
    <t>Epson LQ-870 Dot Matrix Printer</t>
  </si>
  <si>
    <t>Xerox 197</t>
  </si>
  <si>
    <t>Edward Pugh</t>
  </si>
  <si>
    <t>Newell 340</t>
  </si>
  <si>
    <t>New Mexico</t>
  </si>
  <si>
    <t>Santa Fe</t>
  </si>
  <si>
    <t>Danielle Myers</t>
  </si>
  <si>
    <t>Advantus Employee of the Month Certificate Frame, 11 x 13-1/2</t>
  </si>
  <si>
    <t>Garner</t>
  </si>
  <si>
    <t>Newell 308</t>
  </si>
  <si>
    <t>Marcia Feldman</t>
  </si>
  <si>
    <t>SC7868i</t>
  </si>
  <si>
    <t>Arkansas</t>
  </si>
  <si>
    <t>Little Rock</t>
  </si>
  <si>
    <t>Katherine Kearney</t>
  </si>
  <si>
    <t>Eldon® Expressions™ Wood Desk Accessories, Oak</t>
  </si>
  <si>
    <t>Lemon Grove</t>
  </si>
  <si>
    <t>Xerox 193</t>
  </si>
  <si>
    <t>Decoflex Hanging Personal Folder File, Blue</t>
  </si>
  <si>
    <t>Miriam Bowman</t>
  </si>
  <si>
    <t>Hollywood</t>
  </si>
  <si>
    <t>Tommy Lutz</t>
  </si>
  <si>
    <t>3M Organizer Strips</t>
  </si>
  <si>
    <t>Davis</t>
  </si>
  <si>
    <t>Ted Dunlap</t>
  </si>
  <si>
    <t>Rediform Wirebound "Phone Memo" Message Book, 11 x 5-3/4</t>
  </si>
  <si>
    <t>Deer Park</t>
  </si>
  <si>
    <t>Ellen Beck</t>
  </si>
  <si>
    <t>Arizona</t>
  </si>
  <si>
    <t>Scottsdale</t>
  </si>
  <si>
    <t>Xerox 1964</t>
  </si>
  <si>
    <t>Kay Schultz</t>
  </si>
  <si>
    <t>College Station</t>
  </si>
  <si>
    <t>Walter Young</t>
  </si>
  <si>
    <t>Utah</t>
  </si>
  <si>
    <t>Pleasant Grove</t>
  </si>
  <si>
    <t>Catherine Dorsey Burnett</t>
  </si>
  <si>
    <t>Hewlett-Packard cp1700 [D, PS] Series Color Inkjet Printers</t>
  </si>
  <si>
    <t>East Los Angeles</t>
  </si>
  <si>
    <t>Hot File® 7-Pocket, Floor Stand</t>
  </si>
  <si>
    <t>Lawrence Hester</t>
  </si>
  <si>
    <t>Kentucky</t>
  </si>
  <si>
    <t>Murray</t>
  </si>
  <si>
    <t>Norman Adams</t>
  </si>
  <si>
    <t>GBC Binding covers</t>
  </si>
  <si>
    <t>Indiana</t>
  </si>
  <si>
    <t>Lafayette</t>
  </si>
  <si>
    <t>Joanna Keith</t>
  </si>
  <si>
    <t>Lake Jackson</t>
  </si>
  <si>
    <t>Virginia McNeill</t>
  </si>
  <si>
    <t>GBC ProClick Spines for 32-Hole Punch</t>
  </si>
  <si>
    <t>Wisconsin</t>
  </si>
  <si>
    <t>Kenosha</t>
  </si>
  <si>
    <t>Ryan Foster</t>
  </si>
  <si>
    <t>Hewlett-Packard Deskjet 5550 Color Inkjet Printer</t>
  </si>
  <si>
    <t>Colorado</t>
  </si>
  <si>
    <t>Aurora</t>
  </si>
  <si>
    <t>Lloyd Dolan</t>
  </si>
  <si>
    <t>Avery Hi-Liter® Smear-Safe Highlighters</t>
  </si>
  <si>
    <t>North Dakota</t>
  </si>
  <si>
    <t>Dickinson</t>
  </si>
  <si>
    <t>Clifford Webb</t>
  </si>
  <si>
    <t>Townsend</t>
  </si>
  <si>
    <t>Helen Dickerson</t>
  </si>
  <si>
    <t>Kensington 7 Outlet MasterPiece Power Center with Fax/Phone Line Protection</t>
  </si>
  <si>
    <t>Missouri</t>
  </si>
  <si>
    <t>Joplin</t>
  </si>
  <si>
    <t>Geoffrey Rivera</t>
  </si>
  <si>
    <t>Deflect-o EconoMat Studded, No Bevel Mat for Low Pile Carpeting</t>
  </si>
  <si>
    <t>Virginia</t>
  </si>
  <si>
    <t>Winchester</t>
  </si>
  <si>
    <t>Jeanne Nguyen</t>
  </si>
  <si>
    <t>DAX Wood Document Frame.</t>
  </si>
  <si>
    <t>Ohio</t>
  </si>
  <si>
    <t>Fairborn</t>
  </si>
  <si>
    <t>Mildred Briggs</t>
  </si>
  <si>
    <t>Garden City</t>
  </si>
  <si>
    <t>Lisa Branch</t>
  </si>
  <si>
    <t>Grand Rapids</t>
  </si>
  <si>
    <t>William Crawford</t>
  </si>
  <si>
    <t>OIC Colored Binder Clips, Assorted Sizes</t>
  </si>
  <si>
    <t>Garland</t>
  </si>
  <si>
    <t>Kara Allison</t>
  </si>
  <si>
    <t>#10-4 1/8" x 9 1/2" Premium Diagonal Seam Envelopes</t>
  </si>
  <si>
    <t>Alton</t>
  </si>
  <si>
    <t>Bobby Powell</t>
  </si>
  <si>
    <t>Memorex 4.7GB DVD+RW, 3/Pack</t>
  </si>
  <si>
    <t>Iowa</t>
  </si>
  <si>
    <t>Fort Dodge</t>
  </si>
  <si>
    <t>3285</t>
  </si>
  <si>
    <t>Lynne Griffith</t>
  </si>
  <si>
    <t>C-Line Peel &amp; Stick Add-On Filing Pockets, 8-3/4 x 5-1/8, 10/Pack</t>
  </si>
  <si>
    <t>Maryland</t>
  </si>
  <si>
    <t>Hagerstown</t>
  </si>
  <si>
    <t>Timothy Reese</t>
  </si>
  <si>
    <t>Grip Seal Envelopes</t>
  </si>
  <si>
    <t>Smithtown</t>
  </si>
  <si>
    <t>Amanda Conner</t>
  </si>
  <si>
    <t>Holmes Odor Grabber</t>
  </si>
  <si>
    <t>Nebraska</t>
  </si>
  <si>
    <t>Papillion</t>
  </si>
  <si>
    <t>Debbie Dillon</t>
  </si>
  <si>
    <t>Eldon Antistatic Chair Mats for Low to Medium Pile Carpets</t>
  </si>
  <si>
    <t>Roswell</t>
  </si>
  <si>
    <t>Anna Ellis</t>
  </si>
  <si>
    <t>Xerox 1973</t>
  </si>
  <si>
    <t>Minnesota</t>
  </si>
  <si>
    <t>Mankato</t>
  </si>
  <si>
    <t>Kate Peck</t>
  </si>
  <si>
    <t>Wirebound Message Books, Four 2 3/4" x 5" Forms per Page, 600 Sets per Book</t>
  </si>
  <si>
    <t>Bettendorf</t>
  </si>
  <si>
    <t>Randy Jiang</t>
  </si>
  <si>
    <t>Connecticut</t>
  </si>
  <si>
    <t>Norwich</t>
  </si>
  <si>
    <t>Peggy Lanier</t>
  </si>
  <si>
    <t>5165</t>
  </si>
  <si>
    <t>Roseville</t>
  </si>
  <si>
    <t>Jeanette Davies</t>
  </si>
  <si>
    <t>Canon PC1060 Personal Laser Copier</t>
  </si>
  <si>
    <t>Maine</t>
  </si>
  <si>
    <t>Bangor</t>
  </si>
  <si>
    <t>Harriet Wooten</t>
  </si>
  <si>
    <t>Vermont</t>
  </si>
  <si>
    <t>Burlington</t>
  </si>
  <si>
    <t>Alfred Harmon</t>
  </si>
  <si>
    <t>Xerox 1984</t>
  </si>
  <si>
    <t>Cheshire</t>
  </si>
  <si>
    <t>Leo E Underwood</t>
  </si>
  <si>
    <t>Advantus Rolling Storage Box</t>
  </si>
  <si>
    <t>New Jersey</t>
  </si>
  <si>
    <t>Englewood</t>
  </si>
  <si>
    <t>Sandy Mueller</t>
  </si>
  <si>
    <t>Xerox 1979</t>
  </si>
  <si>
    <t>Rhode Island</t>
  </si>
  <si>
    <t>Providence</t>
  </si>
  <si>
    <t>Linda Blake</t>
  </si>
  <si>
    <t>Accessory35</t>
  </si>
  <si>
    <t>Hilliard</t>
  </si>
  <si>
    <t>Francis Kendall</t>
  </si>
  <si>
    <t>Memorex 4.7GB DVD-RAM, 3/Pack</t>
  </si>
  <si>
    <t>Albuquerque</t>
  </si>
  <si>
    <t>Wausau Papers Astrobrights® Colored Envelopes</t>
  </si>
  <si>
    <t>Bob Gibson</t>
  </si>
  <si>
    <t>Hon Comfortask® Task/Swivel Chairs</t>
  </si>
  <si>
    <t>Port Huron</t>
  </si>
  <si>
    <t>Xerox 204</t>
  </si>
  <si>
    <t>Curtis O'Connell</t>
  </si>
  <si>
    <t>SAFCO Arco Folding Chair</t>
  </si>
  <si>
    <t>Oregon</t>
  </si>
  <si>
    <t>Medford</t>
  </si>
  <si>
    <t>Eldon® 200 Class™ Desk Accessories, Burgundy</t>
  </si>
  <si>
    <t>Earl Donnelly</t>
  </si>
  <si>
    <t>Wilson Jones Suede Grain Vinyl Binders</t>
  </si>
  <si>
    <t>Louisiana</t>
  </si>
  <si>
    <t>Slidell</t>
  </si>
  <si>
    <t>Sam Woodward</t>
  </si>
  <si>
    <t>Tenex Contemporary Contur Chairmats for Low and Medium Pile Carpet, Computer, 39" x 49"</t>
  </si>
  <si>
    <t>Friendswood</t>
  </si>
  <si>
    <t>Joseph Hurst</t>
  </si>
  <si>
    <t>Ibico Presentation Index for Binding Systems</t>
  </si>
  <si>
    <t>Levittown</t>
  </si>
  <si>
    <t>Xerox 207</t>
  </si>
  <si>
    <t>Xerox 216</t>
  </si>
  <si>
    <t>Patrick Rosenthal</t>
  </si>
  <si>
    <t>Cranston</t>
  </si>
  <si>
    <t>Edgar Stone</t>
  </si>
  <si>
    <t>Hon 94000 Series Round Tables</t>
  </si>
  <si>
    <t>Canton</t>
  </si>
  <si>
    <t>Jacob Hirsch</t>
  </si>
  <si>
    <t>Barrington</t>
  </si>
  <si>
    <t>Anita Kent</t>
  </si>
  <si>
    <t>Xerox 1978</t>
  </si>
  <si>
    <t>Linden</t>
  </si>
  <si>
    <t>Carol Wood</t>
  </si>
  <si>
    <t>Avery 482</t>
  </si>
  <si>
    <t>Alexandria</t>
  </si>
  <si>
    <t>Carol Saunders</t>
  </si>
  <si>
    <t>Xerox 1908</t>
  </si>
  <si>
    <t>Bowling Green</t>
  </si>
  <si>
    <t>Talkabout T8367</t>
  </si>
  <si>
    <t>Cameron Owens</t>
  </si>
  <si>
    <t>SAFCO Folding Chair Trolley</t>
  </si>
  <si>
    <t>Covington</t>
  </si>
  <si>
    <t>Dean Solomon</t>
  </si>
  <si>
    <t>Gastonia</t>
  </si>
  <si>
    <t>Jamie Ward</t>
  </si>
  <si>
    <t>Bevis Round Conference Table Top, X-Base</t>
  </si>
  <si>
    <t>Odenton</t>
  </si>
  <si>
    <t>Keytronic 105-Key Spanish Keyboard</t>
  </si>
  <si>
    <t>Universal Premium White Copier/Laser Paper (20Lb. and 87 Bright)</t>
  </si>
  <si>
    <t>Barrel Sharpener</t>
  </si>
  <si>
    <t>Courtney Nelson</t>
  </si>
  <si>
    <t>Rubbermaid ClusterMat Chairmats, Mat Size- 66" x 60", Lip 20" x 11" -90 Degree Angle</t>
  </si>
  <si>
    <t>Laurel</t>
  </si>
  <si>
    <t>TOPS Money Receipt Book, Consecutively Numbered in Red,</t>
  </si>
  <si>
    <t>Sally Dunn</t>
  </si>
  <si>
    <t>Alabama</t>
  </si>
  <si>
    <t>Tuscaloosa</t>
  </si>
  <si>
    <t>Connie Bunn</t>
  </si>
  <si>
    <t>Avery 479</t>
  </si>
  <si>
    <t>Marshalltown</t>
  </si>
  <si>
    <t>Wayne Lutz</t>
  </si>
  <si>
    <t>TDK 4.7GB DVD-R Spindle, 15/Pack</t>
  </si>
  <si>
    <t>Hopkinton</t>
  </si>
  <si>
    <t>Dolores Abrams</t>
  </si>
  <si>
    <t>5180</t>
  </si>
  <si>
    <t>Rancho Cucamonga</t>
  </si>
  <si>
    <t>Pat Baker</t>
  </si>
  <si>
    <t>Kensington 6 Outlet MasterPiece® HOMEOFFICE Power Control Center</t>
  </si>
  <si>
    <t>Lakewood</t>
  </si>
  <si>
    <t>Xerox 1938</t>
  </si>
  <si>
    <t>Mildred Chase</t>
  </si>
  <si>
    <t>Fellowes Smart Design 104-Key Enhanced Keyboard, PS/2 Adapter, Platinum</t>
  </si>
  <si>
    <t>Woodland</t>
  </si>
  <si>
    <t>Avery 48</t>
  </si>
  <si>
    <t>Molly Webster</t>
  </si>
  <si>
    <t>Wilson Jones Custom Binder Spines &amp; Labels</t>
  </si>
  <si>
    <t>Durango</t>
  </si>
  <si>
    <t>Sharp 1540cs Digital Laser Copier</t>
  </si>
  <si>
    <t>Boston 16801 Nautilus™ Battery Pencil Sharpener</t>
  </si>
  <si>
    <t>Multi-Use Personal File Cart and Caster Set, Three Stacking Bins</t>
  </si>
  <si>
    <t>Kara Patton</t>
  </si>
  <si>
    <t>Avery Binder Labels</t>
  </si>
  <si>
    <t>Carpentersville</t>
  </si>
  <si>
    <t>Hon Every-Day® Chair Series Swivel Task Chairs</t>
  </si>
  <si>
    <t>IBM Multi-Purpose Copy Paper, 8 1/2 x 11", Case</t>
  </si>
  <si>
    <t>Bob Berg</t>
  </si>
  <si>
    <t>Panasonic KP-310 Heavy-Duty Electric Pencil Sharpener</t>
  </si>
  <si>
    <t>North Miami</t>
  </si>
  <si>
    <t>Patsy Shea</t>
  </si>
  <si>
    <t>South Carolina</t>
  </si>
  <si>
    <t>Hilton Head Island</t>
  </si>
  <si>
    <t>Tracy Dyer</t>
  </si>
  <si>
    <t>Ultra Commercial Grade Dual Valve Door Closer</t>
  </si>
  <si>
    <t>Mount Pleasant</t>
  </si>
  <si>
    <t>Artistic Insta-Plaque</t>
  </si>
  <si>
    <t>GE 4 Foot Flourescent Tube, 40 Watt</t>
  </si>
  <si>
    <t>Xerox 1892</t>
  </si>
  <si>
    <t>Carolyn Proctor</t>
  </si>
  <si>
    <t>Oakland</t>
  </si>
  <si>
    <t>Alvin Mullins</t>
  </si>
  <si>
    <t>Newell 315</t>
  </si>
  <si>
    <t>Idaho</t>
  </si>
  <si>
    <t>Rexburg</t>
  </si>
  <si>
    <t>Dana Rankin</t>
  </si>
  <si>
    <t>Microsoft Natural Keyboard Elite</t>
  </si>
  <si>
    <t>Twin Falls</t>
  </si>
  <si>
    <t>Joseph Grossman</t>
  </si>
  <si>
    <t>Santa Maria</t>
  </si>
  <si>
    <t>Don Rogers</t>
  </si>
  <si>
    <t>Avery Reinforcements for Hole-Punch Pages</t>
  </si>
  <si>
    <t>Franklin Square</t>
  </si>
  <si>
    <t>Polycom ViewStation™ ISDN Videoconferencing Unit</t>
  </si>
  <si>
    <t>Don Beard</t>
  </si>
  <si>
    <t>Epson C82 Color Inkjet Printer</t>
  </si>
  <si>
    <t>Ozark</t>
  </si>
  <si>
    <t>Brandon E Shepherd</t>
  </si>
  <si>
    <t>Boston School Pro Electric Pencil Sharpener, 1670</t>
  </si>
  <si>
    <t>South Dakota</t>
  </si>
  <si>
    <t>Sioux Falls</t>
  </si>
  <si>
    <t>Donna Craven</t>
  </si>
  <si>
    <t>Randallstown</t>
  </si>
  <si>
    <t>Debbie Stevenson</t>
  </si>
  <si>
    <t>West Hollywood</t>
  </si>
  <si>
    <t>Rosemary English</t>
  </si>
  <si>
    <t>Portland</t>
  </si>
  <si>
    <t>Robert Cowan</t>
  </si>
  <si>
    <t>Acco PRESSTEX® Data Binder with Storage Hooks, Dark Blue, 14 7/8" X 11"</t>
  </si>
  <si>
    <t>Pueblo West</t>
  </si>
  <si>
    <t>1/4 Fold Party Design Invitations &amp; White Envelopes, 24 8-1/2" X 11" Cards, 25 Env./Pack</t>
  </si>
  <si>
    <t>Brett Schultz</t>
  </si>
  <si>
    <t>Park Ridge™ Embossed Executive Business Envelopes</t>
  </si>
  <si>
    <t>Pueblo</t>
  </si>
  <si>
    <t>Iris® 3-Drawer Stacking Bin, Black</t>
  </si>
  <si>
    <t>Claudia Boyle</t>
  </si>
  <si>
    <t>Biddeford</t>
  </si>
  <si>
    <t>Tom McFarland</t>
  </si>
  <si>
    <t>Lodi</t>
  </si>
  <si>
    <t>Kenneth Pollock</t>
  </si>
  <si>
    <t>Memorex 4.7GB DVD+R, 3/Pack</t>
  </si>
  <si>
    <t>Harrisonburg</t>
  </si>
  <si>
    <t>Newell 326</t>
  </si>
  <si>
    <t>Janet McCullough</t>
  </si>
  <si>
    <t>LX 677</t>
  </si>
  <si>
    <t>Coconut Creek</t>
  </si>
  <si>
    <t>Jerry Webster</t>
  </si>
  <si>
    <t>Catalog Binders with Expanding Posts</t>
  </si>
  <si>
    <t>Fruit Cove</t>
  </si>
  <si>
    <t>O'Sullivan Elevations Bookcase, Cherry Finish</t>
  </si>
  <si>
    <t>Newell 318</t>
  </si>
  <si>
    <t>James Nicholson</t>
  </si>
  <si>
    <t>Annandale</t>
  </si>
  <si>
    <t>Verbatim DVD-RAM, 5.2GB, Rewritable, Type 1, DS</t>
  </si>
  <si>
    <t>Alex Harrell</t>
  </si>
  <si>
    <t>Riverleaf Stik-Withit® Designer Note Cubes®</t>
  </si>
  <si>
    <t>Gainesville</t>
  </si>
  <si>
    <t>Priscilla Frank</t>
  </si>
  <si>
    <t>Self-Adhesive Removable Labels</t>
  </si>
  <si>
    <t>Gorham</t>
  </si>
  <si>
    <t>Joyce Murray</t>
  </si>
  <si>
    <t>GBC Instant Index™ System for Binding Systems</t>
  </si>
  <si>
    <t>Los Altos</t>
  </si>
  <si>
    <t>Avery 514</t>
  </si>
  <si>
    <t>Paige Mason</t>
  </si>
  <si>
    <t>Sanford Liquid Accent Highlighters</t>
  </si>
  <si>
    <t>Norfolk</t>
  </si>
  <si>
    <t>Lorraine Kelly</t>
  </si>
  <si>
    <t>6160</t>
  </si>
  <si>
    <t>Puyallup</t>
  </si>
  <si>
    <t>Sidney Russell Austin</t>
  </si>
  <si>
    <t>Xerox 1903</t>
  </si>
  <si>
    <t>Redmond</t>
  </si>
  <si>
    <t>Seth Merrill</t>
  </si>
  <si>
    <t>Executive Impressions 12" Wall Clock</t>
  </si>
  <si>
    <t>*Staples* Packaging Labels</t>
  </si>
  <si>
    <t>Christopher Meadows</t>
  </si>
  <si>
    <t>Harrison</t>
  </si>
  <si>
    <t>StarTAC 8000</t>
  </si>
  <si>
    <t>Robyn Lyon</t>
  </si>
  <si>
    <t>Avery 491</t>
  </si>
  <si>
    <t>Garfield Heights</t>
  </si>
  <si>
    <t>Danielle P Rao</t>
  </si>
  <si>
    <t>Avery 4027 File Folder Labels for Dot Matrix Printers, 5000 Labels per Box, White</t>
  </si>
  <si>
    <t>Oklahoma</t>
  </si>
  <si>
    <t>Moore</t>
  </si>
  <si>
    <t>Eva Simpson</t>
  </si>
  <si>
    <t>Carrollton</t>
  </si>
  <si>
    <t>Richard Tan</t>
  </si>
  <si>
    <t>Pressboard Data Binder, Crimson, 12" X 8 1/2"</t>
  </si>
  <si>
    <t>Eagle</t>
  </si>
  <si>
    <t>2190</t>
  </si>
  <si>
    <t>Faye Manning</t>
  </si>
  <si>
    <t>Boston 1730 StandUp Electric Pencil Sharpener</t>
  </si>
  <si>
    <t>Saint Petersburg</t>
  </si>
  <si>
    <t>Debra Proctor</t>
  </si>
  <si>
    <t>Avery 497</t>
  </si>
  <si>
    <t>Fort Wayne</t>
  </si>
  <si>
    <t>Irene Murphy</t>
  </si>
  <si>
    <t>StarTAC 3000</t>
  </si>
  <si>
    <t>Pullman</t>
  </si>
  <si>
    <t>Grace Black</t>
  </si>
  <si>
    <t>HP Office Paper (20Lb. and 87 Bright)</t>
  </si>
  <si>
    <t>North Miami Beach</t>
  </si>
  <si>
    <t>Marguerite Yu</t>
  </si>
  <si>
    <t>Epson C62 Color Inkjet Printer</t>
  </si>
  <si>
    <t>Weslaco</t>
  </si>
  <si>
    <t>Lloyd Levin</t>
  </si>
  <si>
    <t>Novimex Turbo Task Chair</t>
  </si>
  <si>
    <t>New Bern</t>
  </si>
  <si>
    <t>Geraldine Puckett</t>
  </si>
  <si>
    <t>Tualatin</t>
  </si>
  <si>
    <t>Deborah Paul</t>
  </si>
  <si>
    <t>Acco 6 Outlet Guardian Premium Surge Suppressor</t>
  </si>
  <si>
    <t>West Linn</t>
  </si>
  <si>
    <t>Brother DCP1000 Digital 3 in 1 Multifunction Machine</t>
  </si>
  <si>
    <t>Kathryn Patrick</t>
  </si>
  <si>
    <t>Auburn</t>
  </si>
  <si>
    <t>William Larson</t>
  </si>
  <si>
    <t>Acme Hot Forged Carbon Steel Scissors with Nickel-Plated Handles, 3 7/8" Cut, 8"L</t>
  </si>
  <si>
    <t>New Hampshire</t>
  </si>
  <si>
    <t>Concord</t>
  </si>
  <si>
    <t>Evan K Bullard</t>
  </si>
  <si>
    <t>Multimedia Mailers</t>
  </si>
  <si>
    <t>Naugatuck</t>
  </si>
  <si>
    <t>Marlene Abrams</t>
  </si>
  <si>
    <t>Peel &amp; Seel® Recycled Catalog Envelopes, Brown</t>
  </si>
  <si>
    <t>Seymour</t>
  </si>
  <si>
    <t>Miriam Mueller</t>
  </si>
  <si>
    <t>Tennessee</t>
  </si>
  <si>
    <t>Murfreesboro</t>
  </si>
  <si>
    <t>Faye Silver</t>
  </si>
  <si>
    <t>Xerox 220</t>
  </si>
  <si>
    <t>Crofton</t>
  </si>
  <si>
    <t>Rhonda Stein</t>
  </si>
  <si>
    <t>i270</t>
  </si>
  <si>
    <t>Salisbury</t>
  </si>
  <si>
    <t>Letter Slitter</t>
  </si>
  <si>
    <t>Stuart Sharma</t>
  </si>
  <si>
    <t>North Olmsted</t>
  </si>
  <si>
    <t>Vernon Hirsch Singleton</t>
  </si>
  <si>
    <t>Bretford CR8500 Series Meeting Room Furniture</t>
  </si>
  <si>
    <t>Chico</t>
  </si>
  <si>
    <t>Hazel Jones</t>
  </si>
  <si>
    <t>Wirebound Message Forms, Four 2 3/4 x 5 Forms per Page, Pink Paper</t>
  </si>
  <si>
    <t>Stockton</t>
  </si>
  <si>
    <t>T18</t>
  </si>
  <si>
    <t>Leo J Olson</t>
  </si>
  <si>
    <t>Edgewood</t>
  </si>
  <si>
    <t>Sharon Marcus</t>
  </si>
  <si>
    <t>SAFCO PlanMaster Heigh-Adjustable Drafting Table Base, 43w x 30d x 30-37h, Black</t>
  </si>
  <si>
    <t>Longview</t>
  </si>
  <si>
    <t>Timeport L7089</t>
  </si>
  <si>
    <t>Jeffrey Mueller</t>
  </si>
  <si>
    <t>Rock Island</t>
  </si>
  <si>
    <t>Richard McClure</t>
  </si>
  <si>
    <t>Thornton</t>
  </si>
  <si>
    <t>Bush Heritage Pine Collection 5-Shelf Bookcase, Albany Pine Finish, *Special Order</t>
  </si>
  <si>
    <t>i470</t>
  </si>
  <si>
    <t>Douglas Buck</t>
  </si>
  <si>
    <t>Xerox 21</t>
  </si>
  <si>
    <t>Seatac</t>
  </si>
  <si>
    <t>Kerry Green</t>
  </si>
  <si>
    <t>Manila Recycled Extra-Heavyweight Clasp Envelopes, 6" x 9"</t>
  </si>
  <si>
    <t>Indianapolis</t>
  </si>
  <si>
    <t>James Beck</t>
  </si>
  <si>
    <t>Flagstaff</t>
  </si>
  <si>
    <t>Brenda Nelson Blanchard</t>
  </si>
  <si>
    <t>DIXON Oriole® Pencils</t>
  </si>
  <si>
    <t>Richfield</t>
  </si>
  <si>
    <t>StarTAC Series</t>
  </si>
  <si>
    <t>Max Small</t>
  </si>
  <si>
    <t>Imation 3.5" Unformatted DS/HD Diskettes, 10/Box</t>
  </si>
  <si>
    <t>Bartlesville</t>
  </si>
  <si>
    <t>Rachel Bates</t>
  </si>
  <si>
    <t>Eldon Jumbo ProFile™ Portable File Boxes Graphite/Black</t>
  </si>
  <si>
    <t>Rutland</t>
  </si>
  <si>
    <t>Robert Brantley</t>
  </si>
  <si>
    <t>Kensington 6 Outlet Guardian Standard Surge Protector</t>
  </si>
  <si>
    <t>Dearborn Heights</t>
  </si>
  <si>
    <t>#10 White Business Envelopes,4 1/8 x 9 1/2</t>
  </si>
  <si>
    <t>Brett Hawkins</t>
  </si>
  <si>
    <t>Global Adaptabilities™ Conference Tables</t>
  </si>
  <si>
    <t>Highlands Ranch</t>
  </si>
  <si>
    <t>Arlene Wiggins Dalton</t>
  </si>
  <si>
    <t>Global Airflow Leather Mesh Back Chair, Black</t>
  </si>
  <si>
    <t>Huntsville</t>
  </si>
  <si>
    <t>Xerox 1880</t>
  </si>
  <si>
    <t>Lewis Baldwin</t>
  </si>
  <si>
    <t>Montclair</t>
  </si>
  <si>
    <t>Bush® Cubix Conference Tables, Fully Assembled</t>
  </si>
  <si>
    <t>Lloyd Norris</t>
  </si>
  <si>
    <t>Avery Arch Ring Binders</t>
  </si>
  <si>
    <t>Arlington Heights</t>
  </si>
  <si>
    <t>Gerald Kearney</t>
  </si>
  <si>
    <t>APC 7 Outlet Network SurgeArrest Surge Protector</t>
  </si>
  <si>
    <t>Lindsay Tate</t>
  </si>
  <si>
    <t>Midwest City</t>
  </si>
  <si>
    <t>Maurice Kelly</t>
  </si>
  <si>
    <t>Fellowes Personal Hanging Folder Files, Navy</t>
  </si>
  <si>
    <t>Lakeland</t>
  </si>
  <si>
    <t>Dwight Stephenson</t>
  </si>
  <si>
    <t>Belkin 6 Outlet Metallic Surge Strip</t>
  </si>
  <si>
    <t>Huntington Beach</t>
  </si>
  <si>
    <t>Marshall Brandt Briggs</t>
  </si>
  <si>
    <t>Maryville</t>
  </si>
  <si>
    <t>BPI Conference Tables</t>
  </si>
  <si>
    <t>252</t>
  </si>
  <si>
    <t>Benjamin Kaufman</t>
  </si>
  <si>
    <t>Belchertown</t>
  </si>
  <si>
    <t>Ruby Gibbons</t>
  </si>
  <si>
    <t>High Speed Automatic Electric Letter Opener</t>
  </si>
  <si>
    <t>Forest Park</t>
  </si>
  <si>
    <t>Lynda Banks</t>
  </si>
  <si>
    <t>Avery 492</t>
  </si>
  <si>
    <t>Kalamazoo</t>
  </si>
  <si>
    <t>Jessie Houston</t>
  </si>
  <si>
    <t>Staples #10 Laser &amp; Inkjet Envelopes, 4 1/8" x 9 1/2", 100/Box</t>
  </si>
  <si>
    <t>Delaware</t>
  </si>
  <si>
    <t>Newark</t>
  </si>
  <si>
    <t>5125</t>
  </si>
  <si>
    <t>Derek Sweeney</t>
  </si>
  <si>
    <t>Peel &amp; Stick Add-On Corner Pockets</t>
  </si>
  <si>
    <t>Gretchen Orr</t>
  </si>
  <si>
    <t>Lake Charles</t>
  </si>
  <si>
    <t>Renee Huang</t>
  </si>
  <si>
    <t>Quartet Omega® Colored Chalk, 12/Pack</t>
  </si>
  <si>
    <t>Coral Springs</t>
  </si>
  <si>
    <t>Carlos Hanson</t>
  </si>
  <si>
    <t>Staples Vinyl Coated Paper Clips</t>
  </si>
  <si>
    <t>Rapid City</t>
  </si>
  <si>
    <t>Roberta Daniel</t>
  </si>
  <si>
    <t>6" Cubicle Wall Clock, Black</t>
  </si>
  <si>
    <t>Alamogordo</t>
  </si>
  <si>
    <t>Shawn McIntyre</t>
  </si>
  <si>
    <t>Okidata ML390 Turbo Dot Matrix Printers</t>
  </si>
  <si>
    <t>Louisville</t>
  </si>
  <si>
    <t>Kristin George</t>
  </si>
  <si>
    <t>Chromcraft Bull-Nose Wood Oval Conference Tables &amp; Bases</t>
  </si>
  <si>
    <t>Saco</t>
  </si>
  <si>
    <t>Danielle Baird</t>
  </si>
  <si>
    <t>Kleencut® Forged Office Shears by Acme United Corporation</t>
  </si>
  <si>
    <t>Fort Lauderdale</t>
  </si>
  <si>
    <t>Wirebound Voice Message Log Book</t>
  </si>
  <si>
    <t>Stanley Steele</t>
  </si>
  <si>
    <t>Tripp Lite Isotel 6 Outlet Surge Protector with Fax/Modem Protection</t>
  </si>
  <si>
    <t>Ellicott City</t>
  </si>
  <si>
    <t>Eldon ClusterMat Chair Mat with Cordless Antistatic Protection</t>
  </si>
  <si>
    <t>Joyce Knox</t>
  </si>
  <si>
    <t>West Virginia</t>
  </si>
  <si>
    <t>Parkersburg</t>
  </si>
  <si>
    <t>Jimmy Alston Holder</t>
  </si>
  <si>
    <t>Jerome McIntosh</t>
  </si>
  <si>
    <t>Acme Design Line 8" Stainless Steel Bent Scissors w/Champagne Handles, 3-1/8" Cut</t>
  </si>
  <si>
    <t>Pasadena</t>
  </si>
  <si>
    <t>Tennsco Industrial Shelving</t>
  </si>
  <si>
    <t>Glen Newman</t>
  </si>
  <si>
    <t>Ibico Recycled Linen-Style Covers</t>
  </si>
  <si>
    <t>Wilkinsburg</t>
  </si>
  <si>
    <t>Vinyl Sectional Post Binders</t>
  </si>
  <si>
    <t>Lorraine Boykin</t>
  </si>
  <si>
    <t>Avery 498</t>
  </si>
  <si>
    <t>Shirley</t>
  </si>
  <si>
    <t>Sharon Kessler</t>
  </si>
  <si>
    <t>Large Capacity Hanging Post Binders</t>
  </si>
  <si>
    <t>Superior</t>
  </si>
  <si>
    <t>Monica Stuart</t>
  </si>
  <si>
    <t>Imation 3.5" DS/HD IBM Formatted Diskettes, 50/Pack</t>
  </si>
  <si>
    <t>Waukesha</t>
  </si>
  <si>
    <t>Carrie McIntosh</t>
  </si>
  <si>
    <t>GBC VeloBinder Strips</t>
  </si>
  <si>
    <t>Royal Palm Beach</t>
  </si>
  <si>
    <t>G.E. Longer-Life Indoor Recessed Floodlight Bulbs</t>
  </si>
  <si>
    <t>Brenda Ross</t>
  </si>
  <si>
    <t>Bakersfield</t>
  </si>
  <si>
    <t>Tina Evans</t>
  </si>
  <si>
    <t>Hammermill CopyPlus Copy Paper (20Lb. and 84 Bright)</t>
  </si>
  <si>
    <t>Lombard</t>
  </si>
  <si>
    <t>TI 30X Scientific Calculator</t>
  </si>
  <si>
    <t>Jean Khan</t>
  </si>
  <si>
    <t>Eldon Regeneration Recycled Desk Accessories, Smoke</t>
  </si>
  <si>
    <t>Menlo Park</t>
  </si>
  <si>
    <t>Cathy Simon</t>
  </si>
  <si>
    <t>80 Minute CD-R Spindle, 100/Pack - Staples</t>
  </si>
  <si>
    <t>Council Bluffs</t>
  </si>
  <si>
    <t>Eugene Clayton</t>
  </si>
  <si>
    <t>GBC DocuBind TL300 Electric Binding System</t>
  </si>
  <si>
    <t>Edmonds</t>
  </si>
  <si>
    <t>Ken H Frazier</t>
  </si>
  <si>
    <t>StarTAC 7760</t>
  </si>
  <si>
    <t>Oakton</t>
  </si>
  <si>
    <t>Lynn Bell</t>
  </si>
  <si>
    <t>Linden® 12" Wall Clock With Oak Frame</t>
  </si>
  <si>
    <t>Bennington</t>
  </si>
  <si>
    <t>Rita Barton</t>
  </si>
  <si>
    <t>Verbatim DVD-RAM, 9.4GB, Rewritable, Type 1, DS, DataLife Plus</t>
  </si>
  <si>
    <t>Ridgewood</t>
  </si>
  <si>
    <t>Neal Weber</t>
  </si>
  <si>
    <t>Sanford</t>
  </si>
  <si>
    <t>Joanne Spivey</t>
  </si>
  <si>
    <t>Independence</t>
  </si>
  <si>
    <t>Eileen Riddle</t>
  </si>
  <si>
    <t>Dixon Ticonderoga Core-Lock Colored Pencils</t>
  </si>
  <si>
    <t>Roy</t>
  </si>
  <si>
    <t>Space Solutions Commercial Steel Shelving</t>
  </si>
  <si>
    <t>Christina Hanna</t>
  </si>
  <si>
    <t>Eldon Pizzaz™ Desk Accessories</t>
  </si>
  <si>
    <t>West Valley City</t>
  </si>
  <si>
    <t>Robyn Zhou</t>
  </si>
  <si>
    <t>Global Leather Executive Chair</t>
  </si>
  <si>
    <t>#10- 4 1/8" x 9 1/2" Recycled Envelopes</t>
  </si>
  <si>
    <t>Brites Rubber Bands, 1 1/2 oz. Box</t>
  </si>
  <si>
    <t>Josephine Dalton</t>
  </si>
  <si>
    <t>Richmond</t>
  </si>
  <si>
    <t>T65</t>
  </si>
  <si>
    <t>Annie Livingston</t>
  </si>
  <si>
    <t>Rochester</t>
  </si>
  <si>
    <t>Tamara Dickinson</t>
  </si>
  <si>
    <t>Tenex Personal Project File with Scoop Front Design, Black</t>
  </si>
  <si>
    <t>Mount Vernon</t>
  </si>
  <si>
    <t>Penny Tuttle</t>
  </si>
  <si>
    <t>Ibico EB-19 Dual Function Manual Binding System</t>
  </si>
  <si>
    <t>Lima</t>
  </si>
  <si>
    <t>Amy Hall</t>
  </si>
  <si>
    <t>Lorain</t>
  </si>
  <si>
    <t>Colleen Marsh</t>
  </si>
  <si>
    <t>Global Leather Highback Executive Chair with Pneumatic Height Adjustment, Black</t>
  </si>
  <si>
    <t>Paducah</t>
  </si>
  <si>
    <t>Geoffrey Zhu</t>
  </si>
  <si>
    <t>PC Concepts 116 Key Quantum 3000 Keyboard</t>
  </si>
  <si>
    <t>Kingsport</t>
  </si>
  <si>
    <t>Acco Pressboard Covers with Storage Hooks, 14 7/8" x 11", Light Blue</t>
  </si>
  <si>
    <t>Xerox 1916</t>
  </si>
  <si>
    <t>Carlos Adkins</t>
  </si>
  <si>
    <t>Bevis Round Bullnose 29" High Table Top</t>
  </si>
  <si>
    <t>Land O Lakes</t>
  </si>
  <si>
    <t>Sylvia Bush</t>
  </si>
  <si>
    <t>3M Office Air Cleaner</t>
  </si>
  <si>
    <t>Batavia</t>
  </si>
  <si>
    <t>Ron Newton</t>
  </si>
  <si>
    <t>Lake Oswego</t>
  </si>
  <si>
    <t>Calvin Parsons Walter</t>
  </si>
  <si>
    <t>Binding Machine Supplies</t>
  </si>
  <si>
    <t>San Juan</t>
  </si>
  <si>
    <t>Bonnie Chambers</t>
  </si>
  <si>
    <t>Maxell 3.5" DS/HD IBM-Formatted Diskettes, 10/Pack</t>
  </si>
  <si>
    <t>Glendale</t>
  </si>
  <si>
    <t>Xerox 1898</t>
  </si>
  <si>
    <t>Avery 494</t>
  </si>
  <si>
    <t>Gene Heath Cross</t>
  </si>
  <si>
    <t>Belkin MediaBoard 104- Keyboard</t>
  </si>
  <si>
    <t>Jamestown</t>
  </si>
  <si>
    <t>Fellowes Strictly Business® Drawer File, Letter/Legal Size</t>
  </si>
  <si>
    <t>Wendy Pridgen Pearce</t>
  </si>
  <si>
    <t>Okidata ML520 Series Dot Matrix Printers</t>
  </si>
  <si>
    <t>Holland</t>
  </si>
  <si>
    <t>TOPS Voice Message Log Book, Flash Format</t>
  </si>
  <si>
    <t>Jane Shah</t>
  </si>
  <si>
    <t>Epson DFX5000+ Dot Matrix Printer</t>
  </si>
  <si>
    <t>Prior Lake</t>
  </si>
  <si>
    <t>Newell 320</t>
  </si>
  <si>
    <t>Edwin Coley</t>
  </si>
  <si>
    <t>Staples 1 Part Blank Computer Paper</t>
  </si>
  <si>
    <t>Mansfield</t>
  </si>
  <si>
    <t>Benjamin Lam</t>
  </si>
  <si>
    <t>Global Leather Task Chair, Black</t>
  </si>
  <si>
    <t>Seth Matthews</t>
  </si>
  <si>
    <t>Inkster</t>
  </si>
  <si>
    <t>Michelle Steele</t>
  </si>
  <si>
    <t>Enterprise</t>
  </si>
  <si>
    <t>i2000</t>
  </si>
  <si>
    <t>Joy Kaplan McNeill</t>
  </si>
  <si>
    <t>Xerox 23</t>
  </si>
  <si>
    <t>Carlsbad</t>
  </si>
  <si>
    <t>Erika Morgan</t>
  </si>
  <si>
    <t>Sidney Greenberg</t>
  </si>
  <si>
    <t>Salinas</t>
  </si>
  <si>
    <t>Imation 3.5 IBM Formatted Diskettes, 10/Box</t>
  </si>
  <si>
    <t>Bradley Pollock</t>
  </si>
  <si>
    <t>Acco Keyboard-In-A-Box®</t>
  </si>
  <si>
    <t>Goffstown</t>
  </si>
  <si>
    <t>Faye Dyer</t>
  </si>
  <si>
    <t>Virginia Gay</t>
  </si>
  <si>
    <t>ACCOHIDE® Binder by Acco</t>
  </si>
  <si>
    <t>Kansas</t>
  </si>
  <si>
    <t>Shawnee</t>
  </si>
  <si>
    <t>James Davenport</t>
  </si>
  <si>
    <t>Acco Four Pocket Poly Ring Binder with Label Holder, Smoke, 1"</t>
  </si>
  <si>
    <t>Kansas City</t>
  </si>
  <si>
    <t>Xerox 213</t>
  </si>
  <si>
    <t>Gerald Love</t>
  </si>
  <si>
    <t>Boston 16765 Mini Stand Up Battery Pencil Sharpener</t>
  </si>
  <si>
    <t>Gilroy</t>
  </si>
  <si>
    <t>Kathleen P Bloom</t>
  </si>
  <si>
    <t>8890</t>
  </si>
  <si>
    <t>Corvallis</t>
  </si>
  <si>
    <t>Sandy Hunt</t>
  </si>
  <si>
    <t>Hoover Portapower™ Portable Vacuum</t>
  </si>
  <si>
    <t>Altamonte Springs</t>
  </si>
  <si>
    <t>Targus USB Numeric Keypad</t>
  </si>
  <si>
    <t>Leslie Hawley</t>
  </si>
  <si>
    <t>Canon MP25DIII Desktop Whisper-Quiet Printing Calculator</t>
  </si>
  <si>
    <t>Tulsa</t>
  </si>
  <si>
    <t>Lexmark Z25 Color Inkjet Printer</t>
  </si>
  <si>
    <t>Maureen Stout</t>
  </si>
  <si>
    <t>Cardinal Poly Pocket Divider Pockets for Ring Binders</t>
  </si>
  <si>
    <t>Pharr</t>
  </si>
  <si>
    <t>"While you Were Out" Message Book, One Form per Page</t>
  </si>
  <si>
    <t>Advantus Panel Wall Certificate Holder - 8.5x11</t>
  </si>
  <si>
    <t>Joy Maxwell</t>
  </si>
  <si>
    <t>Belkin 8 Outlet SurgeMaster II Gold Surge Protector</t>
  </si>
  <si>
    <t>Oro Valley</t>
  </si>
  <si>
    <t>Wilson Jones Impact Binders</t>
  </si>
  <si>
    <t>Becky Puckett</t>
  </si>
  <si>
    <t>Eureka</t>
  </si>
  <si>
    <t>Johnny Reid</t>
  </si>
  <si>
    <t>Crown Point</t>
  </si>
  <si>
    <t>Canon PC940 Copier</t>
  </si>
  <si>
    <t>Newell 312</t>
  </si>
  <si>
    <t>Jackie Capps</t>
  </si>
  <si>
    <t>Xerox 194</t>
  </si>
  <si>
    <t>San Carlos</t>
  </si>
  <si>
    <t>Ryan Herman</t>
  </si>
  <si>
    <t>Master Giant Foot® Doorstop, Safety Yellow</t>
  </si>
  <si>
    <t>Burnsville</t>
  </si>
  <si>
    <t>Marian Willis</t>
  </si>
  <si>
    <t>Ibico Hi-Tech Manual Binding System</t>
  </si>
  <si>
    <t>La Vista</t>
  </si>
  <si>
    <t>V 3600 Series</t>
  </si>
  <si>
    <t>Charles Cline</t>
  </si>
  <si>
    <t>Tennsco Regal Shelving Units</t>
  </si>
  <si>
    <t>Thousand Oaks</t>
  </si>
  <si>
    <t>T60</t>
  </si>
  <si>
    <t>Anita Kang</t>
  </si>
  <si>
    <t>Acco Smartsocket™ Table Surge Protector, 6 Color-Coded Adapter Outlets</t>
  </si>
  <si>
    <t>Mundelein</t>
  </si>
  <si>
    <t>Erika Fink</t>
  </si>
  <si>
    <t>Eureka Sanitaire ® Multi-Pro Heavy-Duty Upright, Disposable Bags</t>
  </si>
  <si>
    <t>Salt Lake City</t>
  </si>
  <si>
    <t>CF 688</t>
  </si>
  <si>
    <t>Cheryl Guthrie</t>
  </si>
  <si>
    <t>Microsoft Natural Multimedia Keyboard</t>
  </si>
  <si>
    <t>Larry Hall</t>
  </si>
  <si>
    <t>Xerox 188</t>
  </si>
  <si>
    <t>Birmingham</t>
  </si>
  <si>
    <t>Kerry Beach</t>
  </si>
  <si>
    <t>Lesro Sheffield Collection Coffee Table, End Table, Center Table, Corner Table</t>
  </si>
  <si>
    <t>Cumberland</t>
  </si>
  <si>
    <t>Sharon Long</t>
  </si>
  <si>
    <t>Marietta</t>
  </si>
  <si>
    <t>GBC Pre-Punched Binding Paper, Plastic, White, 8-1/2" x 11"</t>
  </si>
  <si>
    <t>Executive Impressions 8-1/2" Career Panel/Partition Cubicle Clock</t>
  </si>
  <si>
    <t>Xerox 1962</t>
  </si>
  <si>
    <t>Jordan Berry</t>
  </si>
  <si>
    <t>Altoona</t>
  </si>
  <si>
    <t>Christina Matthews</t>
  </si>
  <si>
    <t>Fort Lee</t>
  </si>
  <si>
    <t>Janice Cole</t>
  </si>
  <si>
    <t>Fellowes Mobile Numeric Keypad, Graphite</t>
  </si>
  <si>
    <t>Baton Rouge</t>
  </si>
  <si>
    <t>Polycom ViaVideo™ Desktop Video Communications Unit</t>
  </si>
  <si>
    <t>Staples Wirebound Steno Books, 6" x 9", 12/Pack</t>
  </si>
  <si>
    <t>Vickie Coates</t>
  </si>
  <si>
    <t>Bionaire Personal Warm Mist Humidifier/Vaporizer</t>
  </si>
  <si>
    <t>Cedar Park</t>
  </si>
  <si>
    <t>Sauder Forest Hills Library, Woodland Oak Finish</t>
  </si>
  <si>
    <t>Ashley Reese</t>
  </si>
  <si>
    <t>Avery® Durable Slant Ring Binders With Label Holder</t>
  </si>
  <si>
    <t>Saint Louis</t>
  </si>
  <si>
    <t>Edward McKenzie</t>
  </si>
  <si>
    <t>Rose Hill</t>
  </si>
  <si>
    <t>Chris Ford</t>
  </si>
  <si>
    <t>Camp Springs</t>
  </si>
  <si>
    <t>Anna Burgess</t>
  </si>
  <si>
    <t>36X48 HARDFLOOR CHAIRMAT</t>
  </si>
  <si>
    <t>Draper</t>
  </si>
  <si>
    <t>Matthew Berman</t>
  </si>
  <si>
    <t>TimeportP7382</t>
  </si>
  <si>
    <t>Grants Pass</t>
  </si>
  <si>
    <t>Malcolm Floyd</t>
  </si>
  <si>
    <t>The Colony</t>
  </si>
  <si>
    <t>Grace McNeill Hunt</t>
  </si>
  <si>
    <t>Sudbury</t>
  </si>
  <si>
    <t>Juan Justice</t>
  </si>
  <si>
    <t>Eldon® Wave Desk Accessories</t>
  </si>
  <si>
    <t>Saint Paul</t>
  </si>
  <si>
    <t>Sauder Facets Collection Locker/File Cabinet, Sky Alder Finish</t>
  </si>
  <si>
    <t>Jacob Murray</t>
  </si>
  <si>
    <t>DAX Cubicle Frames - 8x10</t>
  </si>
  <si>
    <t>Medina</t>
  </si>
  <si>
    <t>Ray Silverman</t>
  </si>
  <si>
    <t>Ponte Vedra Beach</t>
  </si>
  <si>
    <t>Lloyd Dickson</t>
  </si>
  <si>
    <t>Buffalo Grove</t>
  </si>
  <si>
    <t>Carrie Duke</t>
  </si>
  <si>
    <t>Jesse Hutchinson</t>
  </si>
  <si>
    <t>Zebra Zazzle Fluorescent Highlighters</t>
  </si>
  <si>
    <t>Goleta</t>
  </si>
  <si>
    <t>Helen H Heller</t>
  </si>
  <si>
    <t>Holmes Cool Mist Humidifier for the Whole House with 8-Gallon Output per Day, Extended Life Filter</t>
  </si>
  <si>
    <t>Hacienda Heights</t>
  </si>
  <si>
    <t>Joanne Church</t>
  </si>
  <si>
    <t>Hand-Finished Solid Wood Document Frame</t>
  </si>
  <si>
    <t>La Mesa</t>
  </si>
  <si>
    <t>DMI Eclipse Executive Suite Bookcases</t>
  </si>
  <si>
    <t>Malcolm Robertson</t>
  </si>
  <si>
    <t>Global Stack Chair without Arms, Black</t>
  </si>
  <si>
    <t>Amarillo</t>
  </si>
  <si>
    <t>Lisa Kim</t>
  </si>
  <si>
    <t>Tyvek® Side-Opening Peel &amp; Seel® Expanding Envelopes</t>
  </si>
  <si>
    <t>Palm Beach Gardens</t>
  </si>
  <si>
    <t>Xerox 1991</t>
  </si>
  <si>
    <t>Charles Ward</t>
  </si>
  <si>
    <t>Moreno Valley</t>
  </si>
  <si>
    <t>Master Caster Door Stop, Brown</t>
  </si>
  <si>
    <t>Marlene Davidson</t>
  </si>
  <si>
    <t>Avery Legal 4-Ring Binder</t>
  </si>
  <si>
    <t>Hendersonville</t>
  </si>
  <si>
    <t>Brian Leach</t>
  </si>
  <si>
    <t>Sanford Colorific Colored Pencils, 12/Box</t>
  </si>
  <si>
    <t>Newton</t>
  </si>
  <si>
    <t>R380</t>
  </si>
  <si>
    <t>Brett Ingram</t>
  </si>
  <si>
    <t>Acme Galleria® Hot Forged Steel Scissors with Colored Handles</t>
  </si>
  <si>
    <t>Harker Heights</t>
  </si>
  <si>
    <t>Megan Woods</t>
  </si>
  <si>
    <t>Global Ergonomic Managers Chair</t>
  </si>
  <si>
    <t>Green Bay</t>
  </si>
  <si>
    <t>Vicki Bond</t>
  </si>
  <si>
    <t>Burbank</t>
  </si>
  <si>
    <t>Arnold Floyd Blair</t>
  </si>
  <si>
    <t>Rock Hill</t>
  </si>
  <si>
    <t>Aaron Shaffer</t>
  </si>
  <si>
    <t>Safco Industrial Wire Shelving</t>
  </si>
  <si>
    <t>Fairfield</t>
  </si>
  <si>
    <t>Jennifer Siegel</t>
  </si>
  <si>
    <t>DS/HD IBM Formatted Diskettes, 200/Pack - Staples</t>
  </si>
  <si>
    <t>Denton</t>
  </si>
  <si>
    <t>Kate Lehman</t>
  </si>
  <si>
    <t>Westinghouse Clip-On Gooseneck Lamps</t>
  </si>
  <si>
    <t>Dundalk</t>
  </si>
  <si>
    <t>Xerox 1996</t>
  </si>
  <si>
    <t>Nelson Hong</t>
  </si>
  <si>
    <t>Hewlett-Packard 4.7GB DVD+R Discs</t>
  </si>
  <si>
    <t>Torrance</t>
  </si>
  <si>
    <t>AT&amp;T Black Trimline Phone, Model 210</t>
  </si>
  <si>
    <t>600 Series Flip</t>
  </si>
  <si>
    <t>Carla Hauser</t>
  </si>
  <si>
    <t>Texarkana</t>
  </si>
  <si>
    <t>Rhonda Schroeder</t>
  </si>
  <si>
    <t>Melinda Thornton</t>
  </si>
  <si>
    <t>Reston</t>
  </si>
  <si>
    <t>Jesse Williamson</t>
  </si>
  <si>
    <t>Spanish Fork</t>
  </si>
  <si>
    <t>Harry Burns</t>
  </si>
  <si>
    <t>Mason City</t>
  </si>
  <si>
    <t>2160i</t>
  </si>
  <si>
    <t>A1228</t>
  </si>
  <si>
    <t>June Roberts</t>
  </si>
  <si>
    <t>Martin-Yale Premier Letter Opener</t>
  </si>
  <si>
    <t>Highland</t>
  </si>
  <si>
    <t>Gerald Petty</t>
  </si>
  <si>
    <t>600 Series Non-Flip</t>
  </si>
  <si>
    <t>Lancaster</t>
  </si>
  <si>
    <t>Ricky W Clements</t>
  </si>
  <si>
    <t>Vestavia Hills</t>
  </si>
  <si>
    <t>Hewlett-Packard 2600DN Business Color Inkjet Printer</t>
  </si>
  <si>
    <t>Sam Rouse</t>
  </si>
  <si>
    <t>Hewlett-Packard Deskjet 940 REFURBISHED Color Inkjet Printer</t>
  </si>
  <si>
    <t>Claudia White</t>
  </si>
  <si>
    <t>Novimex Fabric Task Chair</t>
  </si>
  <si>
    <t>Gallatin</t>
  </si>
  <si>
    <t>Jeffrey Page</t>
  </si>
  <si>
    <t>SAFCO Commercial Wire Shelving, Black</t>
  </si>
  <si>
    <t>Christopher Bryant</t>
  </si>
  <si>
    <t>Santa Clara</t>
  </si>
  <si>
    <t>Judy Merritt</t>
  </si>
  <si>
    <t>John Morse</t>
  </si>
  <si>
    <t>New Britain</t>
  </si>
  <si>
    <t>Judith Shepherd</t>
  </si>
  <si>
    <t>Lexmark Z54se Color Inkjet Printer</t>
  </si>
  <si>
    <t>Muskego</t>
  </si>
  <si>
    <t>Kelly Collins</t>
  </si>
  <si>
    <t>Accessory41</t>
  </si>
  <si>
    <t>Eastpointe</t>
  </si>
  <si>
    <t>Victor Cherry</t>
  </si>
  <si>
    <t>i500plus</t>
  </si>
  <si>
    <t>Farmington Hills</t>
  </si>
  <si>
    <t>Geoffrey H Wong</t>
  </si>
  <si>
    <t>Avery White Multi-Purpose Labels</t>
  </si>
  <si>
    <t>Rome</t>
  </si>
  <si>
    <t>Elsie Lane</t>
  </si>
  <si>
    <t>Presstex Flexible Ring Binders</t>
  </si>
  <si>
    <t>Midland</t>
  </si>
  <si>
    <t>Harriet Bowman</t>
  </si>
  <si>
    <t>Juanita Coley Knox</t>
  </si>
  <si>
    <t>Watertown</t>
  </si>
  <si>
    <t>Gould Plastics 9-Pocket Panel Bin, 18-3/8w x 5-1/4d x 20-1/2h, Black</t>
  </si>
  <si>
    <t>Vincent Hale</t>
  </si>
  <si>
    <t>Bush Westfield Collection Bookcases, Dark Cherry Finish, Fully Assembled</t>
  </si>
  <si>
    <t>Accessory34</t>
  </si>
  <si>
    <t>Fred Barber</t>
  </si>
  <si>
    <t>Oak Creek</t>
  </si>
  <si>
    <t>Lindsay Link</t>
  </si>
  <si>
    <t>Lewiston</t>
  </si>
  <si>
    <t>Beverly Cooke Brooks</t>
  </si>
  <si>
    <t>Stratford</t>
  </si>
  <si>
    <t>Wallace Werner</t>
  </si>
  <si>
    <t>Vallejo</t>
  </si>
  <si>
    <t>Monica Harvey</t>
  </si>
  <si>
    <t>V70</t>
  </si>
  <si>
    <t>Eau Claire</t>
  </si>
  <si>
    <t>Maria Block</t>
  </si>
  <si>
    <t>Wyoming</t>
  </si>
  <si>
    <t>Rock Springs</t>
  </si>
  <si>
    <t>Glenda Hunter</t>
  </si>
  <si>
    <t>Okidata Pacemark 4410N Wide Format Dot Matrix Printer</t>
  </si>
  <si>
    <t>Twentynine Palms</t>
  </si>
  <si>
    <t>Bevis Rectangular Conference Tables</t>
  </si>
  <si>
    <t>Laurence Flowers</t>
  </si>
  <si>
    <t>Mississippi</t>
  </si>
  <si>
    <t>Biloxi</t>
  </si>
  <si>
    <t>Ampad #10 Peel &amp; Seel® Holiday Envelopes</t>
  </si>
  <si>
    <t>Mary Page</t>
  </si>
  <si>
    <t>Verbatim DVD-R, 4.7GB, Spindle, WE, Blank, Ink Jet/Thermal, 20/Spindle</t>
  </si>
  <si>
    <t>Peoria</t>
  </si>
  <si>
    <t>Ann Steele</t>
  </si>
  <si>
    <t>Accessory25</t>
  </si>
  <si>
    <t>Kirkland</t>
  </si>
  <si>
    <t>Danny Hong</t>
  </si>
  <si>
    <t>Panasonic KX-P2130 Dot Matrix Printer</t>
  </si>
  <si>
    <t>Layton</t>
  </si>
  <si>
    <t>Sara Faulkner</t>
  </si>
  <si>
    <t>Avery 487</t>
  </si>
  <si>
    <t>Calexico</t>
  </si>
  <si>
    <t>Elisabeth Massey</t>
  </si>
  <si>
    <t>Prescott</t>
  </si>
  <si>
    <t>Helen Simpson</t>
  </si>
  <si>
    <t>Enid</t>
  </si>
  <si>
    <t>Valerie Moon</t>
  </si>
  <si>
    <t>Scott Moore</t>
  </si>
  <si>
    <t>Office Star - Ergonomic Mid Back Chair with 2-Way Adjustable Arms</t>
  </si>
  <si>
    <t>Georgetown</t>
  </si>
  <si>
    <t>Diana Coble Hubbard</t>
  </si>
  <si>
    <t>Bravo II™ Megaboss® 12-Amp Hard Body Upright, Replacement Belts, 2 Belts per Pack</t>
  </si>
  <si>
    <t>Grand Prairie</t>
  </si>
  <si>
    <t>Advantus Map Pennant Flags and Round Head Tacks</t>
  </si>
  <si>
    <t>Glen Robertson</t>
  </si>
  <si>
    <t>Logitech Cordless Navigator Duo</t>
  </si>
  <si>
    <t>Coon Rapids</t>
  </si>
  <si>
    <t>Lynda Herman</t>
  </si>
  <si>
    <t>Keytronic French Keyboard</t>
  </si>
  <si>
    <t>Montana</t>
  </si>
  <si>
    <t>Bozeman</t>
  </si>
  <si>
    <t>Peter Hardy</t>
  </si>
  <si>
    <t>Stow</t>
  </si>
  <si>
    <t>Dana Boyle</t>
  </si>
  <si>
    <t>Troy</t>
  </si>
  <si>
    <t>Xerox 231</t>
  </si>
  <si>
    <t>Lynn O'Donnell</t>
  </si>
  <si>
    <t>Elgin</t>
  </si>
  <si>
    <t>Debbie Hsu</t>
  </si>
  <si>
    <t>i1000</t>
  </si>
  <si>
    <t>Lacey</t>
  </si>
  <si>
    <t>Lori Wolfe</t>
  </si>
  <si>
    <t>Hattiesburg</t>
  </si>
  <si>
    <t>Kerry Jernigan</t>
  </si>
  <si>
    <t>O'Sullivan 3-Shelf Heavy-Duty Bookcases</t>
  </si>
  <si>
    <t>Belkin F9M820V08 8 Outlet Surge</t>
  </si>
  <si>
    <t>Eva Silverman</t>
  </si>
  <si>
    <t>Wilmette</t>
  </si>
  <si>
    <t>Joel Huffman</t>
  </si>
  <si>
    <t>Woodridge</t>
  </si>
  <si>
    <t>5170i</t>
  </si>
  <si>
    <t>Gladys Holloway</t>
  </si>
  <si>
    <t>Oakland Park</t>
  </si>
  <si>
    <t>Frances Jackson</t>
  </si>
  <si>
    <t>Jeffersonville</t>
  </si>
  <si>
    <t>Logitech Cordless Elite Duo</t>
  </si>
  <si>
    <t>Ross Frederick</t>
  </si>
  <si>
    <t>Xerox 214</t>
  </si>
  <si>
    <t>San Antonio</t>
  </si>
  <si>
    <t>Marlene Kirk</t>
  </si>
  <si>
    <t>South Bend</t>
  </si>
  <si>
    <t>Laurie Moon</t>
  </si>
  <si>
    <t>Ossining</t>
  </si>
  <si>
    <t>Andrea Shaw</t>
  </si>
  <si>
    <t>Crate-A-Files™</t>
  </si>
  <si>
    <t>Danville</t>
  </si>
  <si>
    <t>Bell Sonecor JB700 Caller ID</t>
  </si>
  <si>
    <t>Edith Reynolds</t>
  </si>
  <si>
    <t>Tensor "Hersey Kiss" Styled Floor Lamp</t>
  </si>
  <si>
    <t>Mandan</t>
  </si>
  <si>
    <t>Xerox 1906</t>
  </si>
  <si>
    <t>Acme® 8" Straight Scissors</t>
  </si>
  <si>
    <t>Staples Metal Binder Clips</t>
  </si>
  <si>
    <t>Malcolm French</t>
  </si>
  <si>
    <t>Acme Kleencut® Forged Steel Scissors</t>
  </si>
  <si>
    <t>Merrimack</t>
  </si>
  <si>
    <t>Dawn Larson</t>
  </si>
  <si>
    <t>Newell 346</t>
  </si>
  <si>
    <t>Madison Heights</t>
  </si>
  <si>
    <t>Sherri P Stephens</t>
  </si>
  <si>
    <t>Lawton</t>
  </si>
  <si>
    <t>Gary Hester</t>
  </si>
  <si>
    <t>US Robotics 56K V.92 External Faxmodem</t>
  </si>
  <si>
    <t>Flower Mound</t>
  </si>
  <si>
    <t>Kathy Shah</t>
  </si>
  <si>
    <t>Global Leather and Oak Executive Chair, Black</t>
  </si>
  <si>
    <t>Gregory Rao</t>
  </si>
  <si>
    <t>Manteca</t>
  </si>
  <si>
    <t>Rick Ellis</t>
  </si>
  <si>
    <t>AT&amp;T 2230 Dual Handset Phone With Caller ID/Call Waiting</t>
  </si>
  <si>
    <t>Springfield</t>
  </si>
  <si>
    <t>Erika Clapp</t>
  </si>
  <si>
    <t>Chattanooga</t>
  </si>
  <si>
    <t>Xerox 210</t>
  </si>
  <si>
    <t>Riverside Palais Royal Lawyers Bookcase, Royale Cherry Finish</t>
  </si>
  <si>
    <t>Anita Hahn</t>
  </si>
  <si>
    <t>Bowie</t>
  </si>
  <si>
    <t>Benjamin Strauss</t>
  </si>
  <si>
    <t>El Paso</t>
  </si>
  <si>
    <t>Oscar Bowers</t>
  </si>
  <si>
    <t>Space Solutions™ Industrial Galvanized Steel Shelving.</t>
  </si>
  <si>
    <t>Kettering</t>
  </si>
  <si>
    <t>Allan Dickinson</t>
  </si>
  <si>
    <t>Van Buren</t>
  </si>
  <si>
    <t>Jeanne Walker</t>
  </si>
  <si>
    <t>Portsmouth</t>
  </si>
  <si>
    <t>Alicia Curtis</t>
  </si>
  <si>
    <t>Xerox 200</t>
  </si>
  <si>
    <t>Tacoma</t>
  </si>
  <si>
    <t>Pat Kinney</t>
  </si>
  <si>
    <t>Shawn Stern</t>
  </si>
  <si>
    <t>Acme® Office Executive Series Stainless Steel Trimmers</t>
  </si>
  <si>
    <t>Tysons Corner</t>
  </si>
  <si>
    <t>Dana Burgess</t>
  </si>
  <si>
    <t>Xerox 1985</t>
  </si>
  <si>
    <t>East Chicago</t>
  </si>
  <si>
    <t>Tracy Buckley</t>
  </si>
  <si>
    <t>Executive Impressions 14" Contract Wall Clock</t>
  </si>
  <si>
    <t>North Little Rock</t>
  </si>
  <si>
    <t>Anthony Stanley</t>
  </si>
  <si>
    <t>Eureka The Boss® Cordless Rechargeable Stick Vac</t>
  </si>
  <si>
    <t>Fords</t>
  </si>
  <si>
    <t>Ruth Dudley</t>
  </si>
  <si>
    <t>Advantus Push Pins</t>
  </si>
  <si>
    <t>Augusta</t>
  </si>
  <si>
    <t>Calvin Conway</t>
  </si>
  <si>
    <t>Rush Hierlooms Collection 1" Thick Stackable Bookcases</t>
  </si>
  <si>
    <t>Old Bridge</t>
  </si>
  <si>
    <t>Wesley Corbett</t>
  </si>
  <si>
    <t>Conroe</t>
  </si>
  <si>
    <t>Megan York</t>
  </si>
  <si>
    <t>Caldwell</t>
  </si>
  <si>
    <t>Alice Berger McIntyre</t>
  </si>
  <si>
    <t>StarTAC ST7762</t>
  </si>
  <si>
    <t>Lunenburg</t>
  </si>
  <si>
    <t>Herbert Beard</t>
  </si>
  <si>
    <t>Canon MP41DH Printing Calculator</t>
  </si>
  <si>
    <t>Sulphur Springs</t>
  </si>
  <si>
    <t>Fellowes High-Stak® Drawer Files</t>
  </si>
  <si>
    <t>Lee McKenna Gregory</t>
  </si>
  <si>
    <t>Novimex Swivel Fabric Task Chair</t>
  </si>
  <si>
    <t>Eldon Portable Mobile Manager</t>
  </si>
  <si>
    <t>Wayne Bean</t>
  </si>
  <si>
    <t>Southgate</t>
  </si>
  <si>
    <t>Ted Durham</t>
  </si>
  <si>
    <t>Zoom V.92 V.44 PCI Internal Controllerless FaxModem</t>
  </si>
  <si>
    <t>North Port</t>
  </si>
  <si>
    <t>Sue Drake</t>
  </si>
  <si>
    <t>Searcy</t>
  </si>
  <si>
    <t>Charlotte L Doyle</t>
  </si>
  <si>
    <t>Coral Gables</t>
  </si>
  <si>
    <t>Gina B Hess</t>
  </si>
  <si>
    <t>Webster</t>
  </si>
  <si>
    <t>Ricky Allred</t>
  </si>
  <si>
    <t>Fellowes Officeware™ Wire Shelving</t>
  </si>
  <si>
    <t>Columbia</t>
  </si>
  <si>
    <t>Tara Gold</t>
  </si>
  <si>
    <t>GBC White Gloss Covers, Plain Front</t>
  </si>
  <si>
    <t>Hutchinson</t>
  </si>
  <si>
    <t>Gordon Walker</t>
  </si>
  <si>
    <t>Cabot</t>
  </si>
  <si>
    <t>Tony Chandler</t>
  </si>
  <si>
    <t>Self-Adhesive Address Labels for Typewriters by Universal</t>
  </si>
  <si>
    <t>Highland Village</t>
  </si>
  <si>
    <t>Turquoise Lead Holder with Pocket Clip</t>
  </si>
  <si>
    <t>Alison Jones</t>
  </si>
  <si>
    <t>Talkabout T8097</t>
  </si>
  <si>
    <t>Wilmington</t>
  </si>
  <si>
    <t>Tennsco Lockers, Sand</t>
  </si>
  <si>
    <t>Jenny Hawkins</t>
  </si>
  <si>
    <t>1726 Digital Answering Machine</t>
  </si>
  <si>
    <t>Stevens Point</t>
  </si>
  <si>
    <t>Crystal Crabtree</t>
  </si>
  <si>
    <t>Adams Phone Message Book, Professional, 400 Message Capacity, 5 3/6” x 11”</t>
  </si>
  <si>
    <t>West Palm Beach</t>
  </si>
  <si>
    <t>Kenneth Capps</t>
  </si>
  <si>
    <t>Melbourne</t>
  </si>
  <si>
    <t>Natalie Aldridge</t>
  </si>
  <si>
    <t>Merritt Island</t>
  </si>
  <si>
    <t>Carolyn Greer</t>
  </si>
  <si>
    <t>Recycled Eldon Regeneration Jumbo File</t>
  </si>
  <si>
    <t>Sunnyvale</t>
  </si>
  <si>
    <t>Xerox 1893</t>
  </si>
  <si>
    <t>Luis Kerr</t>
  </si>
  <si>
    <t>Yucaipa</t>
  </si>
  <si>
    <t>Epson DFX-8500 Dot Matrix Printer</t>
  </si>
  <si>
    <t>Newell 338</t>
  </si>
  <si>
    <t>Joanna Kenney</t>
  </si>
  <si>
    <t>Boston 1645 Deluxe Heavier-Duty Electric Pencil Sharpener</t>
  </si>
  <si>
    <t>Sandusky</t>
  </si>
  <si>
    <t>Accessory15</t>
  </si>
  <si>
    <t>Tina Monroe</t>
  </si>
  <si>
    <t>Fellowes Binding Cases</t>
  </si>
  <si>
    <t>Sandy Springs</t>
  </si>
  <si>
    <t>Alicia Maynard</t>
  </si>
  <si>
    <t>Newell 342</t>
  </si>
  <si>
    <t>Jackson</t>
  </si>
  <si>
    <t>Sanford 52201 APSCO Electric Pencil Sharpener</t>
  </si>
  <si>
    <t>Edith Forbes</t>
  </si>
  <si>
    <t>Tewksbury</t>
  </si>
  <si>
    <t>Mark Ritchie</t>
  </si>
  <si>
    <t>Nu-Dell Executive Frame</t>
  </si>
  <si>
    <t>Clayton</t>
  </si>
  <si>
    <t>Ronnie Proctor</t>
  </si>
  <si>
    <t>San Gabriel</t>
  </si>
  <si>
    <t>Bradley Schroeder</t>
  </si>
  <si>
    <t>David Hoyle</t>
  </si>
  <si>
    <t>Tensor Computer Mounted Lamp</t>
  </si>
  <si>
    <t>Bloomington</t>
  </si>
  <si>
    <t>Jack Hatcher</t>
  </si>
  <si>
    <t>Hon Pagoda™ Stacking Chairs</t>
  </si>
  <si>
    <t>Greenville</t>
  </si>
  <si>
    <t>StarTAC 6500</t>
  </si>
  <si>
    <t>Janet Zhang</t>
  </si>
  <si>
    <t>Apple Valley</t>
  </si>
  <si>
    <t>Mitchell Goldberg</t>
  </si>
  <si>
    <t>Accessory9</t>
  </si>
  <si>
    <t>Brad H Blake</t>
  </si>
  <si>
    <t>Letter Size Cart</t>
  </si>
  <si>
    <t>Charlotte Patterson</t>
  </si>
  <si>
    <t>Terre Haute</t>
  </si>
  <si>
    <t>Geoffrey Koch</t>
  </si>
  <si>
    <t>Kankakee</t>
  </si>
  <si>
    <t>Betty Giles</t>
  </si>
  <si>
    <t>Maple Grove</t>
  </si>
  <si>
    <t>Xerox 1997</t>
  </si>
  <si>
    <t>Stuart C Robinson</t>
  </si>
  <si>
    <t>North Ridgeville</t>
  </si>
  <si>
    <t>Hon Deluxe Fabric Upholstered Stacking Chairs, Rounded Back</t>
  </si>
  <si>
    <t>Diana Xu</t>
  </si>
  <si>
    <t>Fort Collins</t>
  </si>
  <si>
    <t>Kyle Fink</t>
  </si>
  <si>
    <t>Sanford EarthWrite® Recycled Pencils, Medium Soft, #2</t>
  </si>
  <si>
    <t>Petersburg</t>
  </si>
  <si>
    <t>Ricky Garner</t>
  </si>
  <si>
    <t>BASF Silver 74 Minute CD-R</t>
  </si>
  <si>
    <t>Herndon</t>
  </si>
  <si>
    <t>Xerox 19</t>
  </si>
  <si>
    <t>Milton Lindsay</t>
  </si>
  <si>
    <t>Hamilton</t>
  </si>
  <si>
    <t>BOSTON® Ranger® #55 Pencil Sharpener, Black</t>
  </si>
  <si>
    <t>Annette McIntyre</t>
  </si>
  <si>
    <t>Serrated Blade or Curved Handle Hand Letter Openers</t>
  </si>
  <si>
    <t>Kennesaw</t>
  </si>
  <si>
    <t>Kristina Sanders</t>
  </si>
  <si>
    <t>Provo</t>
  </si>
  <si>
    <t>Fellowes Neat Ideas® Storage Cubes</t>
  </si>
  <si>
    <t>Teresa Wallace</t>
  </si>
  <si>
    <t>Mount Lebanon</t>
  </si>
  <si>
    <t>Stuart Holloway</t>
  </si>
  <si>
    <t>Vancouver</t>
  </si>
  <si>
    <t>Leonard Strauss</t>
  </si>
  <si>
    <t>Miriam Greenberg</t>
  </si>
  <si>
    <t>Wirebound Message Book, 4 per Page</t>
  </si>
  <si>
    <t>Valparaiso</t>
  </si>
  <si>
    <t>Judy Frazier</t>
  </si>
  <si>
    <t>East Massapequa</t>
  </si>
  <si>
    <t>Roberta Mullins Peters</t>
  </si>
  <si>
    <t>Everett</t>
  </si>
  <si>
    <t>Sam Oh</t>
  </si>
  <si>
    <t>Phillip Chappell</t>
  </si>
  <si>
    <t>Redondo Beach</t>
  </si>
  <si>
    <t>Polycom VoiceStation 100</t>
  </si>
  <si>
    <t>Phone 918</t>
  </si>
  <si>
    <t>Sarah N Becker</t>
  </si>
  <si>
    <t>Home/Office Personal File Carts</t>
  </si>
  <si>
    <t>Whittier</t>
  </si>
  <si>
    <t>Erik Barr</t>
  </si>
  <si>
    <t>Xerox 1982</t>
  </si>
  <si>
    <t>Calumet City</t>
  </si>
  <si>
    <t>Claire Warren</t>
  </si>
  <si>
    <t>Holmes Replacement Filter for HEPA Air Cleaner, Medium Room</t>
  </si>
  <si>
    <t>New London</t>
  </si>
  <si>
    <t>Sherry Hurley</t>
  </si>
  <si>
    <t>Fellowes Basic 104-Key Keyboard, Platinum</t>
  </si>
  <si>
    <t>Fayetteville</t>
  </si>
  <si>
    <t>Louise Webster Sharma</t>
  </si>
  <si>
    <t>Xerox 1983</t>
  </si>
  <si>
    <t>Hickory</t>
  </si>
  <si>
    <t>Diane Barr</t>
  </si>
  <si>
    <t>Coos Bay</t>
  </si>
  <si>
    <t>April Hu</t>
  </si>
  <si>
    <t>Mesa</t>
  </si>
  <si>
    <t>Dorothy Holt</t>
  </si>
  <si>
    <t>Irving</t>
  </si>
  <si>
    <t>Imation 5.2GB DVD-RAM</t>
  </si>
  <si>
    <t>Malcolm S Lanier</t>
  </si>
  <si>
    <t>Speediset Carbonless Redi-Letter® 7" x 8 1/2"</t>
  </si>
  <si>
    <t>Flint</t>
  </si>
  <si>
    <t>Sharp AL-1530CS Digital Copier</t>
  </si>
  <si>
    <t>Durable Pressboard Binders</t>
  </si>
  <si>
    <t>Beverly Cameron</t>
  </si>
  <si>
    <t>Apex</t>
  </si>
  <si>
    <t>Gregory Holden</t>
  </si>
  <si>
    <t>Global Commerce™ Series High-Back Swivel/Tilt Chairs</t>
  </si>
  <si>
    <t>Riverside</t>
  </si>
  <si>
    <t>James Hunter</t>
  </si>
  <si>
    <t>Lubbock</t>
  </si>
  <si>
    <t>Stacey Lucas</t>
  </si>
  <si>
    <t>Cedar Falls</t>
  </si>
  <si>
    <t>David Weaver</t>
  </si>
  <si>
    <t>Belkin ErgoBoard™ Keyboard</t>
  </si>
  <si>
    <t>Holladay</t>
  </si>
  <si>
    <t>White Dual Perf Computer Printout Paper, 2700 Sheets, 1 Part, Heavyweight, 20 lbs., 14 7/8 x 11</t>
  </si>
  <si>
    <t>Lynda Rosenthal</t>
  </si>
  <si>
    <t>Irene Li</t>
  </si>
  <si>
    <t>Hanover</t>
  </si>
  <si>
    <t>Computer Printout Paper with Letter-Trim Perforations</t>
  </si>
  <si>
    <t>Paige Jacobs</t>
  </si>
  <si>
    <t>Accessory28</t>
  </si>
  <si>
    <t>April Bowers</t>
  </si>
  <si>
    <t>Cedar Hill</t>
  </si>
  <si>
    <t>Tim Connolly</t>
  </si>
  <si>
    <t>Inver Grove Heights</t>
  </si>
  <si>
    <t>Telescoping Adjustable Floor Lamp</t>
  </si>
  <si>
    <t>Craig Liu</t>
  </si>
  <si>
    <t>Roy Hardison</t>
  </si>
  <si>
    <t>Belkin Premiere Surge Master II 8-outlet surge protector</t>
  </si>
  <si>
    <t>Woodmere</t>
  </si>
  <si>
    <t>Dana Fluorescent Magnifying Lamp, White, 36"</t>
  </si>
  <si>
    <t>Angle-D Binders with Locking Rings, Label Holders</t>
  </si>
  <si>
    <t>Jimmy Wang</t>
  </si>
  <si>
    <t>Bionaire 99.97% HEPA Air Cleaner</t>
  </si>
  <si>
    <t>Chandler</t>
  </si>
  <si>
    <t>Russell W Melton</t>
  </si>
  <si>
    <t>Northport</t>
  </si>
  <si>
    <t>Josephine Rao</t>
  </si>
  <si>
    <t>Hammond</t>
  </si>
  <si>
    <t>Edna Thomas</t>
  </si>
  <si>
    <t>Laguna Niguel</t>
  </si>
  <si>
    <t>Melvin Duke</t>
  </si>
  <si>
    <t>Frankfort</t>
  </si>
  <si>
    <t>Prang Drawing Pencil Set</t>
  </si>
  <si>
    <t>Robert Rollins</t>
  </si>
  <si>
    <t>Newnan</t>
  </si>
  <si>
    <t>Edgar McKenzie</t>
  </si>
  <si>
    <t>Staples 6 Outlet Surge</t>
  </si>
  <si>
    <t>Oswego</t>
  </si>
  <si>
    <t>Jeff Meadows</t>
  </si>
  <si>
    <t>Xerox 1917</t>
  </si>
  <si>
    <t>Arthur Lowe Nash</t>
  </si>
  <si>
    <t>Potomac</t>
  </si>
  <si>
    <t>Wilson Jones® Four-Pocket Poly Binders</t>
  </si>
  <si>
    <t>Tammy Goldman</t>
  </si>
  <si>
    <t>Acco® Hot Clips™ Clips to Go</t>
  </si>
  <si>
    <t>Lehi</t>
  </si>
  <si>
    <t>Cindy Harvey</t>
  </si>
  <si>
    <t>3390</t>
  </si>
  <si>
    <t>Tooele</t>
  </si>
  <si>
    <t>Lindsay O'Connell</t>
  </si>
  <si>
    <t>Christian Albright</t>
  </si>
  <si>
    <t>Eldon Expressions Mahogany Wood Desk Collection</t>
  </si>
  <si>
    <t>Smyrna</t>
  </si>
  <si>
    <t>Joann Moser</t>
  </si>
  <si>
    <t>Atlantic Metals Mobile 3-Shelf Bookcases, Custom Colors</t>
  </si>
  <si>
    <t>Spring Hill</t>
  </si>
  <si>
    <t>Douglas Sutton</t>
  </si>
  <si>
    <t>Wheat Ridge</t>
  </si>
  <si>
    <t>Edward Leonard</t>
  </si>
  <si>
    <t>Avery 49</t>
  </si>
  <si>
    <t>Fresno</t>
  </si>
  <si>
    <t>Jon Hale</t>
  </si>
  <si>
    <t>Belle Glade</t>
  </si>
  <si>
    <t>Benjamin Chan</t>
  </si>
  <si>
    <t>Redwood City</t>
  </si>
  <si>
    <t>Tonya Miller</t>
  </si>
  <si>
    <t>Newell 31</t>
  </si>
  <si>
    <t>Janesville</t>
  </si>
  <si>
    <t>Helen H Murphy</t>
  </si>
  <si>
    <t>6185</t>
  </si>
  <si>
    <t>Denise Carver</t>
  </si>
  <si>
    <t>Cuyahoga Falls</t>
  </si>
  <si>
    <t>Randall Montgomery</t>
  </si>
  <si>
    <t>Tonawanda</t>
  </si>
  <si>
    <t>Jon Kendall</t>
  </si>
  <si>
    <t>Kimberly Reilly</t>
  </si>
  <si>
    <t>7160</t>
  </si>
  <si>
    <t>Killeen</t>
  </si>
  <si>
    <t>Barbara McNamara</t>
  </si>
  <si>
    <t>Kingman</t>
  </si>
  <si>
    <t>Lee Xu</t>
  </si>
  <si>
    <t>Harmony HEPA Quiet Air Purifiers</t>
  </si>
  <si>
    <t>Madison</t>
  </si>
  <si>
    <t>Sylvia Kumar</t>
  </si>
  <si>
    <t>Panasonic KX-P3200 Dot Matrix Printer</t>
  </si>
  <si>
    <t>Pleasure Ridge Park</t>
  </si>
  <si>
    <t>Stephen Lam</t>
  </si>
  <si>
    <t>Nevada</t>
  </si>
  <si>
    <t>Pahrump</t>
  </si>
  <si>
    <t>Fellowes Stor/Drawer® Steel Plus™ Storage Drawers</t>
  </si>
  <si>
    <t>Jay Hubbard</t>
  </si>
  <si>
    <t>Orlando</t>
  </si>
  <si>
    <t>Vivian Goldstein</t>
  </si>
  <si>
    <t>Brandon</t>
  </si>
  <si>
    <t>Dwight Bishop</t>
  </si>
  <si>
    <t>GBC Wire Binding Strips</t>
  </si>
  <si>
    <t>Eugene H Walsh</t>
  </si>
  <si>
    <t>Manitowoc</t>
  </si>
  <si>
    <t>Alice Coley</t>
  </si>
  <si>
    <t>GBC Recycled Regency Composition Covers</t>
  </si>
  <si>
    <t>Urbana</t>
  </si>
  <si>
    <t>Ruth Lamm</t>
  </si>
  <si>
    <t>Accessory29</t>
  </si>
  <si>
    <t>Vernon Hills</t>
  </si>
  <si>
    <t>Natalie Watts</t>
  </si>
  <si>
    <t>Bush Westfield Collection Bookcases, Fully Assembled</t>
  </si>
  <si>
    <t>West Des Moines</t>
  </si>
  <si>
    <t>Xerox 196</t>
  </si>
  <si>
    <t>Ultra Door Pull Handle</t>
  </si>
  <si>
    <t>Xerox 1920</t>
  </si>
  <si>
    <t>Fellowes EZ Multi-Media Keyboard</t>
  </si>
  <si>
    <t>Kristina Collier</t>
  </si>
  <si>
    <t>Allen Park</t>
  </si>
  <si>
    <t>Arlene Gibbons</t>
  </si>
  <si>
    <t>Nu-Dell Leatherette Frames</t>
  </si>
  <si>
    <t>Muscatine</t>
  </si>
  <si>
    <t>Alfred Singh</t>
  </si>
  <si>
    <t>GBC DocuBind 200 Manual Binding Machine</t>
  </si>
  <si>
    <t>Mechanicsville</t>
  </si>
  <si>
    <t>Marianne Carey</t>
  </si>
  <si>
    <t>Atlantic Metals Mobile 2-Shelf Bookcases, Custom Colors</t>
  </si>
  <si>
    <t>North Platte</t>
  </si>
  <si>
    <t>Martin Kirk</t>
  </si>
  <si>
    <t>Chesapeake</t>
  </si>
  <si>
    <t>Bonnie Potter</t>
  </si>
  <si>
    <t>Anacortes</t>
  </si>
  <si>
    <t>Penny Leach</t>
  </si>
  <si>
    <t>Hackensack</t>
  </si>
  <si>
    <t>Gina Curry</t>
  </si>
  <si>
    <t>Iselin</t>
  </si>
  <si>
    <t>210 Trimline Phone, White</t>
  </si>
  <si>
    <t>Jordan Wilkinson</t>
  </si>
  <si>
    <t>Fellowes Super Stor/Drawer®</t>
  </si>
  <si>
    <t>Florence</t>
  </si>
  <si>
    <t>3M Polarizing Task Lamp with Clamp Arm, Light Gray</t>
  </si>
  <si>
    <t>Aaron Dillon</t>
  </si>
  <si>
    <t>Weatherford</t>
  </si>
  <si>
    <t>Eugene Kerr</t>
  </si>
  <si>
    <t>Imation 3.5" IBM-Formatted Diskettes, 10/Pack</t>
  </si>
  <si>
    <t>Central Islip</t>
  </si>
  <si>
    <t>Derek McCormick</t>
  </si>
  <si>
    <t>Oxford</t>
  </si>
  <si>
    <t>Marjorie Arthur</t>
  </si>
  <si>
    <t>South Burlington</t>
  </si>
  <si>
    <t>Theresa Winters</t>
  </si>
  <si>
    <t>Heavy-Duty E-Z-D® Binders</t>
  </si>
  <si>
    <t>Bryant</t>
  </si>
  <si>
    <t>Kim McCarthy</t>
  </si>
  <si>
    <t>Fiskars® Softgrip Scissors</t>
  </si>
  <si>
    <t>Oak Park</t>
  </si>
  <si>
    <t>Arlene Weeks</t>
  </si>
  <si>
    <t>Union City</t>
  </si>
  <si>
    <t>Advantus 10-Drawer Portable Organizer, Chrome Metal Frame, Smoke Drawers</t>
  </si>
  <si>
    <t>Angela Howe</t>
  </si>
  <si>
    <t>Grand Island</t>
  </si>
  <si>
    <t>Fellowes PB300 Plastic Comb Binding Machine</t>
  </si>
  <si>
    <t>Gretchen Ball</t>
  </si>
  <si>
    <t>Accessory27</t>
  </si>
  <si>
    <t>Jerome Burch</t>
  </si>
  <si>
    <t>Yuba City</t>
  </si>
  <si>
    <t>Kent Gill</t>
  </si>
  <si>
    <t>Opelika</t>
  </si>
  <si>
    <t>Balt Solid Wood Rectangular Table</t>
  </si>
  <si>
    <t>Theodore Rubin</t>
  </si>
  <si>
    <t>Franklin Park</t>
  </si>
  <si>
    <t>Jackie McCullough</t>
  </si>
  <si>
    <t>Jacksonville</t>
  </si>
  <si>
    <t>Jean Webster</t>
  </si>
  <si>
    <t>Allentown</t>
  </si>
  <si>
    <t>Sharp EL501VB Scientific Calculator, Battery Operated, 10-Digit Display, Hard Case</t>
  </si>
  <si>
    <t>Xerox 20</t>
  </si>
  <si>
    <t>Judy Hall</t>
  </si>
  <si>
    <t>Worcester</t>
  </si>
  <si>
    <t>Marcia Greenberg</t>
  </si>
  <si>
    <t>Hon Metal Bookcases, Black</t>
  </si>
  <si>
    <t>Bullhead City</t>
  </si>
  <si>
    <t>Jim Hinson</t>
  </si>
  <si>
    <t>Rochester Hills</t>
  </si>
  <si>
    <t>Gary Koch</t>
  </si>
  <si>
    <t>Clinton</t>
  </si>
  <si>
    <t>Executive Impressions 13-1/2" Indoor/Outdoor Wall Clock</t>
  </si>
  <si>
    <t>GBC Standard Therm-A-Bind Covers</t>
  </si>
  <si>
    <t>Edward Bynum</t>
  </si>
  <si>
    <t>Chambersburg</t>
  </si>
  <si>
    <t>Denise McIntosh</t>
  </si>
  <si>
    <t>Lynn Morrow</t>
  </si>
  <si>
    <t>Avery 501</t>
  </si>
  <si>
    <t>Salem</t>
  </si>
  <si>
    <t>Tiffany Merrill</t>
  </si>
  <si>
    <t>Oakdale</t>
  </si>
  <si>
    <t>Vicki Hauser</t>
  </si>
  <si>
    <t>Lebanon</t>
  </si>
  <si>
    <t>Marianne Connor</t>
  </si>
  <si>
    <t>Maureen Whitley</t>
  </si>
  <si>
    <t>Tamarac</t>
  </si>
  <si>
    <t>Chad Henson</t>
  </si>
  <si>
    <t>Huntington</t>
  </si>
  <si>
    <t>DAX Solid Wood Frames</t>
  </si>
  <si>
    <t>Newell 329</t>
  </si>
  <si>
    <t>Hon GuestStacker Chair</t>
  </si>
  <si>
    <t>Robyn Garner</t>
  </si>
  <si>
    <t>Adams Telephone Message Books, 5 1/4” x 11”</t>
  </si>
  <si>
    <t>Redlands</t>
  </si>
  <si>
    <t>Danny Richmond</t>
  </si>
  <si>
    <t>Sandy Cannon</t>
  </si>
  <si>
    <t>Eureka Hand Vacuum, Bagless</t>
  </si>
  <si>
    <t>Leawood</t>
  </si>
  <si>
    <t>Sally Liu</t>
  </si>
  <si>
    <t>Microsoft Multimedia Keyboard</t>
  </si>
  <si>
    <t>New Berlin</t>
  </si>
  <si>
    <t>Frances Holt</t>
  </si>
  <si>
    <t>Xerox 1905</t>
  </si>
  <si>
    <t>Cambridge</t>
  </si>
  <si>
    <t>Kent Kerr</t>
  </si>
  <si>
    <t>Newell 335</t>
  </si>
  <si>
    <t>Knoxville</t>
  </si>
  <si>
    <t>Bernice F Day</t>
  </si>
  <si>
    <t>Accessory39</t>
  </si>
  <si>
    <t>Quincy</t>
  </si>
  <si>
    <t>Kathryn Wolfe</t>
  </si>
  <si>
    <t>GBC Plastic Binding Combs</t>
  </si>
  <si>
    <t>Plainview</t>
  </si>
  <si>
    <t>Leslie Rowland</t>
  </si>
  <si>
    <t>Accessory36</t>
  </si>
  <si>
    <t>Los Banos</t>
  </si>
  <si>
    <t>Wayne English</t>
  </si>
  <si>
    <t>GBC Recycled Grain Textured Covers</t>
  </si>
  <si>
    <t>New Iberia</t>
  </si>
  <si>
    <t>Xerox 1881</t>
  </si>
  <si>
    <t>Panasonic KP-350BK Electric Pencil Sharpener with Auto Stop</t>
  </si>
  <si>
    <t>Molly Browning</t>
  </si>
  <si>
    <t>Glen Cove</t>
  </si>
  <si>
    <t>Xerox 1882</t>
  </si>
  <si>
    <t>Letter/Legal File Tote with Clear Snap-On Lid, Black Granite</t>
  </si>
  <si>
    <t>Jeffrey Lloyd</t>
  </si>
  <si>
    <t>Bevis Steel Folding Chairs</t>
  </si>
  <si>
    <t>Adam Saunders Gray</t>
  </si>
  <si>
    <t>Colorado Springs</t>
  </si>
  <si>
    <t>Marion Lindsey</t>
  </si>
  <si>
    <t>Commerce City</t>
  </si>
  <si>
    <t>Janice Frye</t>
  </si>
  <si>
    <t>Las Cruces</t>
  </si>
  <si>
    <t>KF 788</t>
  </si>
  <si>
    <t>Troy Casey</t>
  </si>
  <si>
    <t>Edina</t>
  </si>
  <si>
    <t>Donna Braun</t>
  </si>
  <si>
    <t>Canon imageCLASS 2200 Advanced Copier</t>
  </si>
  <si>
    <t>Hoover</t>
  </si>
  <si>
    <t>Jon Ayers</t>
  </si>
  <si>
    <t>Avery 508</t>
  </si>
  <si>
    <t>Palm Coast</t>
  </si>
  <si>
    <t>William Sharma</t>
  </si>
  <si>
    <t>Aluminum Document Frame</t>
  </si>
  <si>
    <t>Maplewood</t>
  </si>
  <si>
    <t>Colleen Andrews</t>
  </si>
  <si>
    <t>Global Push Button Manager's Chair, Indigo</t>
  </si>
  <si>
    <t>Mint Hill</t>
  </si>
  <si>
    <t>GBC VeloBinder Electric Binding Machine</t>
  </si>
  <si>
    <t>Adesso Programmable 142-Key Keyboard</t>
  </si>
  <si>
    <t>Coloredge Poster Frame</t>
  </si>
  <si>
    <t>Sara O'Connor</t>
  </si>
  <si>
    <t>Loveland</t>
  </si>
  <si>
    <t>Lifetime Advantage™ Folding Chairs, 4/Carton</t>
  </si>
  <si>
    <t>Mike Howard</t>
  </si>
  <si>
    <t>Kensington 6 Outlet SmartSocket Surge Protector</t>
  </si>
  <si>
    <t>Bevis Boat-Shaped Conference Table</t>
  </si>
  <si>
    <t>Jimmy Waters</t>
  </si>
  <si>
    <t>Fitchburg</t>
  </si>
  <si>
    <t>Hon 2111 Invitation™ Series Corner Table</t>
  </si>
  <si>
    <t>Vickie Morse</t>
  </si>
  <si>
    <t>Reisterstown</t>
  </si>
  <si>
    <t>Renee Alston</t>
  </si>
  <si>
    <t>Drexel Hill</t>
  </si>
  <si>
    <t>8860</t>
  </si>
  <si>
    <t>Lawrence Dennis</t>
  </si>
  <si>
    <t>San Clemente</t>
  </si>
  <si>
    <t>Derek Jernigan</t>
  </si>
  <si>
    <t>Galesburg</t>
  </si>
  <si>
    <t>Hannah Carver</t>
  </si>
  <si>
    <t>Grand Forks</t>
  </si>
  <si>
    <t>Faye Hanna</t>
  </si>
  <si>
    <t>El Dorado Hills</t>
  </si>
  <si>
    <t>Arnold Gay</t>
  </si>
  <si>
    <t>Gordon Lyon</t>
  </si>
  <si>
    <t>Pomona</t>
  </si>
  <si>
    <t>Tonya Proctor</t>
  </si>
  <si>
    <t>Southworth 25% Cotton Premium Laser Paper and Envelopes</t>
  </si>
  <si>
    <t>Temecula</t>
  </si>
  <si>
    <t>Holmes HEPA Air Purifier</t>
  </si>
  <si>
    <t>Pauline Finch</t>
  </si>
  <si>
    <t>Costa Mesa</t>
  </si>
  <si>
    <t>Rachel Casey</t>
  </si>
  <si>
    <t>12 Colored Short Pencils</t>
  </si>
  <si>
    <t>Henderson</t>
  </si>
  <si>
    <t>Marvin Hunt</t>
  </si>
  <si>
    <t>Abilene</t>
  </si>
  <si>
    <t>Karen Hendricks</t>
  </si>
  <si>
    <t>Branford</t>
  </si>
  <si>
    <t>Jacob Lanier</t>
  </si>
  <si>
    <t>2300 Heavy-Duty Transfer File Systems by Perma</t>
  </si>
  <si>
    <t>Danbury</t>
  </si>
  <si>
    <t>Bagged Rubber Bands</t>
  </si>
  <si>
    <t>Arthur Brady</t>
  </si>
  <si>
    <t>Suzanne Cochran</t>
  </si>
  <si>
    <t>Cedar Rapids</t>
  </si>
  <si>
    <t>Self-Adhesive Ring Binder Labels</t>
  </si>
  <si>
    <t>Tenex File Box, Personal Filing Tote with Lid, Black</t>
  </si>
  <si>
    <t>Wirebound Service Call Books, 5 1/2" x 4"</t>
  </si>
  <si>
    <t>Iceberg OfficeWorks 42" Round Tables</t>
  </si>
  <si>
    <t>Sandra Sharma</t>
  </si>
  <si>
    <t>Morristown</t>
  </si>
  <si>
    <t>Donna Block</t>
  </si>
  <si>
    <t>Dalton</t>
  </si>
  <si>
    <t>Floyd Dale</t>
  </si>
  <si>
    <t>Super Bands, 12/Pack</t>
  </si>
  <si>
    <t>Wallace Pugh</t>
  </si>
  <si>
    <t>Northbrook</t>
  </si>
  <si>
    <t>Penny O Caldwell</t>
  </si>
  <si>
    <t>Bellingham</t>
  </si>
  <si>
    <t>Constance Robertson</t>
  </si>
  <si>
    <t>Xerox 212</t>
  </si>
  <si>
    <t>Tampa</t>
  </si>
  <si>
    <t>IBM 80 Minute CD-R Spindle, 50/Pack</t>
  </si>
  <si>
    <t>Julian Keith Mayer</t>
  </si>
  <si>
    <t>Neil Parker</t>
  </si>
  <si>
    <t>Decatur</t>
  </si>
  <si>
    <t>Billie Stern</t>
  </si>
  <si>
    <t>North Plainfield</t>
  </si>
  <si>
    <t>Edgar Kumar</t>
  </si>
  <si>
    <t>Jacob McNeill</t>
  </si>
  <si>
    <t>Polycom Soundstation EX Audio-Conferencing Telephone, Black</t>
  </si>
  <si>
    <t>Oceanside</t>
  </si>
  <si>
    <t>Jordan Beard</t>
  </si>
  <si>
    <t>Xerox 1995</t>
  </si>
  <si>
    <t>Leavenworth</t>
  </si>
  <si>
    <t>Amy York</t>
  </si>
  <si>
    <t>Parkland</t>
  </si>
  <si>
    <t>Debra P May</t>
  </si>
  <si>
    <t>Carolyn Bowling</t>
  </si>
  <si>
    <t>Imation DVD-RAM discs</t>
  </si>
  <si>
    <t>Blacksburg</t>
  </si>
  <si>
    <t>Priscilla Allen</t>
  </si>
  <si>
    <t>Pontiac</t>
  </si>
  <si>
    <t>Clyde Burnett</t>
  </si>
  <si>
    <t>Coachella</t>
  </si>
  <si>
    <t>Benjamin Porter</t>
  </si>
  <si>
    <t>Livonia</t>
  </si>
  <si>
    <t>Kathryn Tate</t>
  </si>
  <si>
    <t>Gina McKnight</t>
  </si>
  <si>
    <t>Farragut</t>
  </si>
  <si>
    <t>Becky O'Brien</t>
  </si>
  <si>
    <t>Springville</t>
  </si>
  <si>
    <t>Larry Langston</t>
  </si>
  <si>
    <t>Spartanburg</t>
  </si>
  <si>
    <t>Array® Parchment Paper, Assorted Colors</t>
  </si>
  <si>
    <t>Marie Pittman</t>
  </si>
  <si>
    <t>Owatonna</t>
  </si>
  <si>
    <t>Earl Alston</t>
  </si>
  <si>
    <t>Mary Norman</t>
  </si>
  <si>
    <t>Surelock™ Post Binders</t>
  </si>
  <si>
    <t>Granite Bay</t>
  </si>
  <si>
    <t>June Frank Hammond</t>
  </si>
  <si>
    <t>Rediform S.O.S. Phone Message Books</t>
  </si>
  <si>
    <t>South Vineland</t>
  </si>
  <si>
    <t>Samantha Koch</t>
  </si>
  <si>
    <t>Tucson</t>
  </si>
  <si>
    <t>Cardinal Holdit Business Card Pockets</t>
  </si>
  <si>
    <t>Mike G Hartman</t>
  </si>
  <si>
    <t>Pembroke Pines</t>
  </si>
  <si>
    <t>Rodney Kearney</t>
  </si>
  <si>
    <t>Metairie</t>
  </si>
  <si>
    <t>Elisabeth Shaw</t>
  </si>
  <si>
    <t>Ormond Beach</t>
  </si>
  <si>
    <t>Nicole Reid</t>
  </si>
  <si>
    <t>University City</t>
  </si>
  <si>
    <t>Katie Dougherty</t>
  </si>
  <si>
    <t>Hoover Replacement Belts For Soft Guard™ &amp; Commercial Ltweight Upright Vacs, 2/Pk</t>
  </si>
  <si>
    <t>Spanaway</t>
  </si>
  <si>
    <t>Ibico Ibimaster 300 Manual Binding System</t>
  </si>
  <si>
    <t>Laurence Poe</t>
  </si>
  <si>
    <t>Spokane</t>
  </si>
  <si>
    <t>Arnold Johnson</t>
  </si>
  <si>
    <t>Acco Perma® 2700 Stacking Storage Drawers</t>
  </si>
  <si>
    <t>Evan Adkins</t>
  </si>
  <si>
    <t>Waterbury</t>
  </si>
  <si>
    <t>Nathan Newton</t>
  </si>
  <si>
    <t>Lumber Crayons</t>
  </si>
  <si>
    <t>High Point</t>
  </si>
  <si>
    <t>Ted Crowder</t>
  </si>
  <si>
    <t>Micro Innovations Media Access Pro Keyboard</t>
  </si>
  <si>
    <t>Regina Langley</t>
  </si>
  <si>
    <t>Hunt BOSTON® Vista® Battery-Operated Pencil Sharpener, Black</t>
  </si>
  <si>
    <t>Martinez</t>
  </si>
  <si>
    <t>Charlie Moore</t>
  </si>
  <si>
    <t>Anderson</t>
  </si>
  <si>
    <t>3M Hangers With Command Adhesive</t>
  </si>
  <si>
    <t>Sean Burton</t>
  </si>
  <si>
    <t>Saginaw</t>
  </si>
  <si>
    <t>Becky Farmer</t>
  </si>
  <si>
    <t>Lansing</t>
  </si>
  <si>
    <t>Marianne Weiner Ennis</t>
  </si>
  <si>
    <t>Littleton</t>
  </si>
  <si>
    <t>Annie Odom</t>
  </si>
  <si>
    <t>Fellowes Superior 10 Outlet Split Surge Protector</t>
  </si>
  <si>
    <t>New City</t>
  </si>
  <si>
    <t>Hewlett Packard LaserJet 3310 Copier</t>
  </si>
  <si>
    <t>Unpadded Memo Slips</t>
  </si>
  <si>
    <t>Jacob Burgess</t>
  </si>
  <si>
    <t>Wilson</t>
  </si>
  <si>
    <t>Danielle Daniel</t>
  </si>
  <si>
    <t>Westerville</t>
  </si>
  <si>
    <t>Scott McKenna</t>
  </si>
  <si>
    <t>Steubenville</t>
  </si>
  <si>
    <t>Kristine Singleton</t>
  </si>
  <si>
    <t>Naperville</t>
  </si>
  <si>
    <t>Imation 3.5 IBM Diskettes, 10/Box</t>
  </si>
  <si>
    <t>300 Series Non-Flip</t>
  </si>
  <si>
    <t>Sanford Pocket Accent® Highlighters</t>
  </si>
  <si>
    <t>Canon PC1080F Personal Copier</t>
  </si>
  <si>
    <t>Scott Feldman</t>
  </si>
  <si>
    <t>Elizabeth</t>
  </si>
  <si>
    <t>Albert Tyson</t>
  </si>
  <si>
    <t>Olive Branch</t>
  </si>
  <si>
    <t>Steve O'Brien</t>
  </si>
  <si>
    <t>Executive Impressions 13" Chairman Wall Clock</t>
  </si>
  <si>
    <t>Bolingbrook</t>
  </si>
  <si>
    <t>Dana Waller</t>
  </si>
  <si>
    <t>Bush Advantage Collection® Racetrack Conference Table</t>
  </si>
  <si>
    <t>StarTAC Analog</t>
  </si>
  <si>
    <t>Vickie Gonzalez</t>
  </si>
  <si>
    <t>Broomfield</t>
  </si>
  <si>
    <t>Annie Horne</t>
  </si>
  <si>
    <t>Post-it® “Important Message” Note Pad, Neon Colors, 50 Sheets/Pad</t>
  </si>
  <si>
    <t>Fort Myers</t>
  </si>
  <si>
    <t>Marcus Dunlap</t>
  </si>
  <si>
    <t>DAX Two-Tone Rosewood/Black Document Frame, Desktop, 5 x 7</t>
  </si>
  <si>
    <t>Roselle</t>
  </si>
  <si>
    <t>Alison Stewart</t>
  </si>
  <si>
    <t>Des Plaines</t>
  </si>
  <si>
    <t>Tom Hoyle Honeycutt</t>
  </si>
  <si>
    <t>Eldon Cleatmat® Chair Mats for Medium Pile Carpets</t>
  </si>
  <si>
    <t>Warren</t>
  </si>
  <si>
    <t>Sidney Bowling</t>
  </si>
  <si>
    <t>Omaha</t>
  </si>
  <si>
    <t>Rosemary Branch</t>
  </si>
  <si>
    <t>Boca Raton</t>
  </si>
  <si>
    <t>Imation 3.5" DS/HD IBM Formatted Diskettes, 10/Pack</t>
  </si>
  <si>
    <t>Vanessa Day</t>
  </si>
  <si>
    <t>Collierville</t>
  </si>
  <si>
    <t>Hunt Boston® Vacuum Mount KS Pencil Sharpener</t>
  </si>
  <si>
    <t>Caroline Stone</t>
  </si>
  <si>
    <t>Memo Book, 100 Message Capacity, 5 3/8” x 11”</t>
  </si>
  <si>
    <t>Elsie Boykin</t>
  </si>
  <si>
    <t>Fort Thomas</t>
  </si>
  <si>
    <t>Mary Hewitt</t>
  </si>
  <si>
    <t>Bush Mission Pointe Library</t>
  </si>
  <si>
    <t>Gladstone</t>
  </si>
  <si>
    <t>Sidney Larson</t>
  </si>
  <si>
    <t>South Portland</t>
  </si>
  <si>
    <t>Frank Hess</t>
  </si>
  <si>
    <t>Black Print Carbonless Snap-Off® Rapid Letter, 8 1/2" x 7"</t>
  </si>
  <si>
    <t>Waldorf</t>
  </si>
  <si>
    <t>Bernard Thompson</t>
  </si>
  <si>
    <t>Raleigh</t>
  </si>
  <si>
    <t>Catherine Mullins</t>
  </si>
  <si>
    <t>Walla Walla</t>
  </si>
  <si>
    <t>Rodney Field</t>
  </si>
  <si>
    <t>Howard Miller 13" Diameter Goldtone Round Wall Clock</t>
  </si>
  <si>
    <t>Nina Bowles</t>
  </si>
  <si>
    <t>Woodstock</t>
  </si>
  <si>
    <t>Peggy Rowe</t>
  </si>
  <si>
    <t>Hon Metal Bookcases, Putty</t>
  </si>
  <si>
    <t>Cranford</t>
  </si>
  <si>
    <t>Meredith Walters</t>
  </si>
  <si>
    <t>Office Star - Professional Matrix Back Chair with 2-to-1 Synchro Tilt and Mesh Fabric Seat</t>
  </si>
  <si>
    <t>Stacey Hale</t>
  </si>
  <si>
    <t>Summit</t>
  </si>
  <si>
    <t>Jean Weiss Diaz</t>
  </si>
  <si>
    <t>Carina 42"Hx23 3/4"W Media Storage Unit</t>
  </si>
  <si>
    <t>Elyria</t>
  </si>
  <si>
    <t>Kent Burton</t>
  </si>
  <si>
    <t>Jessica Huffman</t>
  </si>
  <si>
    <t>Dublin</t>
  </si>
  <si>
    <t>Micro Innovations 104 Keyboard</t>
  </si>
  <si>
    <t>Philip Hawkins</t>
  </si>
  <si>
    <t>Fellowes Internet Keyboard, Platinum</t>
  </si>
  <si>
    <t>Hazelwood</t>
  </si>
  <si>
    <t>Peter McConnell</t>
  </si>
  <si>
    <t>Columbus</t>
  </si>
  <si>
    <t>Jessie Kelly</t>
  </si>
  <si>
    <t>Logitech Access Keyboard</t>
  </si>
  <si>
    <t>Juan Gold</t>
  </si>
  <si>
    <t>Pensacola</t>
  </si>
  <si>
    <t>Betsy Puckett</t>
  </si>
  <si>
    <t>Norman</t>
  </si>
  <si>
    <t>Panasonic KX-P1150 Dot Matrix Printer</t>
  </si>
  <si>
    <t>Marvin Parrott</t>
  </si>
  <si>
    <t>Duluth</t>
  </si>
  <si>
    <t>Vanessa Winstead</t>
  </si>
  <si>
    <t>Deluxe Rollaway Locking File with Drawer</t>
  </si>
  <si>
    <t>Pekin</t>
  </si>
  <si>
    <t>Mitchell Ross</t>
  </si>
  <si>
    <t>GBC DocuBind TL200 Manual Binding Machine</t>
  </si>
  <si>
    <t>Burke</t>
  </si>
  <si>
    <t>Alison Peters Wooten</t>
  </si>
  <si>
    <t>West Islip</t>
  </si>
  <si>
    <t>Gyration RF Keyboard</t>
  </si>
  <si>
    <t>Peter Adams</t>
  </si>
  <si>
    <t>Jack Horn</t>
  </si>
  <si>
    <t>Statesboro</t>
  </si>
  <si>
    <t>Don Cameron</t>
  </si>
  <si>
    <t>Eldon Spacemaker® Box, Quick-Snap Lid, Clear</t>
  </si>
  <si>
    <t>Ray Grady</t>
  </si>
  <si>
    <t>Eagle Pass</t>
  </si>
  <si>
    <t>Melvin Benton</t>
  </si>
  <si>
    <t>Encinitas</t>
  </si>
  <si>
    <t>Laurie Petty</t>
  </si>
  <si>
    <t>Prang Dustless Chalk Sticks</t>
  </si>
  <si>
    <t>Jupiter</t>
  </si>
  <si>
    <t>Kelly Byers</t>
  </si>
  <si>
    <t>Woodburn</t>
  </si>
  <si>
    <t>Hewlett-Packard Business Color Inkjet 3000 [N, DTN] Series Printers</t>
  </si>
  <si>
    <t>Xerox 217</t>
  </si>
  <si>
    <t>SANFORD Major Accent™ Highlighters</t>
  </si>
  <si>
    <t>Carmen McPherson</t>
  </si>
  <si>
    <t>Epson LQ-570e Dot Matrix Printer</t>
  </si>
  <si>
    <t>Carol Stream</t>
  </si>
  <si>
    <t>Pauline Denton</t>
  </si>
  <si>
    <t>Vincennes</t>
  </si>
  <si>
    <t>Ronnie Nolan</t>
  </si>
  <si>
    <t>Waterville</t>
  </si>
  <si>
    <t>Beth English</t>
  </si>
  <si>
    <t>Elmwood Park</t>
  </si>
  <si>
    <t>Edward Lamm</t>
  </si>
  <si>
    <t>Eldon® Gobal File Keepers</t>
  </si>
  <si>
    <t>Nashua</t>
  </si>
  <si>
    <t>Faye Wolf</t>
  </si>
  <si>
    <t>South Orange</t>
  </si>
  <si>
    <t>Xerox 1933</t>
  </si>
  <si>
    <t>Canon BP1200DH 12-Digit Bubble Jet Printing Calculator</t>
  </si>
  <si>
    <t>688</t>
  </si>
  <si>
    <t>Frances Johnson</t>
  </si>
  <si>
    <t>Iris Project Case</t>
  </si>
  <si>
    <t>Middle River</t>
  </si>
  <si>
    <t>Roger Blalock Cassidy</t>
  </si>
  <si>
    <t>Recycled Premium Regency Composition Covers</t>
  </si>
  <si>
    <t>Martha Bowers</t>
  </si>
  <si>
    <t>Whitehall</t>
  </si>
  <si>
    <t>Newell 307</t>
  </si>
  <si>
    <t>Roger Schwartz</t>
  </si>
  <si>
    <t>Xerox 4200 Series MultiUse Premium Copy Paper (20Lb. and 84 Bright)</t>
  </si>
  <si>
    <t>Kearney</t>
  </si>
  <si>
    <t>Carolyn Fisher</t>
  </si>
  <si>
    <t>Sherwood</t>
  </si>
  <si>
    <t>Nathan Fox</t>
  </si>
  <si>
    <t>Myrtle Beach</t>
  </si>
  <si>
    <t>Eldon Cleatmat Plus™ Chair Mats for High Pile Carpets</t>
  </si>
  <si>
    <t>Hannah Tyson</t>
  </si>
  <si>
    <t>Avery® 3 1/2" Diskette Storage Pages, 10/Pack</t>
  </si>
  <si>
    <t>Paragould</t>
  </si>
  <si>
    <t>Hazel Khan</t>
  </si>
  <si>
    <t>T28 WORLD</t>
  </si>
  <si>
    <t>Heather Stern</t>
  </si>
  <si>
    <t>Newington</t>
  </si>
  <si>
    <t>Laurie Howe</t>
  </si>
  <si>
    <t>Brooklyn Center</t>
  </si>
  <si>
    <t>Anne Schultz</t>
  </si>
  <si>
    <t>Athens</t>
  </si>
  <si>
    <t>Robyn Crawford</t>
  </si>
  <si>
    <t>1.7 Cubic Foot Compact "Cube" Office Refrigerators</t>
  </si>
  <si>
    <t>Germantown</t>
  </si>
  <si>
    <t>Arthur Gold</t>
  </si>
  <si>
    <t>Tommy Ellis Ritchie</t>
  </si>
  <si>
    <t>Westlake</t>
  </si>
  <si>
    <t>George Terry</t>
  </si>
  <si>
    <t>Seth Thomas 14" Putty-Colored Wall Clock</t>
  </si>
  <si>
    <t>Los Gatos</t>
  </si>
  <si>
    <t>Daniel Richmond</t>
  </si>
  <si>
    <t>Premium Writing Pencils, Soft, #2 by Central Association for the Blind</t>
  </si>
  <si>
    <t>Boardman</t>
  </si>
  <si>
    <t>Ernest Barber</t>
  </si>
  <si>
    <t>Carson City</t>
  </si>
  <si>
    <t>Accessory20</t>
  </si>
  <si>
    <t>Sharp EL500L Fraction Calculator</t>
  </si>
  <si>
    <t>Julian F Wolfe</t>
  </si>
  <si>
    <t>Hanover Park</t>
  </si>
  <si>
    <t>Carlos Hess</t>
  </si>
  <si>
    <t>Hon iLevel™ Computer Training Table</t>
  </si>
  <si>
    <t>Cleveland Heights</t>
  </si>
  <si>
    <t>Karen Warren</t>
  </si>
  <si>
    <t>Fridley</t>
  </si>
  <si>
    <t>Sandra Faulkner</t>
  </si>
  <si>
    <t>Holmes Harmony HEPA Air Purifier for 17 x 20 Room</t>
  </si>
  <si>
    <t>XtraLife® ClearVue™ Slant-D® Ring Binders by Cardinal</t>
  </si>
  <si>
    <t>Xerox 1936</t>
  </si>
  <si>
    <t>Danielle Watts</t>
  </si>
  <si>
    <t>Stacy Gould</t>
  </si>
  <si>
    <t>Bay City</t>
  </si>
  <si>
    <t>Jackie Burke</t>
  </si>
  <si>
    <t>Carol City</t>
  </si>
  <si>
    <t>Teresa Bishop</t>
  </si>
  <si>
    <t>Staples Surge Protector 6 outlet</t>
  </si>
  <si>
    <t>Eldon Radial Chair Mat for Low to Medium Pile Carpets</t>
  </si>
  <si>
    <t>Melanie Knight</t>
  </si>
  <si>
    <t>Newell 339</t>
  </si>
  <si>
    <t>Harry Sellers</t>
  </si>
  <si>
    <t>Acco PRESSTEX® Data Binder with Storage Hooks, Dark Blue, 9 1/2" X 11"</t>
  </si>
  <si>
    <t>Fellowes Black Plastic Comb Bindings</t>
  </si>
  <si>
    <t>Assorted Color Push Pins</t>
  </si>
  <si>
    <t>Sean Herbert</t>
  </si>
  <si>
    <t>Tripp Lite Isotel 8 Ultra 8 Outlet Metal Surge</t>
  </si>
  <si>
    <t>Racine</t>
  </si>
  <si>
    <t>Lindsay Webb</t>
  </si>
  <si>
    <t>Sheboygan</t>
  </si>
  <si>
    <t>Dennis Welch</t>
  </si>
  <si>
    <t>Laredo</t>
  </si>
  <si>
    <t>Marianne Goldstein</t>
  </si>
  <si>
    <t>New Smyrna Beach</t>
  </si>
  <si>
    <t>Carolyn Hoffman</t>
  </si>
  <si>
    <t>Honeywell Quietcare HEPA Air Cleaner</t>
  </si>
  <si>
    <t>Michael Robbins</t>
  </si>
  <si>
    <t>Euless</t>
  </si>
  <si>
    <t>Marshall Sutherland</t>
  </si>
  <si>
    <t>Regeneration Desk Collection</t>
  </si>
  <si>
    <t>Phenix City</t>
  </si>
  <si>
    <t>Gordon Boswell</t>
  </si>
  <si>
    <t>Cloverleaf</t>
  </si>
  <si>
    <t>Eileen Fletcher</t>
  </si>
  <si>
    <t>Pressboard Covers with Storage Hooks, 9 1/2" x 11", Light Blue</t>
  </si>
  <si>
    <t>Gary</t>
  </si>
  <si>
    <t>Jeremy Pratt</t>
  </si>
  <si>
    <t>Granger</t>
  </si>
  <si>
    <t>Kimberly McCarthy</t>
  </si>
  <si>
    <t>Oxnard</t>
  </si>
  <si>
    <t>Sandy Ellington</t>
  </si>
  <si>
    <t>Storex Dura Pro™ Binders</t>
  </si>
  <si>
    <t>Reno</t>
  </si>
  <si>
    <t>Melinda Rogers</t>
  </si>
  <si>
    <t>Dubuque</t>
  </si>
  <si>
    <t>Avery Premier Heavy-Duty Binder with Round Locking Rings</t>
  </si>
  <si>
    <t>Steven Long</t>
  </si>
  <si>
    <t>Deflect-o DuraMat Antistatic Studded Beveled Mat for Medium Pile Carpeting</t>
  </si>
  <si>
    <t>Adrian</t>
  </si>
  <si>
    <t>Gilbert Godfrey</t>
  </si>
  <si>
    <t>Economy Binders</t>
  </si>
  <si>
    <t>Sault Sainte Marie</t>
  </si>
  <si>
    <t>Nu-Form 106-Key Ergonomic Keyboard w/ Touchpad</t>
  </si>
  <si>
    <t>Xerox 1989</t>
  </si>
  <si>
    <t>Edna Pierce</t>
  </si>
  <si>
    <t>Goldsboro</t>
  </si>
  <si>
    <t>Eddie Walker</t>
  </si>
  <si>
    <t>Brooklyn Park</t>
  </si>
  <si>
    <t>Jennifer Zimmerman</t>
  </si>
  <si>
    <t>Jonesboro</t>
  </si>
  <si>
    <t>Jeffrey Cheng</t>
  </si>
  <si>
    <t>Wauwatosa</t>
  </si>
  <si>
    <t>Shawn Combs</t>
  </si>
  <si>
    <t>Katharine Hudson</t>
  </si>
  <si>
    <t>Clarksville</t>
  </si>
  <si>
    <t>Adam G Sawyer</t>
  </si>
  <si>
    <t>Albert Maxwell</t>
  </si>
  <si>
    <t>New Milford</t>
  </si>
  <si>
    <t>Phillip Pollard</t>
  </si>
  <si>
    <t>Fellowes Command Center 5-outlet power strip</t>
  </si>
  <si>
    <t>Bayonne</t>
  </si>
  <si>
    <t>Howard Burnett</t>
  </si>
  <si>
    <t>Companion Letter/Legal File, Black</t>
  </si>
  <si>
    <t>Howard Miller 12-3/4 Diameter Accuwave DS ™ Wall Clock</t>
  </si>
  <si>
    <t>Carole Rosen</t>
  </si>
  <si>
    <t>Boise</t>
  </si>
  <si>
    <t>Brian Bennett</t>
  </si>
  <si>
    <t>Cheektowaga</t>
  </si>
  <si>
    <t>Kensington 7 Outlet MasterPiece Power Center</t>
  </si>
  <si>
    <t>Jerry Ennis</t>
  </si>
  <si>
    <t>Sacramento</t>
  </si>
  <si>
    <t>Marion Owens</t>
  </si>
  <si>
    <t>Global Leather &amp; Oak Executive Chair, Burgundy</t>
  </si>
  <si>
    <t>Bethlehem</t>
  </si>
  <si>
    <t>Gregory R Snow</t>
  </si>
  <si>
    <t>Ibico EPK-21 Electric Binding System</t>
  </si>
  <si>
    <t>Greer</t>
  </si>
  <si>
    <t>Jennifer Stanton</t>
  </si>
  <si>
    <t>Winter Garden</t>
  </si>
  <si>
    <t>Edwin Blackburn</t>
  </si>
  <si>
    <t>Rogers® Profile Extra Capacity Storage Tub</t>
  </si>
  <si>
    <t>Agawam</t>
  </si>
  <si>
    <t>Billy Hale</t>
  </si>
  <si>
    <t>Jackie Flynn</t>
  </si>
  <si>
    <t>Wirebound Four 2-3/4 x 5 Forms per Page, 400 Sets per Book</t>
  </si>
  <si>
    <t>Michael Tanner</t>
  </si>
  <si>
    <t>Eldon Expressions™ Desk Accessory, Wood Pencil Holder, Oak</t>
  </si>
  <si>
    <t>Marc Nash</t>
  </si>
  <si>
    <t>Maria Thomas</t>
  </si>
  <si>
    <t>Beverly</t>
  </si>
  <si>
    <t>Craig Bennett</t>
  </si>
  <si>
    <t>Hanson</t>
  </si>
  <si>
    <t>Marion Bowling</t>
  </si>
  <si>
    <t>Eldon Image Series Black Desk Accessories</t>
  </si>
  <si>
    <t>Hawthorne</t>
  </si>
  <si>
    <t>Tony Doyle</t>
  </si>
  <si>
    <t>Trenton</t>
  </si>
  <si>
    <t>Wayne Sutherland</t>
  </si>
  <si>
    <t>Ibico Covers for Plastic or Wire Binding Elements</t>
  </si>
  <si>
    <t>Downers Grove</t>
  </si>
  <si>
    <t>Hanging Personal Folder File</t>
  </si>
  <si>
    <t>Tennsco Double-Tier Lockers</t>
  </si>
  <si>
    <t>Lynn Epstein</t>
  </si>
  <si>
    <t>Anderson Hickey Conga Table Tops &amp; Accessories</t>
  </si>
  <si>
    <t>Cameron Kendall</t>
  </si>
  <si>
    <t>Pittsburgh</t>
  </si>
  <si>
    <t>Neil Bailey</t>
  </si>
  <si>
    <t>636</t>
  </si>
  <si>
    <t>Harrisburg</t>
  </si>
  <si>
    <t>Jonathan Crabtree</t>
  </si>
  <si>
    <t>Addison</t>
  </si>
  <si>
    <t>Accessory37</t>
  </si>
  <si>
    <t>Rebecca Lindsey</t>
  </si>
  <si>
    <t>Kokomo</t>
  </si>
  <si>
    <t>Gregory Crane</t>
  </si>
  <si>
    <t>Debra Batchelor</t>
  </si>
  <si>
    <t>Moscow</t>
  </si>
  <si>
    <t>Eldon Shelf Savers™ Cubes and Bins</t>
  </si>
  <si>
    <t>Teresa Hill</t>
  </si>
  <si>
    <t>Max Hubbard</t>
  </si>
  <si>
    <t>Avery 485</t>
  </si>
  <si>
    <t>Winter Park</t>
  </si>
  <si>
    <t>Helen Ferguson</t>
  </si>
  <si>
    <t>Winter Springs</t>
  </si>
  <si>
    <t>Danielle Schneider</t>
  </si>
  <si>
    <t>Angela Rose</t>
  </si>
  <si>
    <t>Xerox 1961</t>
  </si>
  <si>
    <t>Edna Michael</t>
  </si>
  <si>
    <t>Port Charlotte</t>
  </si>
  <si>
    <t>Phillip Blum</t>
  </si>
  <si>
    <t>i1000plus</t>
  </si>
  <si>
    <t>Troutdale</t>
  </si>
  <si>
    <t>Melanie Burgess</t>
  </si>
  <si>
    <t>Webster Groves</t>
  </si>
  <si>
    <t>Anne Armstrong</t>
  </si>
  <si>
    <t>Tenex Personal Self-Stacking Standard File Box, Black/Gray</t>
  </si>
  <si>
    <t>Millville</t>
  </si>
  <si>
    <t>Hoover Commercial Soft Guard Upright Vacuum And Disposable Filtration Bags</t>
  </si>
  <si>
    <t>Xerox 1939</t>
  </si>
  <si>
    <t>Pam Gilbert</t>
  </si>
  <si>
    <t>Round Rock</t>
  </si>
  <si>
    <t>Joanne Chu</t>
  </si>
  <si>
    <t>Baldwin</t>
  </si>
  <si>
    <t>Yvonne Fox</t>
  </si>
  <si>
    <t>Watauga</t>
  </si>
  <si>
    <t>Kathleen Huang Hall</t>
  </si>
  <si>
    <t>GBC Clear Cover, 8-1/2 x 11, unpunched, 25 covers per pack</t>
  </si>
  <si>
    <t>Freeport</t>
  </si>
  <si>
    <t>Prang Colored Pencils</t>
  </si>
  <si>
    <t>Jason Bray</t>
  </si>
  <si>
    <t>Southworth 25% Cotton Antique Laid Paper &amp; Envelopes</t>
  </si>
  <si>
    <t>Mission Viejo</t>
  </si>
  <si>
    <t>Eileen Schwartz</t>
  </si>
  <si>
    <t>Xerox 199</t>
  </si>
  <si>
    <t>Liberal</t>
  </si>
  <si>
    <t>Bretford Rectangular Conference Table Tops</t>
  </si>
  <si>
    <t>George McLamb</t>
  </si>
  <si>
    <t>Jack Morse</t>
  </si>
  <si>
    <t>Dunedin</t>
  </si>
  <si>
    <t>9-3/4 Diameter Round Wall Clock</t>
  </si>
  <si>
    <t>Gretchen Best Wilkins</t>
  </si>
  <si>
    <t>Lynnwood</t>
  </si>
  <si>
    <t>Earl Roy</t>
  </si>
  <si>
    <t>Mead 1st Gear 2" Zipper Binder, Asst. Colors</t>
  </si>
  <si>
    <t>Casselberry</t>
  </si>
  <si>
    <t>Advantus Push Pins, Aluminum Head</t>
  </si>
  <si>
    <t>William Woodard</t>
  </si>
  <si>
    <t>Kendall</t>
  </si>
  <si>
    <t>Vicki Womble</t>
  </si>
  <si>
    <t>Des Moines</t>
  </si>
  <si>
    <t>Emma Buckley</t>
  </si>
  <si>
    <t>Sanyo 2.5 Cubic Foot Mid-Size Office Refrigerators</t>
  </si>
  <si>
    <t>Calvin Boyette</t>
  </si>
  <si>
    <t>Gilbert</t>
  </si>
  <si>
    <t>Tenex Antistatic Computer Chair Mats</t>
  </si>
  <si>
    <t>Victoria Baker Hoover</t>
  </si>
  <si>
    <t>REDIFORM Incoming/Outgoing Call Register, 11" X 8 1/2", 100 Messages</t>
  </si>
  <si>
    <t>Terrytown</t>
  </si>
  <si>
    <t>Prismacolor Color Pencil Set</t>
  </si>
  <si>
    <t>Marlene Phillips</t>
  </si>
  <si>
    <t>Imation 3.5" DS-HD Macintosh Formatted Diskettes, 10/Pack</t>
  </si>
  <si>
    <t>Bristol</t>
  </si>
  <si>
    <t>Seth Thomas 8 1/2" Cubicle Clock</t>
  </si>
  <si>
    <t>Anna Wood</t>
  </si>
  <si>
    <t>Utica</t>
  </si>
  <si>
    <t>Snap-A-Way® Black Print Carbonless Ruled Speed Letter, Triplicate</t>
  </si>
  <si>
    <t>Henry O'Connell</t>
  </si>
  <si>
    <t>Leander</t>
  </si>
  <si>
    <t>Roberta Mitchell</t>
  </si>
  <si>
    <t>Paris</t>
  </si>
  <si>
    <t>Fellowes Bases and Tops For Staxonsteel®/High-Stak® Systems</t>
  </si>
  <si>
    <t>Kelly O'Connor</t>
  </si>
  <si>
    <t>Santa Rosa</t>
  </si>
  <si>
    <t>John Bray</t>
  </si>
  <si>
    <t>Canon Image Class D660 Copier</t>
  </si>
  <si>
    <t>Frances Powers</t>
  </si>
  <si>
    <t>KI Conference Tables</t>
  </si>
  <si>
    <t>Reynoldsburg</t>
  </si>
  <si>
    <t>Judy Barrett</t>
  </si>
  <si>
    <t>14-7/8 x 11 Blue Bar Computer Printout Paper</t>
  </si>
  <si>
    <t>Roger Meyer</t>
  </si>
  <si>
    <t>Staples Bulldog Clip</t>
  </si>
  <si>
    <t>Eva Decker</t>
  </si>
  <si>
    <t>GBC ProClick™ 150 Presentation Binding System</t>
  </si>
  <si>
    <t>La Grange</t>
  </si>
  <si>
    <t>Tracy G Starr</t>
  </si>
  <si>
    <t>Berkeley</t>
  </si>
  <si>
    <t>Carmen Elmore</t>
  </si>
  <si>
    <t>Carole Creech</t>
  </si>
  <si>
    <t>File Shuttle II and Handi-File, Black</t>
  </si>
  <si>
    <t>Lake Worth</t>
  </si>
  <si>
    <t>Aaron Riggs</t>
  </si>
  <si>
    <t>Edna Monroe Talley</t>
  </si>
  <si>
    <t>Seguin</t>
  </si>
  <si>
    <t>2160</t>
  </si>
  <si>
    <t>Maxell Pro 80 Minute CD-R, 10/Pack</t>
  </si>
  <si>
    <t>Maureen Herbert Hood</t>
  </si>
  <si>
    <t>Quality Park Security Envelopes</t>
  </si>
  <si>
    <t>Appleton</t>
  </si>
  <si>
    <t>Dwight Robinson</t>
  </si>
  <si>
    <t>Hays</t>
  </si>
  <si>
    <t>Nathan Wyatt</t>
  </si>
  <si>
    <t>Pasco</t>
  </si>
  <si>
    <t>Lester Sawyer</t>
  </si>
  <si>
    <t>Fairfax</t>
  </si>
  <si>
    <t>Pauline Brooks</t>
  </si>
  <si>
    <t>Wanda Harris</t>
  </si>
  <si>
    <t>Hudson</t>
  </si>
  <si>
    <t>Allen Nash</t>
  </si>
  <si>
    <t>Waynesboro</t>
  </si>
  <si>
    <t>Ellen McCormick</t>
  </si>
  <si>
    <t>Napa</t>
  </si>
  <si>
    <t>Teresa Watts</t>
  </si>
  <si>
    <t>Coeur D Alene</t>
  </si>
  <si>
    <t>Crystal Floyd</t>
  </si>
  <si>
    <t>Battle Creek</t>
  </si>
  <si>
    <t>Lloyd Cannon</t>
  </si>
  <si>
    <t>Marlene Gray</t>
  </si>
  <si>
    <t>Avery 496</t>
  </si>
  <si>
    <t>Clifton</t>
  </si>
  <si>
    <t>Karen O'Donnell</t>
  </si>
  <si>
    <t>Gyration Ultra Cordless Optical Suite</t>
  </si>
  <si>
    <t>Electrix 20W Halogen Replacement Bulb for Zoom-In Desk Lamp</t>
  </si>
  <si>
    <t>Thomas McAllister</t>
  </si>
  <si>
    <t>Pikesville</t>
  </si>
  <si>
    <t>Colleen Fletcher</t>
  </si>
  <si>
    <t>Saint Charles</t>
  </si>
  <si>
    <t>Laurence Cummings</t>
  </si>
  <si>
    <t>Lehigh Acres</t>
  </si>
  <si>
    <t>Sharon Thomas</t>
  </si>
  <si>
    <t>College Park</t>
  </si>
  <si>
    <t>Milton Harrell</t>
  </si>
  <si>
    <t>Rotterdam</t>
  </si>
  <si>
    <t>Joseph Dawson</t>
  </si>
  <si>
    <t>Muncie</t>
  </si>
  <si>
    <t>Lloyd Fuller</t>
  </si>
  <si>
    <t>Brentwood</t>
  </si>
  <si>
    <t>Joel Burnette</t>
  </si>
  <si>
    <t>Dunwoody</t>
  </si>
  <si>
    <t>Beth Dolan</t>
  </si>
  <si>
    <t>Panama City</t>
  </si>
  <si>
    <t>Cindy McLeod</t>
  </si>
  <si>
    <t>Premier Elliptical Ring Binder, Black</t>
  </si>
  <si>
    <t>Sioux City</t>
  </si>
  <si>
    <t>Daniel Huff</t>
  </si>
  <si>
    <t>West Allis</t>
  </si>
  <si>
    <t>Oscar Kenney</t>
  </si>
  <si>
    <t>West Bend</t>
  </si>
  <si>
    <t>Phillip Holmes</t>
  </si>
  <si>
    <t>Arlington</t>
  </si>
  <si>
    <t>Tenex B1-RE Series Chair Mats for Low Pile Carpets</t>
  </si>
  <si>
    <t>Justin Frank</t>
  </si>
  <si>
    <t>Fellowes Smart Surge Ten-Outlet Protector, Platinum</t>
  </si>
  <si>
    <t>Eileen Cheek</t>
  </si>
  <si>
    <t>Norwood</t>
  </si>
  <si>
    <t>Molly Vincent</t>
  </si>
  <si>
    <t>Ronnie Creech</t>
  </si>
  <si>
    <t>Marguerite Rodgers</t>
  </si>
  <si>
    <t>Micro Innovations Micro Digital Wireless Keyboard and Mouse, Gray</t>
  </si>
  <si>
    <t>Commack</t>
  </si>
  <si>
    <t>Henry Ball</t>
  </si>
  <si>
    <t>Morgantown</t>
  </si>
  <si>
    <t>Kyle Kaufman</t>
  </si>
  <si>
    <t>Xerox 1894</t>
  </si>
  <si>
    <t>Euclid</t>
  </si>
  <si>
    <t>Debra Block</t>
  </si>
  <si>
    <t>Belkin 325VA UPS Surge Protector, 6'</t>
  </si>
  <si>
    <t>Harlingen</t>
  </si>
  <si>
    <t>Marlene Harrison</t>
  </si>
  <si>
    <t>Westinghouse Floor Lamp with Metal Mesh Shade, Black</t>
  </si>
  <si>
    <t>David Powell</t>
  </si>
  <si>
    <t>Renee McKenzie</t>
  </si>
  <si>
    <t>Upper Arlington</t>
  </si>
  <si>
    <t>Avery 506</t>
  </si>
  <si>
    <t>Monica Howard</t>
  </si>
  <si>
    <t>El Centro</t>
  </si>
  <si>
    <t>Leah Clapp</t>
  </si>
  <si>
    <t>Las Vegas</t>
  </si>
  <si>
    <t>June Herbert</t>
  </si>
  <si>
    <t>Edwin Chung</t>
  </si>
  <si>
    <t>Natick</t>
  </si>
  <si>
    <t>Tiffany Grossman Hardin</t>
  </si>
  <si>
    <t>Sandwich</t>
  </si>
  <si>
    <t>Anne Bland</t>
  </si>
  <si>
    <t>Channelview</t>
  </si>
  <si>
    <t>Sidney Brewer</t>
  </si>
  <si>
    <t>Immokalee</t>
  </si>
  <si>
    <t>Randall Boykin</t>
  </si>
  <si>
    <t>Xerox 1888</t>
  </si>
  <si>
    <t>Earl Watts</t>
  </si>
  <si>
    <t>Hopkins</t>
  </si>
  <si>
    <t>DIXON Ticonderoga® Erasable Checking Pencils</t>
  </si>
  <si>
    <t>Stephanie Sun Perry</t>
  </si>
  <si>
    <t>Saratoga</t>
  </si>
  <si>
    <t>Bobby Clements</t>
  </si>
  <si>
    <t>Hilda Bennett</t>
  </si>
  <si>
    <t>DAX Clear Channel Poster Frame</t>
  </si>
  <si>
    <t>Alfred Barber</t>
  </si>
  <si>
    <t>Mehlville</t>
  </si>
  <si>
    <t>Vickie Andrews</t>
  </si>
  <si>
    <t>Belleville</t>
  </si>
  <si>
    <t>Lucille Rankin</t>
  </si>
  <si>
    <t>Christopher High</t>
  </si>
  <si>
    <t>Massillon</t>
  </si>
  <si>
    <t>Clara Kaplan</t>
  </si>
  <si>
    <t>Esther Whitaker</t>
  </si>
  <si>
    <t>Staples Colored Interoffice Envelopes</t>
  </si>
  <si>
    <t>Electrix Fluorescent Magnifier Lamps &amp; Weighted Base</t>
  </si>
  <si>
    <t>Alex Watkins</t>
  </si>
  <si>
    <t>Stockwell Push Pins</t>
  </si>
  <si>
    <t>Eileen McDonald</t>
  </si>
  <si>
    <t>Franklin Spencer</t>
  </si>
  <si>
    <t>Emporia</t>
  </si>
  <si>
    <t>Imation Primaris 3.5" 2HD Unformatted Diskettes, 10/Pack</t>
  </si>
  <si>
    <t>Tyvek ® Top-Opening Peel &amp; Seel Envelopes, Plain White</t>
  </si>
  <si>
    <t>Julie Porter</t>
  </si>
  <si>
    <t>ACCOHIDE® 3-Ring Binder, Blue, 1"</t>
  </si>
  <si>
    <t>Pittsburg</t>
  </si>
  <si>
    <t>Leah Pollock</t>
  </si>
  <si>
    <t>Lucille McGee</t>
  </si>
  <si>
    <t>Greensburg</t>
  </si>
  <si>
    <t>Karl Knowles</t>
  </si>
  <si>
    <t>Dwight Albright Huffman</t>
  </si>
  <si>
    <t>Herbert Williamson</t>
  </si>
  <si>
    <t>Aaron Day</t>
  </si>
  <si>
    <t>Trav-L-File Heavy-Duty Shuttle II, Black</t>
  </si>
  <si>
    <t>Greeneville</t>
  </si>
  <si>
    <t>Danny Vaughn</t>
  </si>
  <si>
    <t>Bloomfield</t>
  </si>
  <si>
    <t>Fellowes Twister Kit, Gray/Clear, 3/pkg</t>
  </si>
  <si>
    <t>Annie Sherrill</t>
  </si>
  <si>
    <t>5185</t>
  </si>
  <si>
    <t>Odessa</t>
  </si>
  <si>
    <t>Penny Rich</t>
  </si>
  <si>
    <t>Minnetonka Mills</t>
  </si>
  <si>
    <t>David Wrenn</t>
  </si>
  <si>
    <t>Helen Stein</t>
  </si>
  <si>
    <t>Cincinnati</t>
  </si>
  <si>
    <t>Ricky Hensley</t>
  </si>
  <si>
    <t>Storex DuraTech Recycled Plastic Frosted Binders</t>
  </si>
  <si>
    <t>Gresham</t>
  </si>
  <si>
    <t>Gary Frazier</t>
  </si>
  <si>
    <t>North Royalton</t>
  </si>
  <si>
    <t>Stephanie Hawkins</t>
  </si>
  <si>
    <t>Greenfield</t>
  </si>
  <si>
    <t>Herbert Donnelly Swanson</t>
  </si>
  <si>
    <t>Londonderry</t>
  </si>
  <si>
    <t>Kelly Shaw</t>
  </si>
  <si>
    <t>John Merritt</t>
  </si>
  <si>
    <t>Keller</t>
  </si>
  <si>
    <t>Wesley Reid</t>
  </si>
  <si>
    <t>Sean Pugh</t>
  </si>
  <si>
    <t>Sunrise</t>
  </si>
  <si>
    <t>Patrick Adcock</t>
  </si>
  <si>
    <t>GBC Prepunched Paper, 19-Hole, for Binding Systems, 24-lb</t>
  </si>
  <si>
    <t>Schererville</t>
  </si>
  <si>
    <t>Jamie Manning</t>
  </si>
  <si>
    <t>Melrose Park</t>
  </si>
  <si>
    <t>Brenda Jain</t>
  </si>
  <si>
    <t>Hon Non-Folding Utility Tables</t>
  </si>
  <si>
    <t>Sharon</t>
  </si>
  <si>
    <t>Wesley Field</t>
  </si>
  <si>
    <t>Westland</t>
  </si>
  <si>
    <t>Rick Houston</t>
  </si>
  <si>
    <t>Atascadero</t>
  </si>
  <si>
    <t>Veronica Peck</t>
  </si>
  <si>
    <t>South Lake Tahoe</t>
  </si>
  <si>
    <t>Courtney Boyd</t>
  </si>
  <si>
    <t>Max Hurley</t>
  </si>
  <si>
    <t>North Las Vegas</t>
  </si>
  <si>
    <t>Clarence Crowder</t>
  </si>
  <si>
    <t>Sean Stephenson</t>
  </si>
  <si>
    <t>Peachtree City</t>
  </si>
  <si>
    <t>Lynne Reid</t>
  </si>
  <si>
    <t>Strongsville</t>
  </si>
  <si>
    <t>Dennis Bowen</t>
  </si>
  <si>
    <t>Pottstown</t>
  </si>
  <si>
    <t>Anthony Foley</t>
  </si>
  <si>
    <t>Lloyd Spencer</t>
  </si>
  <si>
    <t>West Scarborough</t>
  </si>
  <si>
    <t>Norman Shields</t>
  </si>
  <si>
    <t>Vacaville</t>
  </si>
  <si>
    <t>Paige Powers</t>
  </si>
  <si>
    <t>West Memphis</t>
  </si>
  <si>
    <t>Joel Buckley</t>
  </si>
  <si>
    <t>Lincoln</t>
  </si>
  <si>
    <t>Newell 333</t>
  </si>
  <si>
    <t>Donald Melton</t>
  </si>
  <si>
    <t>Gretchen Levine</t>
  </si>
  <si>
    <t>Chromcraft 48" x 96" Racetrack Double Pedestal Table</t>
  </si>
  <si>
    <t>Laurie Hanna</t>
  </si>
  <si>
    <t>Helena</t>
  </si>
  <si>
    <t>Lee Hancock</t>
  </si>
  <si>
    <t>Glenda Simon</t>
  </si>
  <si>
    <t>Camarillo</t>
  </si>
  <si>
    <t>Oscar Ford</t>
  </si>
  <si>
    <t>Metal Folding Chairs, Beige, 4/Carton</t>
  </si>
  <si>
    <t>Kristine Holden</t>
  </si>
  <si>
    <t>Mauldin</t>
  </si>
  <si>
    <t>Valerie Siegel</t>
  </si>
  <si>
    <t>Guy Gallagher</t>
  </si>
  <si>
    <t>Michelle Bryant Phillips</t>
  </si>
  <si>
    <t>Tucker</t>
  </si>
  <si>
    <t>Lois Hamilton</t>
  </si>
  <si>
    <t>Dover</t>
  </si>
  <si>
    <t>Dan Lamm</t>
  </si>
  <si>
    <t>Sony MFD2HD Formatted Diskettes, 10/Pack</t>
  </si>
  <si>
    <t>Asheboro</t>
  </si>
  <si>
    <t>Marsha P Joyner</t>
  </si>
  <si>
    <t>Wheeling</t>
  </si>
  <si>
    <t>Paul W French</t>
  </si>
  <si>
    <t>Plymouth Boxed Rubber Bands by Plymouth</t>
  </si>
  <si>
    <t>Accessory32</t>
  </si>
  <si>
    <t>Jim Rodgers</t>
  </si>
  <si>
    <t>Missoula</t>
  </si>
  <si>
    <t>James Dickinson Ball</t>
  </si>
  <si>
    <t>Joyce Kern</t>
  </si>
  <si>
    <t>Xerox 1974</t>
  </si>
  <si>
    <t>Sterling Heights</t>
  </si>
  <si>
    <t>Matthew Conway</t>
  </si>
  <si>
    <t>Binder Clips by OIC</t>
  </si>
  <si>
    <t>Ithaca</t>
  </si>
  <si>
    <t>Sean McKenna</t>
  </si>
  <si>
    <t>Office Star Flex Back Scooter Chair with Aluminum Finish Frame</t>
  </si>
  <si>
    <t>Hobbs</t>
  </si>
  <si>
    <t>Alvin Hoover</t>
  </si>
  <si>
    <t>State College</t>
  </si>
  <si>
    <t>April Henson</t>
  </si>
  <si>
    <t>Gaithersburg</t>
  </si>
  <si>
    <t>Peggy Chan</t>
  </si>
  <si>
    <t>White GlueTop Scratch Pads</t>
  </si>
  <si>
    <t>Sherman</t>
  </si>
  <si>
    <t>Telephone Message Books with Fax/Mobile Section, 4 1/4" x 6"</t>
  </si>
  <si>
    <t>Sandra Berry</t>
  </si>
  <si>
    <t>Meridian</t>
  </si>
  <si>
    <t>Important Message Pads, 50 4-1/4 x 5-1/2 Forms per Pad</t>
  </si>
  <si>
    <t>Christopher Norton Patterson</t>
  </si>
  <si>
    <t>Staples SlimLine Pencil Sharpener</t>
  </si>
  <si>
    <t>Macon</t>
  </si>
  <si>
    <t>Timothy Currie</t>
  </si>
  <si>
    <t>Woburn</t>
  </si>
  <si>
    <t>Elsie Pridgen</t>
  </si>
  <si>
    <t>Laguna Hills</t>
  </si>
  <si>
    <t>Leroy Field</t>
  </si>
  <si>
    <t>Post Falls</t>
  </si>
  <si>
    <t>Harriet Moore</t>
  </si>
  <si>
    <t>Hon 4070 Series Pagoda™ Round Back Stacking Chairs</t>
  </si>
  <si>
    <t>Alex Nicholson</t>
  </si>
  <si>
    <t>Montebello</t>
  </si>
  <si>
    <t>Vivian Clarke</t>
  </si>
  <si>
    <t>Monica Law Thompson</t>
  </si>
  <si>
    <t>Max McKenna</t>
  </si>
  <si>
    <t>Manhattan</t>
  </si>
  <si>
    <t>Kerry Hardy</t>
  </si>
  <si>
    <t>Eugene Brewer Knox</t>
  </si>
  <si>
    <t>Bethpage</t>
  </si>
  <si>
    <t>Sherri Kramer</t>
  </si>
  <si>
    <t>Imation Neon 80 Minute CD-R Spindle, 50/Pack</t>
  </si>
  <si>
    <t>Gloria Jacobs</t>
  </si>
  <si>
    <t>Elmira</t>
  </si>
  <si>
    <t>Brooke Lancaster</t>
  </si>
  <si>
    <t>Francis Evans</t>
  </si>
  <si>
    <t>Hoover Replacement Belt for Commercial Guardsman Heavy-Duty Upright Vacuum</t>
  </si>
  <si>
    <t>Hazel Dale</t>
  </si>
  <si>
    <t>Gilbert Scarborough</t>
  </si>
  <si>
    <t>Xerox Blank Computer Paper</t>
  </si>
  <si>
    <t>Fountain</t>
  </si>
  <si>
    <t>Amy Ellis Holder</t>
  </si>
  <si>
    <t>Grand Junction</t>
  </si>
  <si>
    <t>Verbatim DVD-R, 3.95GB, SR, Mitsubishi Branded, Jewel</t>
  </si>
  <si>
    <t>Melvin Kendall</t>
  </si>
  <si>
    <t>Clovis</t>
  </si>
  <si>
    <t>Glenda Herbert</t>
  </si>
  <si>
    <t>Hewlett-Packard Deskjet 1220Cse Color Inkjet Printer</t>
  </si>
  <si>
    <t>Laurence Simon</t>
  </si>
  <si>
    <t>Oakville</t>
  </si>
  <si>
    <t>Brooke Shepherd</t>
  </si>
  <si>
    <t>Santa Cruz</t>
  </si>
  <si>
    <t>Samuel Newman</t>
  </si>
  <si>
    <t>Desktop 3-Pocket Hot File®</t>
  </si>
  <si>
    <t>Summerville</t>
  </si>
  <si>
    <t>Marc Ray</t>
  </si>
  <si>
    <t>Mountain View</t>
  </si>
  <si>
    <t>Andrew Pearce</t>
  </si>
  <si>
    <t>Eileen Dalton</t>
  </si>
  <si>
    <t>Cathy Burgess</t>
  </si>
  <si>
    <t>Colored Envelopes</t>
  </si>
  <si>
    <t>Shreveport</t>
  </si>
  <si>
    <t>Denise Parks</t>
  </si>
  <si>
    <t>Marvin Yang</t>
  </si>
  <si>
    <t>Pearl</t>
  </si>
  <si>
    <t>Sidney Gilliam</t>
  </si>
  <si>
    <t>Riverview</t>
  </si>
  <si>
    <t>Bruce Stark</t>
  </si>
  <si>
    <t>Dayton</t>
  </si>
  <si>
    <t>Doris Fitzpatrick</t>
  </si>
  <si>
    <t>Carmel</t>
  </si>
  <si>
    <t>Adams Telephone Message Book w/Frequently-Called Numbers Space, 400 Messages per Book</t>
  </si>
  <si>
    <t>Bretford “Just In Time” Height-Adjustable Multi-Task Work Tables</t>
  </si>
  <si>
    <t>Deflect-o Glass Clear Studded Chair Mats</t>
  </si>
  <si>
    <t>Allan Shields</t>
  </si>
  <si>
    <t>Seminole</t>
  </si>
  <si>
    <t>Pauline Boyette</t>
  </si>
  <si>
    <t>Christina Zhu</t>
  </si>
  <si>
    <t>Joan Bowers</t>
  </si>
  <si>
    <t>York</t>
  </si>
  <si>
    <t>Emma Bloom</t>
  </si>
  <si>
    <t>Earl Buck</t>
  </si>
  <si>
    <t>Acco Smartsocket® Color-Coded Six-Outlet AC Adapter Model Surge Protectors</t>
  </si>
  <si>
    <t>Russell Chan</t>
  </si>
  <si>
    <t>Waco</t>
  </si>
  <si>
    <t>Kerry Wilkerson</t>
  </si>
  <si>
    <t>Dennis Block Richardson</t>
  </si>
  <si>
    <t>Niagara Falls</t>
  </si>
  <si>
    <t>Danielle Kramer</t>
  </si>
  <si>
    <t>Altus</t>
  </si>
  <si>
    <t>Rhonda Bryant</t>
  </si>
  <si>
    <t>Winter Haven</t>
  </si>
  <si>
    <t>Fellowes Recycled Storage Drawers</t>
  </si>
  <si>
    <t>Kelly Sawyer</t>
  </si>
  <si>
    <t>Marjorie Burnette</t>
  </si>
  <si>
    <t>Cleveland</t>
  </si>
  <si>
    <t>X-Rack™ File for Hanging Folders</t>
  </si>
  <si>
    <t>Ian Hall</t>
  </si>
  <si>
    <t>Dearborn</t>
  </si>
  <si>
    <t>Chris F Brandt</t>
  </si>
  <si>
    <t>King of Prussia</t>
  </si>
  <si>
    <t>Holly Pate</t>
  </si>
  <si>
    <t>Xerox 1993</t>
  </si>
  <si>
    <t>Mustang</t>
  </si>
  <si>
    <t>Elsie Floyd</t>
  </si>
  <si>
    <t>Beverly Hills</t>
  </si>
  <si>
    <t>Monica McCormick</t>
  </si>
  <si>
    <t>Albemarle</t>
  </si>
  <si>
    <t>Xerox 1929</t>
  </si>
  <si>
    <t>Vickie Martinez</t>
  </si>
  <si>
    <t>Evan Kelley</t>
  </si>
  <si>
    <t>Alison Sharp</t>
  </si>
  <si>
    <t>Laconia</t>
  </si>
  <si>
    <t>Dorothy Buchanan</t>
  </si>
  <si>
    <t>Gayle Pearson</t>
  </si>
  <si>
    <t>Betsy Gibson</t>
  </si>
  <si>
    <t>Fiskars 8" Scissors, 2/Pack</t>
  </si>
  <si>
    <t>Jay Simon</t>
  </si>
  <si>
    <t>Rogers</t>
  </si>
  <si>
    <t>Pam Bennett</t>
  </si>
  <si>
    <t>Boston 16701 Slimline Battery Pencil Sharpener</t>
  </si>
  <si>
    <t>Carbondale</t>
  </si>
  <si>
    <t>Claudia Webb</t>
  </si>
  <si>
    <t>Indian Trail</t>
  </si>
  <si>
    <t>Francis Sherrill</t>
  </si>
  <si>
    <t>Asheville</t>
  </si>
  <si>
    <t>Stacy Chang</t>
  </si>
  <si>
    <t>Catonsville</t>
  </si>
  <si>
    <t>Sharon Ellis</t>
  </si>
  <si>
    <t>Xerox 224</t>
  </si>
  <si>
    <t>Shoreview</t>
  </si>
  <si>
    <t>Carlos Byrd</t>
  </si>
  <si>
    <t>Deflect-o SuperTray™ Unbreakable Stackable Tray, Letter, Black</t>
  </si>
  <si>
    <t>Emily Sims</t>
  </si>
  <si>
    <t>Nashville</t>
  </si>
  <si>
    <t>Soundgear Copyboard Conference Phone, Optional Battery</t>
  </si>
  <si>
    <t>Gerald Raynor</t>
  </si>
  <si>
    <t>Horn Lake</t>
  </si>
  <si>
    <t>Binder Posts</t>
  </si>
  <si>
    <t>Leslie Shannon</t>
  </si>
  <si>
    <t>Butte</t>
  </si>
  <si>
    <t>Troy Moon</t>
  </si>
  <si>
    <t>Brooke Weeks Taylor</t>
  </si>
  <si>
    <t>Ansonia</t>
  </si>
  <si>
    <t>Marguerite Moss</t>
  </si>
  <si>
    <t>Yarmouth</t>
  </si>
  <si>
    <t>Francis I Davis</t>
  </si>
  <si>
    <t>Milwaukee</t>
  </si>
  <si>
    <t>Sheryl Marsh</t>
  </si>
  <si>
    <t>Gwendolyn F Tyson</t>
  </si>
  <si>
    <t>Newell 321</t>
  </si>
  <si>
    <t>Newell 351</t>
  </si>
  <si>
    <t>Rhonda Ivey</t>
  </si>
  <si>
    <t>Wirebound Message Books, 2 7/8" x 5", 3 Forms per Page</t>
  </si>
  <si>
    <t>West Mifflin</t>
  </si>
  <si>
    <t>Tara Powers Underwood</t>
  </si>
  <si>
    <t>Staples Premium Bright 1-Part Blank Computer Paper</t>
  </si>
  <si>
    <t>Laurie Case Daniel</t>
  </si>
  <si>
    <t>Stoneham</t>
  </si>
  <si>
    <t>Phyllis Hull</t>
  </si>
  <si>
    <t>Robin High</t>
  </si>
  <si>
    <t>Howard Miller 13-3/4" Diameter Brushed Chrome Round Wall Clock</t>
  </si>
  <si>
    <t>Shakopee</t>
  </si>
  <si>
    <t>Juanita Ballard</t>
  </si>
  <si>
    <t>Kent</t>
  </si>
  <si>
    <t>Jenny Petty</t>
  </si>
  <si>
    <t>Manchester</t>
  </si>
  <si>
    <t>Terry Klein</t>
  </si>
  <si>
    <t>Amy Shea</t>
  </si>
  <si>
    <t>Ottumwa</t>
  </si>
  <si>
    <t>Xerox 1891</t>
  </si>
  <si>
    <t>Sherri F Vogel</t>
  </si>
  <si>
    <t>East Lansing</t>
  </si>
  <si>
    <t>Vincent Daniel</t>
  </si>
  <si>
    <t>Jeff Spivey</t>
  </si>
  <si>
    <t>Toni Owens Poe</t>
  </si>
  <si>
    <t>Munster</t>
  </si>
  <si>
    <t>Florence Gold</t>
  </si>
  <si>
    <t>Eldon Expressions Punched Metal &amp; Wood Desk Accessories, Black &amp; Cherry</t>
  </si>
  <si>
    <t>Fairmont</t>
  </si>
  <si>
    <t>Panasonic KX-P3626 Dot Matrix Printer</t>
  </si>
  <si>
    <t>Lynne Wilcox</t>
  </si>
  <si>
    <t>Paul Puckett</t>
  </si>
  <si>
    <t>Memorex Slim 80 Minute CD-R, 10/Pack</t>
  </si>
  <si>
    <t>Wooster</t>
  </si>
  <si>
    <t>Keith Hobbs</t>
  </si>
  <si>
    <t>Holly Osborne</t>
  </si>
  <si>
    <t>Hot Springs</t>
  </si>
  <si>
    <t>Acme® Preferred Stainless Steel Scissors</t>
  </si>
  <si>
    <t>Rubber Band Ball</t>
  </si>
  <si>
    <t>Carol Sherrill</t>
  </si>
  <si>
    <t>Bryan</t>
  </si>
  <si>
    <t>Beverly Roberts</t>
  </si>
  <si>
    <t>Savannah</t>
  </si>
  <si>
    <t>Nathan Jenkins</t>
  </si>
  <si>
    <t>Pine Bluff</t>
  </si>
  <si>
    <t>Brad Stark</t>
  </si>
  <si>
    <t>GBC DocuBind 300 Electric Binding Machine</t>
  </si>
  <si>
    <t>Eden</t>
  </si>
  <si>
    <t>Francis Spivey</t>
  </si>
  <si>
    <t>Shirley Riley</t>
  </si>
  <si>
    <t>Steve Raynor</t>
  </si>
  <si>
    <t>Taylors</t>
  </si>
  <si>
    <t>Ronald O'Neill</t>
  </si>
  <si>
    <t>Avery Durable Poly Binders</t>
  </si>
  <si>
    <t>Lucille Buchanan</t>
  </si>
  <si>
    <t>Eldon Expressions™ Desk Accessory, Wood Photo Frame, Mahogany</t>
  </si>
  <si>
    <t>Willoughby</t>
  </si>
  <si>
    <t>Meredith Humphrey</t>
  </si>
  <si>
    <t>Jet-Pak Recycled Peel 'N' Seal Padded Mailers</t>
  </si>
  <si>
    <t>Cary</t>
  </si>
  <si>
    <t>Personal Creations™ Ink Jet Cards and Labels</t>
  </si>
  <si>
    <t>Jordan Womble</t>
  </si>
  <si>
    <t>Ralph Woods Scott</t>
  </si>
  <si>
    <t>Avery Binding System Hidden Tab™ Executive Style Index Sets</t>
  </si>
  <si>
    <t>Creve Coeur</t>
  </si>
  <si>
    <t>Ann Katz</t>
  </si>
  <si>
    <t>Albert Frost</t>
  </si>
  <si>
    <t>Raytown</t>
  </si>
  <si>
    <t>Neil Barbee</t>
  </si>
  <si>
    <t>Moline</t>
  </si>
  <si>
    <t>Sidney Scarborough</t>
  </si>
  <si>
    <t>Charlottesville</t>
  </si>
  <si>
    <t>Rosemary Stark</t>
  </si>
  <si>
    <t>TI 36X Solar Scientific Calculator</t>
  </si>
  <si>
    <t>Sherri McIntosh</t>
  </si>
  <si>
    <t>Avery 507</t>
  </si>
  <si>
    <t>West Jordan</t>
  </si>
  <si>
    <t>Lynn Payne</t>
  </si>
  <si>
    <t>Yvonne Stephens</t>
  </si>
  <si>
    <t>DAX Copper Panel Document Frame, 5 x 7 Size</t>
  </si>
  <si>
    <t>Brenda May</t>
  </si>
  <si>
    <t>Helen Lyons</t>
  </si>
  <si>
    <t>Prescott Valley</t>
  </si>
  <si>
    <t>Nicholas Wallace</t>
  </si>
  <si>
    <t>Hurst</t>
  </si>
  <si>
    <t>Samantha Weaver</t>
  </si>
  <si>
    <t>Overland Park</t>
  </si>
  <si>
    <t>Edna Huang</t>
  </si>
  <si>
    <t>South Hadley</t>
  </si>
  <si>
    <t>Carole Miller</t>
  </si>
  <si>
    <t>Austintown</t>
  </si>
  <si>
    <t>Lynn Hines</t>
  </si>
  <si>
    <t>Cynthia Khan</t>
  </si>
  <si>
    <t>Xerox 1950</t>
  </si>
  <si>
    <t>270c</t>
  </si>
  <si>
    <t>Wesley Cho</t>
  </si>
  <si>
    <t>Leon Peele</t>
  </si>
  <si>
    <t>GBC Laser Imprintable Binding System Covers, Desert Sand</t>
  </si>
  <si>
    <t>Dix Hills</t>
  </si>
  <si>
    <t>Roy Rouse</t>
  </si>
  <si>
    <t>Binney &amp; Smith inkTank™ Erasable Pocket Highlighter, Chisel Tip, Yellow</t>
  </si>
  <si>
    <t>Leslie Jacobson</t>
  </si>
  <si>
    <t>El Mirage</t>
  </si>
  <si>
    <t>Patrick Lowry</t>
  </si>
  <si>
    <t>Guy McDonald</t>
  </si>
  <si>
    <t>Canon S750 Color Inkjet Printer</t>
  </si>
  <si>
    <t>Mount Prospect</t>
  </si>
  <si>
    <t>Snap-A-Way® Black Print Carbonless Speed Message, No Reply Area, Duplicate</t>
  </si>
  <si>
    <t>Joan Floyd</t>
  </si>
  <si>
    <t>Gulfport</t>
  </si>
  <si>
    <t>Paula Hubbard</t>
  </si>
  <si>
    <t>Kearns</t>
  </si>
  <si>
    <t>Erica R Fuller</t>
  </si>
  <si>
    <t>Phyllis Little</t>
  </si>
  <si>
    <t>Bartlett</t>
  </si>
  <si>
    <t>Kara Foster</t>
  </si>
  <si>
    <t>Marion</t>
  </si>
  <si>
    <t>Edna Freeman</t>
  </si>
  <si>
    <t>Virginia Beach</t>
  </si>
  <si>
    <t>Shawn Meyer</t>
  </si>
  <si>
    <t>Corsicana</t>
  </si>
  <si>
    <t>Daniel Christian</t>
  </si>
  <si>
    <t>New Orleans</t>
  </si>
  <si>
    <t>Gerald Crabtree</t>
  </si>
  <si>
    <t>Aberdeen</t>
  </si>
  <si>
    <t>Kate McKenna</t>
  </si>
  <si>
    <t>Toledo</t>
  </si>
  <si>
    <t>Ray Oakley</t>
  </si>
  <si>
    <t>West Lafayette</t>
  </si>
  <si>
    <t>Michele Bullard</t>
  </si>
  <si>
    <t>Orland Park</t>
  </si>
  <si>
    <t>Yvonne Collier</t>
  </si>
  <si>
    <t>GBC Twin Loop™ Wire Binding Elements, 9/16" Spine, Black</t>
  </si>
  <si>
    <t>Lino Lakes</t>
  </si>
  <si>
    <t>Joan Beach</t>
  </si>
  <si>
    <t>Mobile</t>
  </si>
  <si>
    <t>Deflect-o RollaMat Studded, Beveled Mat for Medium Pile Carpeting</t>
  </si>
  <si>
    <t>Howard Rogers</t>
  </si>
  <si>
    <t>Erika Jordan</t>
  </si>
  <si>
    <t>O'Sullivan Living Dimensions 2-Shelf Bookcases</t>
  </si>
  <si>
    <t>Plum</t>
  </si>
  <si>
    <t>Alicia Wood Shah</t>
  </si>
  <si>
    <t>Shannon Aldridge</t>
  </si>
  <si>
    <t>Diane Lu</t>
  </si>
  <si>
    <t>Tallahassee</t>
  </si>
  <si>
    <t>Michele Bradshaw</t>
  </si>
  <si>
    <t>12-1/2 Diameter Round Wall Clock</t>
  </si>
  <si>
    <t>Lester Copeland</t>
  </si>
  <si>
    <t>Titusville</t>
  </si>
  <si>
    <t>Patricia Cole Blair</t>
  </si>
  <si>
    <t>Wichita</t>
  </si>
  <si>
    <t>MicroTAC 650</t>
  </si>
  <si>
    <t>Kevin Smith</t>
  </si>
  <si>
    <t>Lake In The Hills</t>
  </si>
  <si>
    <t>Ken Cash</t>
  </si>
  <si>
    <t>Pawtucket</t>
  </si>
  <si>
    <t>Elsie Hwang</t>
  </si>
  <si>
    <t>DAX Value U-Channel Document Frames, Easel Back</t>
  </si>
  <si>
    <t>Leo Kane</t>
  </si>
  <si>
    <t>Derby</t>
  </si>
  <si>
    <t>Thomas Spence</t>
  </si>
  <si>
    <t>Idaho Falls</t>
  </si>
  <si>
    <t>Steel Personal Filing/Posting Tote</t>
  </si>
  <si>
    <t>Tracy Livingston</t>
  </si>
  <si>
    <t>Redding</t>
  </si>
  <si>
    <t>Janice Boswell</t>
  </si>
  <si>
    <t>Port Orange</t>
  </si>
  <si>
    <t>Larry Church</t>
  </si>
  <si>
    <t>Ellen Sparks</t>
  </si>
  <si>
    <t>Accessory21</t>
  </si>
  <si>
    <t>Neenah</t>
  </si>
  <si>
    <t>Gretchen McKinney</t>
  </si>
  <si>
    <t>Parma</t>
  </si>
  <si>
    <t>Benjamin Gunter</t>
  </si>
  <si>
    <t>Hialeah</t>
  </si>
  <si>
    <t>Chromcraft Bull-Nose Wood Round Conference Table Top, Wood Base</t>
  </si>
  <si>
    <t>Pam Anthony</t>
  </si>
  <si>
    <t>Winthrop</t>
  </si>
  <si>
    <t>Melanie Morrow</t>
  </si>
  <si>
    <t>Todd D Norris</t>
  </si>
  <si>
    <t>Newport News</t>
  </si>
  <si>
    <t>Lillian Day</t>
  </si>
  <si>
    <t>Shaker Heights</t>
  </si>
  <si>
    <t>Dale Gillespie</t>
  </si>
  <si>
    <t>Petaluma</t>
  </si>
  <si>
    <t>Annette Boone</t>
  </si>
  <si>
    <t>Sally House</t>
  </si>
  <si>
    <t>Burleson</t>
  </si>
  <si>
    <t>Dennis Boykin Townsend</t>
  </si>
  <si>
    <t>Joe George</t>
  </si>
  <si>
    <t>GBC Standard Plastic Binding Systems' Combs</t>
  </si>
  <si>
    <t>Bossier City</t>
  </si>
  <si>
    <t>Patrick Byrne</t>
  </si>
  <si>
    <t>Thelma Abrams</t>
  </si>
  <si>
    <t>Leslie Woodard</t>
  </si>
  <si>
    <t>Avery Heavy-Duty EZD ™ Binder With Locking Rings</t>
  </si>
  <si>
    <t>Charleston</t>
  </si>
  <si>
    <t>Nicole Goldstein</t>
  </si>
  <si>
    <t>Wilson Jones Elliptical Ring 3 1/2" Capacity Binders, 800 sheets</t>
  </si>
  <si>
    <t>Annapolis</t>
  </si>
  <si>
    <t>Marion Wilcox</t>
  </si>
  <si>
    <t>Neil Hogan</t>
  </si>
  <si>
    <t>Hon Rectangular Conference Tables</t>
  </si>
  <si>
    <t>Lois Rowland</t>
  </si>
  <si>
    <t>Gail Currin</t>
  </si>
  <si>
    <t>Robin Tyler</t>
  </si>
  <si>
    <t>Tammy Buckley</t>
  </si>
  <si>
    <t>Tenex 46" x 60" Computer Anti-Static Chairmat, Rectangular Shaped</t>
  </si>
  <si>
    <t>Cheyenne</t>
  </si>
  <si>
    <t>Vicki Zhu Daniels</t>
  </si>
  <si>
    <t>Clearfield</t>
  </si>
  <si>
    <t>Jon Ward</t>
  </si>
  <si>
    <t>Revere Boxed Rubber Bands by Revere</t>
  </si>
  <si>
    <t>Carrie High</t>
  </si>
  <si>
    <t>Theodore Moran</t>
  </si>
  <si>
    <t>Alexandra Wise</t>
  </si>
  <si>
    <t>Kathy Hinton</t>
  </si>
  <si>
    <t>Laurence Hull</t>
  </si>
  <si>
    <t>Portage</t>
  </si>
  <si>
    <t>Thelma Murray</t>
  </si>
  <si>
    <t>Grove City</t>
  </si>
  <si>
    <t>Willie Robinson</t>
  </si>
  <si>
    <t>Coram</t>
  </si>
  <si>
    <t>Seth Thomas 13 1/2" Wall Clock</t>
  </si>
  <si>
    <t>Brandon Beach</t>
  </si>
  <si>
    <t>Kirkwood</t>
  </si>
  <si>
    <t>Billie Fowler</t>
  </si>
  <si>
    <t>Bedford</t>
  </si>
  <si>
    <t>232</t>
  </si>
  <si>
    <t>Lillian Fischer</t>
  </si>
  <si>
    <t>Avery Trapezoid Extra Heavy Duty 4" Binders</t>
  </si>
  <si>
    <t>Patsy Harmon</t>
  </si>
  <si>
    <t>Lufkin</t>
  </si>
  <si>
    <t>Joe D Dean</t>
  </si>
  <si>
    <t>Katharine Bass</t>
  </si>
  <si>
    <t>Neil Song</t>
  </si>
  <si>
    <t>Decoflex Hanging Personal Folder File</t>
  </si>
  <si>
    <t>Pflugerville</t>
  </si>
  <si>
    <t>Kathy Turner</t>
  </si>
  <si>
    <t>Depew</t>
  </si>
  <si>
    <t>Lawrence Haas</t>
  </si>
  <si>
    <t>Southworth Structures Collection™</t>
  </si>
  <si>
    <t>Port Saint Lucie</t>
  </si>
  <si>
    <t>Ricky Sanders</t>
  </si>
  <si>
    <t>Joliet</t>
  </si>
  <si>
    <t>Julia Reynolds</t>
  </si>
  <si>
    <t>Arvada</t>
  </si>
  <si>
    <t>Carrie Lewis</t>
  </si>
  <si>
    <t>Eaton Premium Continuous-Feed Paper, 25% Cotton, Letter Size, White, 1000 Shts/Box</t>
  </si>
  <si>
    <t>Lester Woodward Maynard</t>
  </si>
  <si>
    <t>Boston 1799 Powerhouse™ Electric Pencil Sharpener</t>
  </si>
  <si>
    <t>Lindenhurst</t>
  </si>
  <si>
    <t>Leah Davenport</t>
  </si>
  <si>
    <t>Hesperia</t>
  </si>
  <si>
    <t>Marjorie Owens</t>
  </si>
  <si>
    <t>Farmers Branch</t>
  </si>
  <si>
    <t>Robin Kramer Vaughn</t>
  </si>
  <si>
    <t>Richland</t>
  </si>
  <si>
    <t>Xerox 1952</t>
  </si>
  <si>
    <t>Stacy Byrne</t>
  </si>
  <si>
    <t>Marvin Rollins</t>
  </si>
  <si>
    <t>Stamford</t>
  </si>
  <si>
    <t>Wilson Jones DublLock® D-Ring Binders</t>
  </si>
  <si>
    <t>Michael Shaffer</t>
  </si>
  <si>
    <t>Kissimmee</t>
  </si>
  <si>
    <t>Nancy Holden</t>
  </si>
  <si>
    <t>Franklin</t>
  </si>
  <si>
    <t>Tracy Schultz</t>
  </si>
  <si>
    <t>Dixon My First Ticonderoga Pencil, #2</t>
  </si>
  <si>
    <t>Lindenwold</t>
  </si>
  <si>
    <t>Kevin Wolfe</t>
  </si>
  <si>
    <t>East Point</t>
  </si>
  <si>
    <t>Theodore Tyson</t>
  </si>
  <si>
    <t>Romeoville</t>
  </si>
  <si>
    <t>Marvin Reid</t>
  </si>
  <si>
    <t>Jill Clements</t>
  </si>
  <si>
    <t>Marsha Roy</t>
  </si>
  <si>
    <t>Tupelo</t>
  </si>
  <si>
    <t>Priscilla Brandon</t>
  </si>
  <si>
    <t>Willow Grove</t>
  </si>
  <si>
    <t>Zachary Maynard</t>
  </si>
  <si>
    <t>Dwight M Carr</t>
  </si>
  <si>
    <t>Mcminnville</t>
  </si>
  <si>
    <t>Keith R Atkinson</t>
  </si>
  <si>
    <t>Surprise</t>
  </si>
  <si>
    <t>Xerox 1883</t>
  </si>
  <si>
    <t>Sarah Ramsey</t>
  </si>
  <si>
    <t>Staples Gold Paper Clips</t>
  </si>
  <si>
    <t>Syracuse</t>
  </si>
  <si>
    <t>StarTAC 7797</t>
  </si>
  <si>
    <t>Chris Pritchard</t>
  </si>
  <si>
    <t>Robyn Hayes</t>
  </si>
  <si>
    <t>Frances Saunders</t>
  </si>
  <si>
    <t>Steve McKee</t>
  </si>
  <si>
    <t>Tommy Honeycutt</t>
  </si>
  <si>
    <t>Saint Peters</t>
  </si>
  <si>
    <t>Sheryl Reese</t>
  </si>
  <si>
    <t>Owensboro</t>
  </si>
  <si>
    <t>Katherine W Epstein</t>
  </si>
  <si>
    <t>Hewlett-Packard Deskjet 3820 Color Inkjet Printer</t>
  </si>
  <si>
    <t>Nicole Pope</t>
  </si>
  <si>
    <t>Rocky Mount</t>
  </si>
  <si>
    <t>Kurt O'Connor</t>
  </si>
  <si>
    <t>Edinburg</t>
  </si>
  <si>
    <t>Eric West</t>
  </si>
  <si>
    <t>Hempstead</t>
  </si>
  <si>
    <t>Profit Margin</t>
  </si>
  <si>
    <t>Sum of Sales</t>
  </si>
  <si>
    <t>Jan</t>
  </si>
  <si>
    <t>Feb</t>
  </si>
  <si>
    <t>Mar</t>
  </si>
  <si>
    <t>Apr</t>
  </si>
  <si>
    <t>May</t>
  </si>
  <si>
    <t>Jun</t>
  </si>
  <si>
    <t>01-Jan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</si>
  <si>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</si>
  <si>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</si>
  <si>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</si>
  <si>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</si>
  <si>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</si>
  <si>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</si>
  <si>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</si>
  <si>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</si>
  <si>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</si>
  <si>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</si>
  <si>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</si>
  <si>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</si>
  <si>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</si>
  <si>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</si>
  <si>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</si>
  <si>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</si>
  <si>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</si>
  <si>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</si>
  <si>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</si>
  <si>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</si>
  <si>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</si>
  <si>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</si>
  <si>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</si>
  <si>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</si>
  <si>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</si>
  <si>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</si>
  <si>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</si>
  <si>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</si>
  <si>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</si>
  <si>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</si>
  <si>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01-Feb</t>
  </si>
  <si>
    <t>02-Feb</t>
  </si>
  <si>
    <t>03-Feb</t>
  </si>
  <si>
    <t>04-Feb</t>
  </si>
  <si>
    <t>05-Feb</t>
  </si>
  <si>
    <t>06-Feb</t>
  </si>
  <si>
    <t>07-Feb</t>
  </si>
  <si>
    <t>08-Feb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</si>
  <si>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</si>
  <si>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</si>
  <si>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</si>
  <si>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</si>
  <si>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</si>
  <si>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</si>
  <si>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</si>
  <si>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</si>
  <si>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</si>
  <si>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</si>
  <si>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</si>
  <si>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</si>
  <si>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</si>
  <si>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</si>
  <si>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</si>
  <si>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</si>
  <si>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</si>
  <si>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</si>
  <si>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</si>
  <si>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</si>
  <si>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</si>
  <si>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</si>
  <si>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</si>
  <si>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</si>
  <si>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</si>
  <si>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</si>
  <si>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</si>
  <si>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</si>
  <si>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</si>
  <si>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</si>
  <si>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</si>
  <si>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</si>
  <si>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</si>
  <si>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</si>
  <si>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</si>
  <si>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</si>
  <si>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</si>
  <si>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</si>
  <si>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</si>
  <si>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</si>
  <si>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</si>
  <si>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</si>
  <si>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</si>
  <si>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</si>
  <si>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</si>
  <si>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</si>
  <si>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</si>
  <si>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</si>
  <si>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</si>
  <si>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</si>
  <si>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</si>
  <si>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01-Apr</t>
  </si>
  <si>
    <t>02-Apr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</si>
  <si>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</si>
  <si>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</si>
  <si>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</si>
  <si>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</si>
  <si>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</si>
  <si>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</si>
  <si>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</si>
  <si>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</si>
  <si>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</si>
  <si>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</si>
  <si>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</si>
  <si>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</si>
  <si>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</si>
  <si>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</si>
  <si>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</si>
  <si>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</si>
  <si>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</si>
  <si>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</si>
  <si>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</si>
  <si>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</si>
  <si>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</si>
  <si>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</si>
  <si>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</si>
  <si>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</si>
  <si>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</si>
  <si>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</si>
  <si>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</si>
  <si>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</si>
  <si>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</si>
  <si>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</si>
  <si>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</si>
  <si>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</si>
  <si>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</si>
  <si>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</si>
  <si>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</si>
  <si>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</si>
  <si>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</si>
  <si>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</si>
  <si>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</si>
  <si>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</si>
  <si>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</si>
  <si>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</si>
  <si>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</si>
  <si>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</si>
  <si>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</si>
  <si>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</si>
  <si>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</si>
  <si>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</si>
  <si>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</si>
  <si>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</si>
  <si>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</si>
  <si>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</si>
  <si>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</si>
  <si>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</si>
  <si>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</si>
  <si>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</si>
  <si>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</si>
  <si>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01-Jun</t>
  </si>
  <si>
    <t>02-Jun</t>
  </si>
  <si>
    <t>03-Jun</t>
  </si>
  <si>
    <t>04-Jun</t>
  </si>
  <si>
    <t>05-Jun</t>
  </si>
  <si>
    <t>06-Jun</t>
  </si>
  <si>
    <t>07-Jun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</si>
  <si>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</si>
  <si>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</si>
  <si>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</si>
  <si>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</si>
  <si>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</si>
  <si>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</si>
  <si>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</si>
  <si>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</si>
  <si>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</si>
  <si>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</si>
  <si>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</si>
  <si>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</si>
  <si>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</si>
  <si>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</si>
  <si>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</si>
  <si>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</si>
  <si>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</si>
  <si>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</si>
  <si>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</si>
  <si>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</si>
  <si>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</si>
  <si>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</si>
  <si>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</si>
  <si>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Sum of Profit</t>
  </si>
  <si>
    <t>month</t>
  </si>
  <si>
    <t>sales</t>
  </si>
  <si>
    <t>profit</t>
  </si>
  <si>
    <t>profit %</t>
  </si>
  <si>
    <t>Months (Order Date)</t>
  </si>
  <si>
    <t>profit margin %</t>
  </si>
  <si>
    <t>Sum of Profit Margin</t>
  </si>
  <si>
    <t>Days (Order Date)</t>
  </si>
  <si>
    <t>total</t>
  </si>
  <si>
    <t>profit margin</t>
  </si>
  <si>
    <t>no.of orders</t>
  </si>
  <si>
    <t>Values</t>
  </si>
  <si>
    <t>Sum of Quantity ordered 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</si>
</sst>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0,&quot;K&quot;"/>
    <numFmt numFmtId="166" formatCode="&quot;₹&quot;\ #,##0.00"/>
  </numFmts>
  <fonts count="4"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3" fillId="0" borderId="0" applyFont="0" applyFill="0" applyBorder="0" applyAlignment="0" applyProtection="0"/>
  </cellStyleXfs>
  <cellXfs count="21">
    <xf numFmtId="0" fontId="0" fillId="0" borderId="0" xfId="0"/>
    <xf numFmtId="14" fontId="0" fillId="0" borderId="0" xfId="0" applyNumberFormat="1"/>
    <xf numFmtId="10" fontId="0" fillId="0" borderId="0" xfId="0" applyNumberFormat="1"/>
    <xf numFmtId="0" fontId="0" fillId="0" borderId="0" xfId="0" pivotButton="1"/>
    <xf numFmtId="0" fontId="0" fillId="0" borderId="0" xfId="0" applyAlignment="1">
      <alignment horizontal="left"/>
    </xf>
    <xf numFmtId="0" fontId="2" fillId="0" borderId="0" xfId="0" applyFont="1"/>
    <xf numFmtId="2" fontId="0" fillId="0" borderId="0" xfId="0" applyNumberFormat="1"/>
    <xf numFmtId="2" fontId="0" fillId="0" borderId="0" xfId="1" applyNumberFormat="1" applyFont="1"/>
    <xf numFmtId="166" fontId="0" fillId="0" borderId="0" xfId="0" applyNumberFormat="1"/>
    <xf numFmtId="0" fontId="2" fillId="0" borderId="1" xfId="0" applyFont="1" applyBorder="1"/>
    <xf numFmtId="0" fontId="0" fillId="0" borderId="1" xfId="0" applyBorder="1" applyAlignment="1">
      <alignment horizontal="left"/>
    </xf>
    <xf numFmtId="165" fontId="0" fillId="0" borderId="1" xfId="0" applyNumberFormat="1" applyBorder="1"/>
    <xf numFmtId="164" fontId="0" fillId="0" borderId="1" xfId="1" applyNumberFormat="1" applyFont="1" applyBorder="1"/>
    <xf numFmtId="2" fontId="0" fillId="0" borderId="1" xfId="1" applyNumberFormat="1" applyFont="1" applyBorder="1"/>
    <xf numFmtId="0" fontId="0" fillId="0" borderId="1" xfId="0" applyBorder="1"/>
    <xf numFmtId="166" fontId="0" fillId="0" borderId="1" xfId="0" applyNumberFormat="1" applyBorder="1"/>
    <xf numFmtId="9" fontId="0" fillId="0" borderId="1" xfId="1" applyFont="1" applyBorder="1"/>
    <xf numFmtId="3" fontId="0" fillId="0" borderId="1" xfId="0" applyNumberFormat="1" applyBorder="1"/>
    <xf numFmtId="0" fontId="1" fillId="0" borderId="1" xfId="0" applyFont="1" applyBorder="1"/>
    <xf numFmtId="10" fontId="0" fillId="0" borderId="1" xfId="1" applyNumberFormat="1" applyFont="1" applyBorder="1"/>
    <xf numFmtId="0" fontId="0" fillId="0" borderId="0" xfId="0" applyNumberFormat="1"/>
  </cellXfs>
  <cellStyles count="2">
    <cellStyle name="Normal" xfId="0" builtinId="0"/>
    <cellStyle name="Percent" xfId="1" builtinId="5"/>
  </cellStyles>
  <dxfs count="53">
    <dxf>
      <font>
        <b/>
        <i val="0"/>
        <strike val="0"/>
        <sz val="14"/>
        <color theme="0"/>
        <name val="Calibri"/>
        <family val="2"/>
        <scheme val="minor"/>
      </font>
      <fill>
        <patternFill>
          <bgColor rgb="FF1E6C29"/>
        </patternFill>
      </fill>
      <border diagonalUp="0" diagonalDown="0">
        <left/>
        <right/>
        <top/>
        <bottom/>
        <vertical/>
        <horizontal/>
      </border>
    </dxf>
    <dxf>
      <font>
        <color theme="1"/>
      </font>
      <fill>
        <patternFill>
          <bgColor rgb="FF1E6C29"/>
        </patternFill>
      </fill>
      <border diagonalUp="0" diagonalDown="0">
        <left/>
        <right/>
        <top/>
        <bottom/>
        <vertical/>
        <horizontal/>
      </border>
    </dxf>
    <dxf>
      <font>
        <b/>
        <i val="0"/>
        <sz val="14"/>
        <color theme="0"/>
      </font>
      <fill>
        <patternFill>
          <bgColor theme="9"/>
        </patternFill>
      </fill>
    </dxf>
    <dxf>
      <font>
        <color theme="9" tint="-0.24994659260841701"/>
      </font>
      <fill>
        <patternFill>
          <bgColor theme="9"/>
        </patternFill>
      </fill>
    </dxf>
    <dxf>
      <numFmt numFmtId="166" formatCode="&quot;₹&quot;\ #,##0.00"/>
    </dxf>
    <dxf>
      <numFmt numFmtId="166" formatCode="&quot;₹&quot;\ #,##0.00"/>
    </dxf>
    <dxf>
      <numFmt numFmtId="2" formatCode="0.00"/>
    </dxf>
    <dxf>
      <numFmt numFmtId="2" formatCode="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0" formatCode="General"/>
    </dxf>
    <dxf>
      <numFmt numFmtId="0" formatCode="General"/>
    </dxf>
    <dxf>
      <numFmt numFmtId="14" formatCode="0.00%"/>
    </dxf>
    <dxf>
      <numFmt numFmtId="14" formatCode="0.00%"/>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diagonalUp="0" diagonalDown="0">
        <left/>
        <right/>
        <top/>
        <bottom/>
        <vertical/>
        <horizontal/>
      </border>
    </dxf>
    <dxf>
      <font>
        <color theme="1"/>
      </font>
      <fill>
        <patternFill>
          <bgColor theme="9"/>
        </patternFill>
      </fill>
      <border diagonalUp="0" diagonalDown="0">
        <left/>
        <right/>
        <top/>
        <bottom/>
        <vertical/>
        <horizontal/>
      </border>
    </dxf>
    <dxf>
      <font>
        <color theme="9" tint="-0.24994659260841701"/>
      </font>
    </dxf>
  </dxfs>
  <tableStyles count="5" defaultTableStyle="TableStyleMedium2" defaultPivotStyle="PivotStyleLight16">
    <tableStyle name="light green" pivot="0" table="0" count="10" xr9:uid="{EB8191AA-BC19-49A3-B3DC-0BDD42BE73AA}">
      <tableStyleElement type="wholeTable" dxfId="1"/>
      <tableStyleElement type="headerRow" dxfId="0"/>
    </tableStyle>
    <tableStyle name="Slicer Style 1" pivot="0" table="0" count="1" xr9:uid="{D2C3408F-0594-4308-9F77-1F1658FFDD5F}">
      <tableStyleElement type="wholeTable" dxfId="52"/>
    </tableStyle>
    <tableStyle name="Slicer Style 2" pivot="0" table="0" count="1" xr9:uid="{83A8CCF9-3CF4-47E1-8253-49DFBF23B85B}"/>
    <tableStyle name="Slicer Style 3" pivot="0" table="0" count="3" xr9:uid="{BC03325D-20BD-4EC1-9450-9CF805011FE5}">
      <tableStyleElement type="wholeTable" dxfId="3"/>
      <tableStyleElement type="headerRow" dxfId="2"/>
    </tableStyle>
    <tableStyle name="SlicerStyleLight1 2" pivot="0" table="0" count="10" xr9:uid="{16FB9441-E86F-44BA-B084-5D500C744040}">
      <tableStyleElement type="wholeTable" dxfId="51"/>
      <tableStyleElement type="headerRow" dxfId="50"/>
    </tableStyle>
  </tableStyles>
  <colors>
    <mruColors>
      <color rgb="FF1E6C29"/>
    </mruColors>
  </colors>
  <extLst>
    <ext xmlns:x14="http://schemas.microsoft.com/office/spreadsheetml/2009/9/main" uri="{46F421CA-312F-682f-3DD2-61675219B42D}">
      <x14:dxfs count="1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sz val="12"/>
            <color theme="1"/>
          </font>
          <fill>
            <patternFill>
              <bgColor theme="0"/>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9" tint="0.39994506668294322"/>
          </font>
        </dxf>
      </x14:dxfs>
    </ext>
    <ext xmlns:x14="http://schemas.microsoft.com/office/spreadsheetml/2009/9/main" uri="{EB79DEF2-80B8-43e5-95BD-54CBDDF9020C}">
      <x14:slicerStyles defaultSlicerStyle="SlicerStyleLight1">
        <x14:slicerStyle name="light gree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 name="Slicer Style 2">
          <x14:slicerStyleElements>
            <x14:slicerStyleElement type="unselectedItemWithData" dxfId="17"/>
          </x14:slicerStyleElements>
        </x14:slicerStyle>
        <x14:slicerStyle name="Slicer Style 3">
          <x14:slicerStyleElements>
            <x14:slicerStyleElement type="selectedItemWithData" dxfId="8"/>
          </x14:slicerStyleElements>
        </x14:slicerStyle>
        <x14:slicerStyle name="SlicerStyleLight1 2">
          <x14:slicerStyleElements>
            <x14:slicerStyleElement type="unselectedItemWithData" dxfId="16"/>
            <x14:slicerStyleElement type="unselectedItemWithNoData" dxfId="15"/>
            <x14:slicerStyleElement type="selectedItemWithData" dxfId="14"/>
            <x14:slicerStyleElement type="selectedItemWithNoData" dxfId="13"/>
            <x14:slicerStyleElement type="hoveredUnselectedItemWithData" dxfId="12"/>
            <x14:slicerStyleElement type="hoveredSelectedItemWithData" dxfId="11"/>
            <x14:slicerStyleElement type="hoveredUnselectedItemWithNoData" dxfId="10"/>
            <x14:slicerStyleElement type="hoveredSelectedItemWithNoData" dxfId="9"/>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customschemas.google.com/relationships/workbookmetadata" Target="metadata"/><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5" Type="http://schemas.openxmlformats.org/officeDocument/2006/relationships/styles" Target="styles.xml"/><Relationship Id="rId19" Type="http://schemas.openxmlformats.org/officeDocument/2006/relationships/customXml" Target="../customXml/item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invertIfNegative val="0"/>
          <c:dLbls>
            <c:dLbl>
              <c:idx val="0"/>
              <c:tx>
                <c:rich>
                  <a:bodyPr/>
                  <a:lstStyle/>
                  <a:p>
                    <a:fld id="{6178799A-6E08-4E97-817C-D1CBC2985CE2}" type="CELLRANGE">
                      <a:rPr lang="en-US"/>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F11D-4247-87B0-59F3A2F849D8}"/>
                </c:ext>
              </c:extLst>
            </c:dLbl>
            <c:dLbl>
              <c:idx val="1"/>
              <c:tx>
                <c:rich>
                  <a:bodyPr/>
                  <a:lstStyle/>
                  <a:p>
                    <a:fld id="{5ACC3BC9-338A-475A-9D89-F5BE2E89A47C}"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F11D-4247-87B0-59F3A2F849D8}"/>
                </c:ext>
              </c:extLst>
            </c:dLbl>
            <c:dLbl>
              <c:idx val="2"/>
              <c:tx>
                <c:rich>
                  <a:bodyPr/>
                  <a:lstStyle/>
                  <a:p>
                    <a:fld id="{818F889C-0B37-4F67-AE3B-C60E4C211AAD}"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F11D-4247-87B0-59F3A2F849D8}"/>
                </c:ext>
              </c:extLst>
            </c:dLbl>
            <c:dLbl>
              <c:idx val="3"/>
              <c:tx>
                <c:rich>
                  <a:bodyPr/>
                  <a:lstStyle/>
                  <a:p>
                    <a:fld id="{D765F2CE-551A-4A5D-8286-6C6D9B99CA32}"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F11D-4247-87B0-59F3A2F849D8}"/>
                </c:ext>
              </c:extLst>
            </c:dLbl>
            <c:dLbl>
              <c:idx val="4"/>
              <c:tx>
                <c:rich>
                  <a:bodyPr/>
                  <a:lstStyle/>
                  <a:p>
                    <a:fld id="{72404894-9D4C-4DCF-B6F1-9DB7FDA05494}"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F11D-4247-87B0-59F3A2F849D8}"/>
                </c:ext>
              </c:extLst>
            </c:dLbl>
            <c:dLbl>
              <c:idx val="5"/>
              <c:tx>
                <c:rich>
                  <a:bodyPr/>
                  <a:lstStyle/>
                  <a:p>
                    <a:fld id="{D2D44C6A-4F07-46C3-96DB-78ACDD9B0D25}"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F11D-4247-87B0-59F3A2F849D8}"/>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cat>
            <c:strRef>
              <c:f>Analysis!$F$4:$F$9</c:f>
              <c:strCache>
                <c:ptCount val="6"/>
                <c:pt idx="0">
                  <c:v>Jan</c:v>
                </c:pt>
                <c:pt idx="1">
                  <c:v>Feb</c:v>
                </c:pt>
                <c:pt idx="2">
                  <c:v>Mar</c:v>
                </c:pt>
                <c:pt idx="3">
                  <c:v>Apr</c:v>
                </c:pt>
                <c:pt idx="4">
                  <c:v>May</c:v>
                </c:pt>
                <c:pt idx="5">
                  <c:v>Jun</c:v>
                </c:pt>
              </c:strCache>
            </c:strRef>
          </c:cat>
          <c:val>
            <c:numRef>
              <c:f>Analysis!$G$4:$G$9</c:f>
              <c:numCache>
                <c:formatCode>#,##0,"K"</c:formatCode>
                <c:ptCount val="6"/>
                <c:pt idx="0">
                  <c:v>274766.92000000016</c:v>
                </c:pt>
                <c:pt idx="1">
                  <c:v>326101.47000000015</c:v>
                </c:pt>
                <c:pt idx="2">
                  <c:v>271696.67</c:v>
                </c:pt>
                <c:pt idx="3">
                  <c:v>389831.9499999996</c:v>
                </c:pt>
                <c:pt idx="4">
                  <c:v>306572.07000000012</c:v>
                </c:pt>
                <c:pt idx="5">
                  <c:v>355368.79999999976</c:v>
                </c:pt>
              </c:numCache>
            </c:numRef>
          </c:val>
          <c:extLst>
            <c:ext xmlns:c15="http://schemas.microsoft.com/office/drawing/2012/chart" uri="{02D57815-91ED-43cb-92C2-25804820EDAC}">
              <c15:datalabelsRange>
                <c15:f>Analysis!$G$4:$G$9</c15:f>
                <c15:dlblRangeCache>
                  <c:ptCount val="6"/>
                  <c:pt idx="0">
                    <c:v>275K</c:v>
                  </c:pt>
                  <c:pt idx="1">
                    <c:v>326K</c:v>
                  </c:pt>
                  <c:pt idx="2">
                    <c:v>272K</c:v>
                  </c:pt>
                  <c:pt idx="3">
                    <c:v>390K</c:v>
                  </c:pt>
                  <c:pt idx="4">
                    <c:v>307K</c:v>
                  </c:pt>
                  <c:pt idx="5">
                    <c:v>355K</c:v>
                  </c:pt>
                </c15:dlblRangeCache>
              </c15:datalabelsRange>
            </c:ext>
            <c:ext xmlns:c16="http://schemas.microsoft.com/office/drawing/2014/chart" uri="{C3380CC4-5D6E-409C-BE32-E72D297353CC}">
              <c16:uniqueId val="{00000006-F11D-4247-87B0-59F3A2F849D8}"/>
            </c:ext>
          </c:extLst>
        </c:ser>
        <c:ser>
          <c:idx val="1"/>
          <c:order val="1"/>
          <c:spPr>
            <a:solidFill>
              <a:schemeClr val="accent2">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invertIfNegative val="0"/>
          <c:dLbls>
            <c:dLbl>
              <c:idx val="0"/>
              <c:tx>
                <c:rich>
                  <a:bodyPr/>
                  <a:lstStyle/>
                  <a:p>
                    <a:fld id="{07DCDE77-B02E-4B59-A1AB-8D48A6591958}" type="CELLRANGE">
                      <a:rPr lang="en-US"/>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11D-4247-87B0-59F3A2F849D8}"/>
                </c:ext>
              </c:extLst>
            </c:dLbl>
            <c:dLbl>
              <c:idx val="1"/>
              <c:tx>
                <c:rich>
                  <a:bodyPr/>
                  <a:lstStyle/>
                  <a:p>
                    <a:fld id="{25E7C700-3C57-4E2C-85A8-647F78FD5E93}"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11D-4247-87B0-59F3A2F849D8}"/>
                </c:ext>
              </c:extLst>
            </c:dLbl>
            <c:dLbl>
              <c:idx val="2"/>
              <c:tx>
                <c:rich>
                  <a:bodyPr/>
                  <a:lstStyle/>
                  <a:p>
                    <a:fld id="{712B5E89-615E-43A5-ACAB-6AC372342087}"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11D-4247-87B0-59F3A2F849D8}"/>
                </c:ext>
              </c:extLst>
            </c:dLbl>
            <c:dLbl>
              <c:idx val="3"/>
              <c:tx>
                <c:rich>
                  <a:bodyPr/>
                  <a:lstStyle/>
                  <a:p>
                    <a:fld id="{814CDB1D-A499-4BE3-957E-E25D848646F4}"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11D-4247-87B0-59F3A2F849D8}"/>
                </c:ext>
              </c:extLst>
            </c:dLbl>
            <c:dLbl>
              <c:idx val="4"/>
              <c:tx>
                <c:rich>
                  <a:bodyPr/>
                  <a:lstStyle/>
                  <a:p>
                    <a:fld id="{FA8BB2BF-F272-45E9-A3A1-AF8987567AF0}"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11D-4247-87B0-59F3A2F849D8}"/>
                </c:ext>
              </c:extLst>
            </c:dLbl>
            <c:dLbl>
              <c:idx val="5"/>
              <c:tx>
                <c:rich>
                  <a:bodyPr/>
                  <a:lstStyle/>
                  <a:p>
                    <a:fld id="{5C7EE91C-449D-4F6C-A3D4-B15A759D7764}"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F11D-4247-87B0-59F3A2F849D8}"/>
                </c:ext>
              </c:extLst>
            </c:dLbl>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DataLabelsRange val="1"/>
                <c15:showLeaderLines val="1"/>
                <c15:leaderLines>
                  <c:spPr>
                    <a:ln w="9525">
                      <a:solidFill>
                        <a:schemeClr val="lt1">
                          <a:lumMod val="95000"/>
                          <a:alpha val="54000"/>
                        </a:schemeClr>
                      </a:solidFill>
                    </a:ln>
                    <a:effectLst/>
                  </c:spPr>
                </c15:leaderLines>
              </c:ext>
            </c:extLst>
          </c:dLbls>
          <c:cat>
            <c:strRef>
              <c:f>Analysis!$F$4:$F$9</c:f>
              <c:strCache>
                <c:ptCount val="6"/>
                <c:pt idx="0">
                  <c:v>Jan</c:v>
                </c:pt>
                <c:pt idx="1">
                  <c:v>Feb</c:v>
                </c:pt>
                <c:pt idx="2">
                  <c:v>Mar</c:v>
                </c:pt>
                <c:pt idx="3">
                  <c:v>Apr</c:v>
                </c:pt>
                <c:pt idx="4">
                  <c:v>May</c:v>
                </c:pt>
                <c:pt idx="5">
                  <c:v>Jun</c:v>
                </c:pt>
              </c:strCache>
            </c:strRef>
          </c:cat>
          <c:val>
            <c:numRef>
              <c:f>Analysis!$H$4:$H$9</c:f>
              <c:numCache>
                <c:formatCode>#,##0,"K"</c:formatCode>
                <c:ptCount val="6"/>
                <c:pt idx="0">
                  <c:v>1043.6774996799759</c:v>
                </c:pt>
                <c:pt idx="1">
                  <c:v>35944.658780320024</c:v>
                </c:pt>
                <c:pt idx="2">
                  <c:v>103.15958675000226</c:v>
                </c:pt>
                <c:pt idx="3">
                  <c:v>53146.412502000014</c:v>
                </c:pt>
                <c:pt idx="4">
                  <c:v>67002.732858400093</c:v>
                </c:pt>
                <c:pt idx="5">
                  <c:v>66836.970609999858</c:v>
                </c:pt>
              </c:numCache>
            </c:numRef>
          </c:val>
          <c:extLst>
            <c:ext xmlns:c15="http://schemas.microsoft.com/office/drawing/2012/chart" uri="{02D57815-91ED-43cb-92C2-25804820EDAC}">
              <c15:datalabelsRange>
                <c15:f>Analysis!$I$4:$I$9</c15:f>
                <c15:dlblRangeCache>
                  <c:ptCount val="6"/>
                  <c:pt idx="0">
                    <c:v>0.4%</c:v>
                  </c:pt>
                  <c:pt idx="1">
                    <c:v>11.0%</c:v>
                  </c:pt>
                  <c:pt idx="2">
                    <c:v>0.0%</c:v>
                  </c:pt>
                  <c:pt idx="3">
                    <c:v>13.6%</c:v>
                  </c:pt>
                  <c:pt idx="4">
                    <c:v>21.9%</c:v>
                  </c:pt>
                  <c:pt idx="5">
                    <c:v>18.8%</c:v>
                  </c:pt>
                </c15:dlblRangeCache>
              </c15:datalabelsRange>
            </c:ext>
            <c:ext xmlns:c16="http://schemas.microsoft.com/office/drawing/2014/chart" uri="{C3380CC4-5D6E-409C-BE32-E72D297353CC}">
              <c16:uniqueId val="{0000000D-F11D-4247-87B0-59F3A2F849D8}"/>
            </c:ext>
          </c:extLst>
        </c:ser>
        <c:dLbls>
          <c:dLblPos val="inBase"/>
          <c:showLegendKey val="0"/>
          <c:showVal val="1"/>
          <c:showCatName val="0"/>
          <c:showSerName val="0"/>
          <c:showPercent val="0"/>
          <c:showBubbleSize val="0"/>
        </c:dLbls>
        <c:gapWidth val="150"/>
        <c:overlap val="100"/>
        <c:axId val="1024768336"/>
        <c:axId val="1024772176"/>
      </c:barChart>
      <c:catAx>
        <c:axId val="10247683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1024772176"/>
        <c:crosses val="autoZero"/>
        <c:auto val="1"/>
        <c:lblAlgn val="ctr"/>
        <c:lblOffset val="100"/>
        <c:noMultiLvlLbl val="0"/>
      </c:catAx>
      <c:valAx>
        <c:axId val="1024772176"/>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02476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Dashboard.xlsx]Analysis!daily</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Analysis!$T$1</c:f>
              <c:strCache>
                <c:ptCount val="1"/>
                <c:pt idx="0">
                  <c:v>Total</c:v>
                </c:pt>
              </c:strCache>
            </c:strRef>
          </c:tx>
          <c:spPr>
            <a:solidFill>
              <a:schemeClr val="accent1"/>
            </a:solidFill>
            <a:ln>
              <a:noFill/>
            </a:ln>
            <a:effectLst/>
          </c:spPr>
          <c:cat>
            <c:strRef>
              <c:f>Analysis!$S$2:$S$180</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Analysis!$T$2:$T$180</c:f>
              <c:numCache>
                <c:formatCode>General</c:formatCode>
                <c:ptCount val="179"/>
                <c:pt idx="0">
                  <c:v>8860.06</c:v>
                </c:pt>
                <c:pt idx="1">
                  <c:v>24319.920000000002</c:v>
                </c:pt>
                <c:pt idx="2">
                  <c:v>10134.420000000004</c:v>
                </c:pt>
                <c:pt idx="3">
                  <c:v>5470.5800000000008</c:v>
                </c:pt>
                <c:pt idx="4">
                  <c:v>20160.509999999995</c:v>
                </c:pt>
                <c:pt idx="5">
                  <c:v>11123.41</c:v>
                </c:pt>
                <c:pt idx="6">
                  <c:v>16551.819999999992</c:v>
                </c:pt>
                <c:pt idx="7">
                  <c:v>5388.8399999999992</c:v>
                </c:pt>
                <c:pt idx="8">
                  <c:v>13926.830000000002</c:v>
                </c:pt>
                <c:pt idx="9">
                  <c:v>11520.370000000004</c:v>
                </c:pt>
                <c:pt idx="10">
                  <c:v>3355.12</c:v>
                </c:pt>
                <c:pt idx="11">
                  <c:v>14882.67</c:v>
                </c:pt>
                <c:pt idx="12">
                  <c:v>1772.04</c:v>
                </c:pt>
                <c:pt idx="13">
                  <c:v>5200.1899999999996</c:v>
                </c:pt>
                <c:pt idx="14">
                  <c:v>4829.9499999999989</c:v>
                </c:pt>
                <c:pt idx="15">
                  <c:v>3964.1299999999997</c:v>
                </c:pt>
                <c:pt idx="16">
                  <c:v>6667.69</c:v>
                </c:pt>
                <c:pt idx="17">
                  <c:v>2987.38</c:v>
                </c:pt>
                <c:pt idx="18">
                  <c:v>1652.89</c:v>
                </c:pt>
                <c:pt idx="19">
                  <c:v>6109.01</c:v>
                </c:pt>
                <c:pt idx="20">
                  <c:v>12281.51</c:v>
                </c:pt>
                <c:pt idx="21">
                  <c:v>13513.640000000001</c:v>
                </c:pt>
                <c:pt idx="22">
                  <c:v>765.9</c:v>
                </c:pt>
                <c:pt idx="23">
                  <c:v>16805.47</c:v>
                </c:pt>
                <c:pt idx="24">
                  <c:v>445.25</c:v>
                </c:pt>
                <c:pt idx="25">
                  <c:v>7035.73</c:v>
                </c:pt>
                <c:pt idx="26">
                  <c:v>4036.39</c:v>
                </c:pt>
                <c:pt idx="27">
                  <c:v>6617.65</c:v>
                </c:pt>
                <c:pt idx="28">
                  <c:v>11666.609999999999</c:v>
                </c:pt>
                <c:pt idx="29">
                  <c:v>5276.2300000000005</c:v>
                </c:pt>
                <c:pt idx="30">
                  <c:v>17444.709999999995</c:v>
                </c:pt>
                <c:pt idx="31">
                  <c:v>7529.0300000000007</c:v>
                </c:pt>
                <c:pt idx="32">
                  <c:v>20691.02</c:v>
                </c:pt>
                <c:pt idx="33">
                  <c:v>3485.71</c:v>
                </c:pt>
                <c:pt idx="34">
                  <c:v>8893.9100000000017</c:v>
                </c:pt>
                <c:pt idx="35">
                  <c:v>17906.149999999998</c:v>
                </c:pt>
                <c:pt idx="36">
                  <c:v>9149.27</c:v>
                </c:pt>
                <c:pt idx="37">
                  <c:v>4720.29</c:v>
                </c:pt>
                <c:pt idx="38">
                  <c:v>1404.04</c:v>
                </c:pt>
                <c:pt idx="39">
                  <c:v>570.14</c:v>
                </c:pt>
                <c:pt idx="40">
                  <c:v>13160.580000000005</c:v>
                </c:pt>
                <c:pt idx="41">
                  <c:v>23856.929999999997</c:v>
                </c:pt>
                <c:pt idx="42">
                  <c:v>3233.9</c:v>
                </c:pt>
                <c:pt idx="43">
                  <c:v>14090.4</c:v>
                </c:pt>
                <c:pt idx="44">
                  <c:v>22401.479999999992</c:v>
                </c:pt>
                <c:pt idx="45">
                  <c:v>16533.179999999997</c:v>
                </c:pt>
                <c:pt idx="46">
                  <c:v>16120.57</c:v>
                </c:pt>
                <c:pt idx="47">
                  <c:v>1076.3900000000001</c:v>
                </c:pt>
                <c:pt idx="48">
                  <c:v>28264.33</c:v>
                </c:pt>
                <c:pt idx="49">
                  <c:v>2676.23</c:v>
                </c:pt>
                <c:pt idx="50">
                  <c:v>5978.2400000000007</c:v>
                </c:pt>
                <c:pt idx="51">
                  <c:v>56764.539999999986</c:v>
                </c:pt>
                <c:pt idx="52">
                  <c:v>11464.769999999999</c:v>
                </c:pt>
                <c:pt idx="53">
                  <c:v>6812.6400000000012</c:v>
                </c:pt>
                <c:pt idx="54">
                  <c:v>5759.99</c:v>
                </c:pt>
                <c:pt idx="55">
                  <c:v>10752.13</c:v>
                </c:pt>
                <c:pt idx="56">
                  <c:v>5425.5</c:v>
                </c:pt>
                <c:pt idx="57">
                  <c:v>3537.5</c:v>
                </c:pt>
                <c:pt idx="58">
                  <c:v>3842.6099999999997</c:v>
                </c:pt>
                <c:pt idx="59">
                  <c:v>14138.970000000001</c:v>
                </c:pt>
                <c:pt idx="60">
                  <c:v>6407.95</c:v>
                </c:pt>
                <c:pt idx="61">
                  <c:v>262.78000000000003</c:v>
                </c:pt>
                <c:pt idx="62">
                  <c:v>14738.710000000005</c:v>
                </c:pt>
                <c:pt idx="63">
                  <c:v>9151.6899999999987</c:v>
                </c:pt>
                <c:pt idx="64">
                  <c:v>6137.2300000000005</c:v>
                </c:pt>
                <c:pt idx="65">
                  <c:v>2711.04</c:v>
                </c:pt>
                <c:pt idx="66">
                  <c:v>5373.5199999999995</c:v>
                </c:pt>
                <c:pt idx="67">
                  <c:v>3255.53</c:v>
                </c:pt>
                <c:pt idx="68">
                  <c:v>7421.7899999999991</c:v>
                </c:pt>
                <c:pt idx="69">
                  <c:v>2619.37</c:v>
                </c:pt>
                <c:pt idx="70">
                  <c:v>6679.6600000000008</c:v>
                </c:pt>
                <c:pt idx="71">
                  <c:v>6648.4900000000007</c:v>
                </c:pt>
                <c:pt idx="72">
                  <c:v>25783.090000000004</c:v>
                </c:pt>
                <c:pt idx="73">
                  <c:v>2943.8199999999997</c:v>
                </c:pt>
                <c:pt idx="74">
                  <c:v>16728.530000000002</c:v>
                </c:pt>
                <c:pt idx="75">
                  <c:v>5244.52</c:v>
                </c:pt>
                <c:pt idx="76">
                  <c:v>16840.650000000005</c:v>
                </c:pt>
                <c:pt idx="77">
                  <c:v>5402.4799999999987</c:v>
                </c:pt>
                <c:pt idx="78">
                  <c:v>16675.579999999998</c:v>
                </c:pt>
                <c:pt idx="79">
                  <c:v>25857.3</c:v>
                </c:pt>
                <c:pt idx="80">
                  <c:v>9403.56</c:v>
                </c:pt>
                <c:pt idx="81">
                  <c:v>3850.9699999999993</c:v>
                </c:pt>
                <c:pt idx="82">
                  <c:v>7449.4500000000016</c:v>
                </c:pt>
                <c:pt idx="83">
                  <c:v>9686.0700000000015</c:v>
                </c:pt>
                <c:pt idx="84">
                  <c:v>5237.5999999999995</c:v>
                </c:pt>
                <c:pt idx="85">
                  <c:v>15468.490000000002</c:v>
                </c:pt>
                <c:pt idx="86">
                  <c:v>2783.9299999999994</c:v>
                </c:pt>
                <c:pt idx="87">
                  <c:v>1516.49</c:v>
                </c:pt>
                <c:pt idx="88">
                  <c:v>15175.699999999997</c:v>
                </c:pt>
                <c:pt idx="89">
                  <c:v>101.71000000000001</c:v>
                </c:pt>
                <c:pt idx="90">
                  <c:v>5203.5199999999986</c:v>
                </c:pt>
                <c:pt idx="91">
                  <c:v>25267.499999999996</c:v>
                </c:pt>
                <c:pt idx="92">
                  <c:v>67267.769999999975</c:v>
                </c:pt>
                <c:pt idx="93">
                  <c:v>10775.669999999998</c:v>
                </c:pt>
                <c:pt idx="94">
                  <c:v>16890.220000000005</c:v>
                </c:pt>
                <c:pt idx="95">
                  <c:v>13355.849999999999</c:v>
                </c:pt>
                <c:pt idx="96">
                  <c:v>3637.02</c:v>
                </c:pt>
                <c:pt idx="97">
                  <c:v>22016.769999999993</c:v>
                </c:pt>
                <c:pt idx="98">
                  <c:v>13636.129999999997</c:v>
                </c:pt>
                <c:pt idx="99">
                  <c:v>954.94000000000017</c:v>
                </c:pt>
                <c:pt idx="100">
                  <c:v>490</c:v>
                </c:pt>
                <c:pt idx="101">
                  <c:v>3318.9299999999994</c:v>
                </c:pt>
                <c:pt idx="102">
                  <c:v>1809.72</c:v>
                </c:pt>
                <c:pt idx="103">
                  <c:v>6553.25</c:v>
                </c:pt>
                <c:pt idx="104">
                  <c:v>5886.630000000001</c:v>
                </c:pt>
                <c:pt idx="105">
                  <c:v>13273.29</c:v>
                </c:pt>
                <c:pt idx="106">
                  <c:v>10871.13</c:v>
                </c:pt>
                <c:pt idx="107">
                  <c:v>7818.3</c:v>
                </c:pt>
                <c:pt idx="108">
                  <c:v>22736.910000000003</c:v>
                </c:pt>
                <c:pt idx="109">
                  <c:v>23413.180000000004</c:v>
                </c:pt>
                <c:pt idx="110">
                  <c:v>2565.8999999999996</c:v>
                </c:pt>
                <c:pt idx="111">
                  <c:v>10621.21</c:v>
                </c:pt>
                <c:pt idx="112">
                  <c:v>2152.5299999999997</c:v>
                </c:pt>
                <c:pt idx="113">
                  <c:v>37768.199999999997</c:v>
                </c:pt>
                <c:pt idx="114">
                  <c:v>12354.359999999999</c:v>
                </c:pt>
                <c:pt idx="115">
                  <c:v>5296.6299999999992</c:v>
                </c:pt>
                <c:pt idx="116">
                  <c:v>31319.000000000004</c:v>
                </c:pt>
                <c:pt idx="117">
                  <c:v>3561.5900000000006</c:v>
                </c:pt>
                <c:pt idx="118">
                  <c:v>9015.8000000000011</c:v>
                </c:pt>
                <c:pt idx="119">
                  <c:v>1701.6000000000001</c:v>
                </c:pt>
                <c:pt idx="120">
                  <c:v>12530.77</c:v>
                </c:pt>
                <c:pt idx="121">
                  <c:v>27397.57</c:v>
                </c:pt>
                <c:pt idx="122">
                  <c:v>11200.539999999997</c:v>
                </c:pt>
                <c:pt idx="123">
                  <c:v>25136.129999999997</c:v>
                </c:pt>
                <c:pt idx="124">
                  <c:v>992.07</c:v>
                </c:pt>
                <c:pt idx="125">
                  <c:v>3652.49</c:v>
                </c:pt>
                <c:pt idx="126">
                  <c:v>8591.7799999999988</c:v>
                </c:pt>
                <c:pt idx="127">
                  <c:v>909.09</c:v>
                </c:pt>
                <c:pt idx="128">
                  <c:v>4957.99</c:v>
                </c:pt>
                <c:pt idx="129">
                  <c:v>11588.339999999997</c:v>
                </c:pt>
                <c:pt idx="130">
                  <c:v>6543.6099999999988</c:v>
                </c:pt>
                <c:pt idx="131">
                  <c:v>2629.9400000000005</c:v>
                </c:pt>
                <c:pt idx="132">
                  <c:v>7935.95</c:v>
                </c:pt>
                <c:pt idx="133">
                  <c:v>6688.9900000000007</c:v>
                </c:pt>
                <c:pt idx="134">
                  <c:v>10835.310000000001</c:v>
                </c:pt>
                <c:pt idx="135">
                  <c:v>7930.9</c:v>
                </c:pt>
                <c:pt idx="136">
                  <c:v>1916.8</c:v>
                </c:pt>
                <c:pt idx="137">
                  <c:v>7445.03</c:v>
                </c:pt>
                <c:pt idx="138">
                  <c:v>24061.330000000009</c:v>
                </c:pt>
                <c:pt idx="139">
                  <c:v>6585.4000000000005</c:v>
                </c:pt>
                <c:pt idx="140">
                  <c:v>13664.44</c:v>
                </c:pt>
                <c:pt idx="141">
                  <c:v>20716.770000000004</c:v>
                </c:pt>
                <c:pt idx="142">
                  <c:v>11562.930000000002</c:v>
                </c:pt>
                <c:pt idx="143">
                  <c:v>12568.22</c:v>
                </c:pt>
                <c:pt idx="144">
                  <c:v>8859.1899999999987</c:v>
                </c:pt>
                <c:pt idx="145">
                  <c:v>1071.55</c:v>
                </c:pt>
                <c:pt idx="146">
                  <c:v>5378.71</c:v>
                </c:pt>
                <c:pt idx="147">
                  <c:v>36735.799999999996</c:v>
                </c:pt>
                <c:pt idx="148">
                  <c:v>4782.8300000000008</c:v>
                </c:pt>
                <c:pt idx="149">
                  <c:v>6929.8200000000006</c:v>
                </c:pt>
                <c:pt idx="150">
                  <c:v>4790.6899999999996</c:v>
                </c:pt>
                <c:pt idx="151">
                  <c:v>10096.129999999999</c:v>
                </c:pt>
                <c:pt idx="152">
                  <c:v>4178.57</c:v>
                </c:pt>
                <c:pt idx="153">
                  <c:v>30105.89</c:v>
                </c:pt>
                <c:pt idx="154">
                  <c:v>23121.02</c:v>
                </c:pt>
                <c:pt idx="155">
                  <c:v>16260.810000000001</c:v>
                </c:pt>
                <c:pt idx="156">
                  <c:v>5137.93</c:v>
                </c:pt>
                <c:pt idx="157">
                  <c:v>1229.07</c:v>
                </c:pt>
                <c:pt idx="158">
                  <c:v>1807.72</c:v>
                </c:pt>
                <c:pt idx="159">
                  <c:v>19228.73</c:v>
                </c:pt>
                <c:pt idx="160">
                  <c:v>26689.089999999997</c:v>
                </c:pt>
                <c:pt idx="161">
                  <c:v>10284.630000000001</c:v>
                </c:pt>
                <c:pt idx="162">
                  <c:v>26719.229999999996</c:v>
                </c:pt>
                <c:pt idx="163">
                  <c:v>3011.6</c:v>
                </c:pt>
                <c:pt idx="164">
                  <c:v>3219.89</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10768.770000000002</c:v>
                </c:pt>
                <c:pt idx="174">
                  <c:v>7888.86</c:v>
                </c:pt>
                <c:pt idx="175">
                  <c:v>338.41</c:v>
                </c:pt>
                <c:pt idx="176">
                  <c:v>7990.0900000000011</c:v>
                </c:pt>
                <c:pt idx="177">
                  <c:v>3635.9099999999994</c:v>
                </c:pt>
                <c:pt idx="178">
                  <c:v>24281.089999999997</c:v>
                </c:pt>
              </c:numCache>
            </c:numRef>
          </c:val>
          <c:extLst>
            <c:ext xmlns:c16="http://schemas.microsoft.com/office/drawing/2014/chart" uri="{C3380CC4-5D6E-409C-BE32-E72D297353CC}">
              <c16:uniqueId val="{00000000-64C4-41CB-9137-BA4B1FB2BF6A}"/>
            </c:ext>
          </c:extLst>
        </c:ser>
        <c:dLbls>
          <c:showLegendKey val="0"/>
          <c:showVal val="0"/>
          <c:showCatName val="0"/>
          <c:showSerName val="0"/>
          <c:showPercent val="0"/>
          <c:showBubbleSize val="0"/>
        </c:dLbls>
        <c:axId val="1433109264"/>
        <c:axId val="1433101104"/>
      </c:areaChart>
      <c:catAx>
        <c:axId val="1433109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433101104"/>
        <c:crosses val="autoZero"/>
        <c:auto val="1"/>
        <c:lblAlgn val="ctr"/>
        <c:lblOffset val="100"/>
        <c:noMultiLvlLbl val="0"/>
      </c:catAx>
      <c:valAx>
        <c:axId val="1433101104"/>
        <c:scaling>
          <c:orientation val="minMax"/>
          <c:max val="70000"/>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1000" b="0" i="0" u="none" strike="noStrike" kern="1200" baseline="0">
                <a:solidFill>
                  <a:schemeClr val="bg1"/>
                </a:solidFill>
                <a:latin typeface="+mn-lt"/>
                <a:ea typeface="+mn-ea"/>
                <a:cs typeface="+mn-cs"/>
              </a:defRPr>
            </a:pPr>
            <a:endParaRPr lang="en-US"/>
          </a:p>
        </c:txPr>
        <c:crossAx val="14331092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Dashboard.xlsx]Analysis!segment</c:name>
    <c:fmtId val="14"/>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Analysis!$X$1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44A-4DC9-A808-9C9E1669A2B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44A-4DC9-A808-9C9E1669A2B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44A-4DC9-A808-9C9E1669A2B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344A-4DC9-A808-9C9E1669A2B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Analysis!$W$2:$W$5</c:f>
              <c:strCache>
                <c:ptCount val="4"/>
                <c:pt idx="0">
                  <c:v>Consumer</c:v>
                </c:pt>
                <c:pt idx="1">
                  <c:v>Corporate</c:v>
                </c:pt>
                <c:pt idx="2">
                  <c:v>Home Office</c:v>
                </c:pt>
                <c:pt idx="3">
                  <c:v>Small Business</c:v>
                </c:pt>
              </c:strCache>
            </c:strRef>
          </c:cat>
          <c:val>
            <c:numRef>
              <c:f>Analysis!$X$2:$X$5</c:f>
              <c:numCache>
                <c:formatCode>"₹"\ #,##0.00</c:formatCode>
                <c:ptCount val="4"/>
                <c:pt idx="0">
                  <c:v>401778.36999999976</c:v>
                </c:pt>
                <c:pt idx="1">
                  <c:v>657784.53000000096</c:v>
                </c:pt>
                <c:pt idx="2">
                  <c:v>464481.03999999951</c:v>
                </c:pt>
                <c:pt idx="3">
                  <c:v>400293.93999999983</c:v>
                </c:pt>
              </c:numCache>
            </c:numRef>
          </c:val>
          <c:extLst>
            <c:ext xmlns:c16="http://schemas.microsoft.com/office/drawing/2014/chart" uri="{C3380CC4-5D6E-409C-BE32-E72D297353CC}">
              <c16:uniqueId val="{00000008-344A-4DC9-A808-9C9E1669A2B7}"/>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Dashboard.xlsx]Analysis!ship mode</c:name>
    <c:fmtId val="26"/>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8527650740527707"/>
          <c:y val="3.8986970544304438E-2"/>
          <c:w val="0.65740341544329894"/>
          <c:h val="0.81865358391278864"/>
        </c:manualLayout>
      </c:layout>
      <c:doughnutChart>
        <c:varyColors val="1"/>
        <c:ser>
          <c:idx val="0"/>
          <c:order val="0"/>
          <c:tx>
            <c:strRef>
              <c:f>Analysis!$AL$1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82B-4118-8CAB-5FB8DF64E30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82B-4118-8CAB-5FB8DF64E30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82B-4118-8CAB-5FB8DF64E30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Analysis!$AK$2:$AK$4</c:f>
              <c:strCache>
                <c:ptCount val="3"/>
                <c:pt idx="0">
                  <c:v>Delivery Truck</c:v>
                </c:pt>
                <c:pt idx="1">
                  <c:v>Express Air</c:v>
                </c:pt>
                <c:pt idx="2">
                  <c:v>Regular Air</c:v>
                </c:pt>
              </c:strCache>
            </c:strRef>
          </c:cat>
          <c:val>
            <c:numRef>
              <c:f>Analysis!$AL$2:$AL$4</c:f>
              <c:numCache>
                <c:formatCode>"₹"\ #,##0.00</c:formatCode>
                <c:ptCount val="3"/>
                <c:pt idx="0">
                  <c:v>789235.46000000078</c:v>
                </c:pt>
                <c:pt idx="1">
                  <c:v>145050.22000000006</c:v>
                </c:pt>
                <c:pt idx="2">
                  <c:v>990052.19999999856</c:v>
                </c:pt>
              </c:numCache>
            </c:numRef>
          </c:val>
          <c:extLst>
            <c:ext xmlns:c16="http://schemas.microsoft.com/office/drawing/2014/chart" uri="{C3380CC4-5D6E-409C-BE32-E72D297353CC}">
              <c16:uniqueId val="{00000006-E82B-4118-8CAB-5FB8DF64E30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Dashboard.xlsx]Analysis!sub category</c:name>
    <c:fmtId val="3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prstMaterial="flat">
            <a:bevelT w="12700" h="25400" prst="coolSlant"/>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woPt" dir="tl"/>
            </a:scene3d>
            <a:sp3d prstMaterial="flat">
              <a:bevelT w="12700" h="25400" prst="coolSlant"/>
            </a:sp3d>
          </c:spPr>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prstMaterial="flat">
            <a:bevelT w="12700" h="25400" prst="coolSlant"/>
          </a:sp3d>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742224186262435"/>
          <c:y val="2.8910089621277824E-2"/>
          <c:w val="0.56538535361651221"/>
          <c:h val="0.90113250154225089"/>
        </c:manualLayout>
      </c:layout>
      <c:barChart>
        <c:barDir val="bar"/>
        <c:grouping val="clustered"/>
        <c:varyColors val="0"/>
        <c:ser>
          <c:idx val="0"/>
          <c:order val="0"/>
          <c:tx>
            <c:strRef>
              <c:f>Analysis!$AQ$1</c:f>
              <c:strCache>
                <c:ptCount val="1"/>
                <c:pt idx="0">
                  <c:v>Total</c:v>
                </c:pt>
              </c:strCache>
            </c:strRef>
          </c:tx>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Analysis!$AP$2:$AP$18</c:f>
              <c:strCache>
                <c:ptCount val="17"/>
                <c:pt idx="0">
                  <c:v>Rubber Bands</c:v>
                </c:pt>
                <c:pt idx="1">
                  <c:v>Labels</c:v>
                </c:pt>
                <c:pt idx="2">
                  <c:v>Scissors, Rulers and Trimmers</c:v>
                </c:pt>
                <c:pt idx="3">
                  <c:v>Envelopes</c:v>
                </c:pt>
                <c:pt idx="4">
                  <c:v>Pens &amp; Art Supplies</c:v>
                </c:pt>
                <c:pt idx="5">
                  <c:v>Paper</c:v>
                </c:pt>
                <c:pt idx="6">
                  <c:v>Appliances</c:v>
                </c:pt>
                <c:pt idx="7">
                  <c:v>Computer Peripherals</c:v>
                </c:pt>
                <c:pt idx="8">
                  <c:v>Office Furnishings</c:v>
                </c:pt>
                <c:pt idx="9">
                  <c:v>Copiers and Fax</c:v>
                </c:pt>
                <c:pt idx="10">
                  <c:v>Bookcases</c:v>
                </c:pt>
                <c:pt idx="11">
                  <c:v>Storage &amp; Organization</c:v>
                </c:pt>
                <c:pt idx="12">
                  <c:v>Binders and Binder Accessories</c:v>
                </c:pt>
                <c:pt idx="13">
                  <c:v>Tables</c:v>
                </c:pt>
                <c:pt idx="14">
                  <c:v>Telephones and Communication</c:v>
                </c:pt>
                <c:pt idx="15">
                  <c:v>Chairs &amp; Chairmats</c:v>
                </c:pt>
                <c:pt idx="16">
                  <c:v>Office Machines</c:v>
                </c:pt>
              </c:strCache>
            </c:strRef>
          </c:cat>
          <c:val>
            <c:numRef>
              <c:f>Analysis!$AQ$2:$AQ$18</c:f>
              <c:numCache>
                <c:formatCode>"₹"\ #,##0.00</c:formatCode>
                <c:ptCount val="17"/>
                <c:pt idx="0">
                  <c:v>1789.4299999999996</c:v>
                </c:pt>
                <c:pt idx="1">
                  <c:v>4914.82</c:v>
                </c:pt>
                <c:pt idx="2">
                  <c:v>6752.180000000003</c:v>
                </c:pt>
                <c:pt idx="3">
                  <c:v>10479.769999999999</c:v>
                </c:pt>
                <c:pt idx="4">
                  <c:v>26071.610000000011</c:v>
                </c:pt>
                <c:pt idx="5">
                  <c:v>55813.920000000035</c:v>
                </c:pt>
                <c:pt idx="6">
                  <c:v>82201.14999999998</c:v>
                </c:pt>
                <c:pt idx="7">
                  <c:v>96261.300000000047</c:v>
                </c:pt>
                <c:pt idx="8">
                  <c:v>98070.91</c:v>
                </c:pt>
                <c:pt idx="9">
                  <c:v>99069.479999999981</c:v>
                </c:pt>
                <c:pt idx="10">
                  <c:v>107796.09000000001</c:v>
                </c:pt>
                <c:pt idx="11">
                  <c:v>177417.60000000001</c:v>
                </c:pt>
                <c:pt idx="12">
                  <c:v>185928.13999999975</c:v>
                </c:pt>
                <c:pt idx="13">
                  <c:v>193764.58000000007</c:v>
                </c:pt>
                <c:pt idx="14">
                  <c:v>198764.48999999987</c:v>
                </c:pt>
                <c:pt idx="15">
                  <c:v>261072.73000000004</c:v>
                </c:pt>
                <c:pt idx="16">
                  <c:v>318169.67999999959</c:v>
                </c:pt>
              </c:numCache>
            </c:numRef>
          </c:val>
          <c:extLst>
            <c:ext xmlns:c16="http://schemas.microsoft.com/office/drawing/2014/chart" uri="{C3380CC4-5D6E-409C-BE32-E72D297353CC}">
              <c16:uniqueId val="{00000000-3FB5-4EB5-B9EE-4BF25A4C53E3}"/>
            </c:ext>
          </c:extLst>
        </c:ser>
        <c:dLbls>
          <c:showLegendKey val="0"/>
          <c:showVal val="1"/>
          <c:showCatName val="0"/>
          <c:showSerName val="0"/>
          <c:showPercent val="0"/>
          <c:showBubbleSize val="0"/>
        </c:dLbls>
        <c:gapWidth val="115"/>
        <c:overlap val="-20"/>
        <c:axId val="1857639439"/>
        <c:axId val="1857640399"/>
      </c:barChart>
      <c:catAx>
        <c:axId val="185763943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lgn="ctr">
              <a:defRPr lang="en-US" sz="1000" b="0" i="0" u="none" strike="noStrike" kern="1200" baseline="0">
                <a:solidFill>
                  <a:schemeClr val="bg1"/>
                </a:solidFill>
                <a:latin typeface="+mn-lt"/>
                <a:ea typeface="+mn-ea"/>
                <a:cs typeface="+mn-cs"/>
              </a:defRPr>
            </a:pPr>
            <a:endParaRPr lang="en-US"/>
          </a:p>
        </c:txPr>
        <c:crossAx val="1857640399"/>
        <c:crosses val="autoZero"/>
        <c:auto val="1"/>
        <c:lblAlgn val="ctr"/>
        <c:lblOffset val="100"/>
        <c:noMultiLvlLbl val="0"/>
      </c:catAx>
      <c:valAx>
        <c:axId val="1857640399"/>
        <c:scaling>
          <c:orientation val="minMax"/>
        </c:scaling>
        <c:delete val="0"/>
        <c:axPos val="b"/>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639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28C2C12C-D9BE-40C2-A5AE-5BE07525122E}">
          <cx:dataLabels pos="inEnd">
            <cx:txPr>
              <a:bodyPr spcFirstLastPara="1" vertOverflow="ellipsis" horzOverflow="overflow" wrap="square" lIns="0" tIns="0" rIns="0" bIns="0" anchor="ctr" anchorCtr="1"/>
              <a:lstStyle/>
              <a:p>
                <a:pPr algn="ctr" rtl="0">
                  <a:defRPr sz="1000">
                    <a:solidFill>
                      <a:schemeClr val="bg1"/>
                    </a:solidFill>
                  </a:defRPr>
                </a:pPr>
                <a:endParaRPr lang="en-US" sz="1000" b="0" i="0" u="none" strike="noStrike" baseline="0">
                  <a:solidFill>
                    <a:schemeClr val="bg1"/>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checked="Checked" fmlaLink="Analysis!$G$1" lockText="1" noThreeD="1"/>
</file>

<file path=xl/ctrlProps/ctrlProp2.xml><?xml version="1.0" encoding="utf-8"?>
<formControlPr xmlns="http://schemas.microsoft.com/office/spreadsheetml/2009/9/main" objectType="CheckBox" checked="Checked" fmlaLink="Analysis!$H$1" lockText="1" noThreeD="1"/>
</file>

<file path=xl/ctrlProps/ctrlProp3.xml><?xml version="1.0" encoding="utf-8"?>
<formControlPr xmlns="http://schemas.microsoft.com/office/spreadsheetml/2009/9/main" objectType="CheckBox" checked="Checked" fmlaLink="Analysis!$I$1" lockText="1" noThreeD="1"/>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svg"/><Relationship Id="rId26" Type="http://schemas.openxmlformats.org/officeDocument/2006/relationships/image" Target="../media/image21.png"/><Relationship Id="rId3" Type="http://schemas.openxmlformats.org/officeDocument/2006/relationships/image" Target="../media/image3.png"/><Relationship Id="rId21" Type="http://schemas.openxmlformats.org/officeDocument/2006/relationships/chart" Target="../charts/chart3.xml"/><Relationship Id="rId34" Type="http://schemas.openxmlformats.org/officeDocument/2006/relationships/image" Target="../media/image27.sv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7.png"/><Relationship Id="rId25" Type="http://schemas.openxmlformats.org/officeDocument/2006/relationships/image" Target="../media/image20.svg"/><Relationship Id="rId33" Type="http://schemas.openxmlformats.org/officeDocument/2006/relationships/image" Target="../media/image26.png"/><Relationship Id="rId2" Type="http://schemas.openxmlformats.org/officeDocument/2006/relationships/image" Target="../media/image2.svg"/><Relationship Id="rId16" Type="http://schemas.openxmlformats.org/officeDocument/2006/relationships/image" Target="../media/image16.svg"/><Relationship Id="rId20" Type="http://schemas.openxmlformats.org/officeDocument/2006/relationships/chart" Target="../charts/chart2.xml"/><Relationship Id="rId29" Type="http://schemas.openxmlformats.org/officeDocument/2006/relationships/image" Target="../media/image23.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24" Type="http://schemas.openxmlformats.org/officeDocument/2006/relationships/image" Target="../media/image19.png"/><Relationship Id="rId32" Type="http://schemas.microsoft.com/office/2007/relationships/hdphoto" Target="../media/hdphoto1.wdp"/><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chart" Target="../charts/chart4.xml"/><Relationship Id="rId28" Type="http://schemas.openxmlformats.org/officeDocument/2006/relationships/chart" Target="../charts/chart5.xml"/><Relationship Id="rId10" Type="http://schemas.openxmlformats.org/officeDocument/2006/relationships/image" Target="../media/image10.svg"/><Relationship Id="rId19" Type="http://schemas.openxmlformats.org/officeDocument/2006/relationships/chart" Target="../charts/chart1.xml"/><Relationship Id="rId31" Type="http://schemas.openxmlformats.org/officeDocument/2006/relationships/image" Target="../media/image25.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 Id="rId22" Type="http://schemas.microsoft.com/office/2014/relationships/chartEx" Target="../charts/chartEx1.xml"/><Relationship Id="rId27" Type="http://schemas.openxmlformats.org/officeDocument/2006/relationships/image" Target="../media/image22.svg"/><Relationship Id="rId30" Type="http://schemas.openxmlformats.org/officeDocument/2006/relationships/image" Target="../media/image24.svg"/><Relationship Id="rId8"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461818</xdr:colOff>
      <xdr:row>55</xdr:row>
      <xdr:rowOff>76200</xdr:rowOff>
    </xdr:to>
    <xdr:grpSp>
      <xdr:nvGrpSpPr>
        <xdr:cNvPr id="119" name="Group 118">
          <a:extLst>
            <a:ext uri="{FF2B5EF4-FFF2-40B4-BE49-F238E27FC236}">
              <a16:creationId xmlns:a16="http://schemas.microsoft.com/office/drawing/2014/main" id="{989F86F9-42B6-315F-ADB4-A188DEFF920A}"/>
            </a:ext>
          </a:extLst>
        </xdr:cNvPr>
        <xdr:cNvGrpSpPr/>
      </xdr:nvGrpSpPr>
      <xdr:grpSpPr>
        <a:xfrm>
          <a:off x="0" y="0"/>
          <a:ext cx="17530618" cy="10254343"/>
          <a:chOff x="0" y="0"/>
          <a:chExt cx="16859002" cy="10236200"/>
        </a:xfrm>
      </xdr:grpSpPr>
      <xdr:grpSp>
        <xdr:nvGrpSpPr>
          <xdr:cNvPr id="46" name="Group 45">
            <a:extLst>
              <a:ext uri="{FF2B5EF4-FFF2-40B4-BE49-F238E27FC236}">
                <a16:creationId xmlns:a16="http://schemas.microsoft.com/office/drawing/2014/main" id="{657C3A1F-E096-51B7-9089-1ADDCCC994C4}"/>
              </a:ext>
            </a:extLst>
          </xdr:cNvPr>
          <xdr:cNvGrpSpPr/>
        </xdr:nvGrpSpPr>
        <xdr:grpSpPr>
          <a:xfrm>
            <a:off x="0" y="0"/>
            <a:ext cx="16859002" cy="10236200"/>
            <a:chOff x="0" y="0"/>
            <a:chExt cx="15991114" cy="8479971"/>
          </a:xfrm>
        </xdr:grpSpPr>
        <xdr:grpSp>
          <xdr:nvGrpSpPr>
            <xdr:cNvPr id="41" name="Group 40">
              <a:extLst>
                <a:ext uri="{FF2B5EF4-FFF2-40B4-BE49-F238E27FC236}">
                  <a16:creationId xmlns:a16="http://schemas.microsoft.com/office/drawing/2014/main" id="{269B9CC2-C779-5644-C6B6-F93FE04452DB}"/>
                </a:ext>
              </a:extLst>
            </xdr:cNvPr>
            <xdr:cNvGrpSpPr/>
          </xdr:nvGrpSpPr>
          <xdr:grpSpPr>
            <a:xfrm>
              <a:off x="0" y="0"/>
              <a:ext cx="15991114" cy="8479971"/>
              <a:chOff x="0" y="0"/>
              <a:chExt cx="15991114" cy="8479971"/>
            </a:xfrm>
          </xdr:grpSpPr>
          <xdr:grpSp>
            <xdr:nvGrpSpPr>
              <xdr:cNvPr id="7" name="Group 6">
                <a:extLst>
                  <a:ext uri="{FF2B5EF4-FFF2-40B4-BE49-F238E27FC236}">
                    <a16:creationId xmlns:a16="http://schemas.microsoft.com/office/drawing/2014/main" id="{70287CC2-5F26-D294-11D5-2B51612852E2}"/>
                  </a:ext>
                </a:extLst>
              </xdr:cNvPr>
              <xdr:cNvGrpSpPr/>
            </xdr:nvGrpSpPr>
            <xdr:grpSpPr>
              <a:xfrm>
                <a:off x="0" y="0"/>
                <a:ext cx="15991114" cy="8479971"/>
                <a:chOff x="0" y="0"/>
                <a:chExt cx="15991114" cy="8479971"/>
              </a:xfrm>
            </xdr:grpSpPr>
            <xdr:grpSp>
              <xdr:nvGrpSpPr>
                <xdr:cNvPr id="45" name="Group 44">
                  <a:extLst>
                    <a:ext uri="{FF2B5EF4-FFF2-40B4-BE49-F238E27FC236}">
                      <a16:creationId xmlns:a16="http://schemas.microsoft.com/office/drawing/2014/main" id="{1EDBF847-3EF7-3663-7E80-8D2C30B08EB7}"/>
                    </a:ext>
                  </a:extLst>
                </xdr:cNvPr>
                <xdr:cNvGrpSpPr/>
              </xdr:nvGrpSpPr>
              <xdr:grpSpPr>
                <a:xfrm>
                  <a:off x="0" y="0"/>
                  <a:ext cx="15991114" cy="8479971"/>
                  <a:chOff x="0" y="0"/>
                  <a:chExt cx="15991114" cy="8479971"/>
                </a:xfrm>
              </xdr:grpSpPr>
              <xdr:grpSp>
                <xdr:nvGrpSpPr>
                  <xdr:cNvPr id="40" name="Group 39">
                    <a:extLst>
                      <a:ext uri="{FF2B5EF4-FFF2-40B4-BE49-F238E27FC236}">
                        <a16:creationId xmlns:a16="http://schemas.microsoft.com/office/drawing/2014/main" id="{F59B8218-6365-BEF3-4815-3B71EA266D5A}"/>
                      </a:ext>
                    </a:extLst>
                  </xdr:cNvPr>
                  <xdr:cNvGrpSpPr/>
                </xdr:nvGrpSpPr>
                <xdr:grpSpPr>
                  <a:xfrm>
                    <a:off x="0" y="0"/>
                    <a:ext cx="15991114" cy="8479971"/>
                    <a:chOff x="0" y="0"/>
                    <a:chExt cx="15991114" cy="8479971"/>
                  </a:xfrm>
                </xdr:grpSpPr>
                <xdr:grpSp>
                  <xdr:nvGrpSpPr>
                    <xdr:cNvPr id="38" name="Group 37">
                      <a:extLst>
                        <a:ext uri="{FF2B5EF4-FFF2-40B4-BE49-F238E27FC236}">
                          <a16:creationId xmlns:a16="http://schemas.microsoft.com/office/drawing/2014/main" id="{86E77D8A-E382-0870-F1F9-F4EF0FED3336}"/>
                        </a:ext>
                      </a:extLst>
                    </xdr:cNvPr>
                    <xdr:cNvGrpSpPr/>
                  </xdr:nvGrpSpPr>
                  <xdr:grpSpPr>
                    <a:xfrm>
                      <a:off x="0" y="0"/>
                      <a:ext cx="15991114" cy="8479971"/>
                      <a:chOff x="0" y="0"/>
                      <a:chExt cx="15991114" cy="8479971"/>
                    </a:xfrm>
                  </xdr:grpSpPr>
                  <xdr:grpSp>
                    <xdr:nvGrpSpPr>
                      <xdr:cNvPr id="33" name="Group 32">
                        <a:extLst>
                          <a:ext uri="{FF2B5EF4-FFF2-40B4-BE49-F238E27FC236}">
                            <a16:creationId xmlns:a16="http://schemas.microsoft.com/office/drawing/2014/main" id="{239166E5-E82A-6099-01A6-15E7C039CF5A}"/>
                          </a:ext>
                        </a:extLst>
                      </xdr:cNvPr>
                      <xdr:cNvGrpSpPr/>
                    </xdr:nvGrpSpPr>
                    <xdr:grpSpPr>
                      <a:xfrm>
                        <a:off x="0" y="0"/>
                        <a:ext cx="15991114" cy="8479971"/>
                        <a:chOff x="0" y="0"/>
                        <a:chExt cx="15991114" cy="8479971"/>
                      </a:xfrm>
                    </xdr:grpSpPr>
                    <xdr:grpSp>
                      <xdr:nvGrpSpPr>
                        <xdr:cNvPr id="24" name="Group 23">
                          <a:extLst>
                            <a:ext uri="{FF2B5EF4-FFF2-40B4-BE49-F238E27FC236}">
                              <a16:creationId xmlns:a16="http://schemas.microsoft.com/office/drawing/2014/main" id="{5618CC92-D6F2-BB63-B552-9E9D0BAF1991}"/>
                            </a:ext>
                          </a:extLst>
                        </xdr:cNvPr>
                        <xdr:cNvGrpSpPr/>
                      </xdr:nvGrpSpPr>
                      <xdr:grpSpPr>
                        <a:xfrm>
                          <a:off x="0" y="0"/>
                          <a:ext cx="15991114" cy="8479971"/>
                          <a:chOff x="0" y="0"/>
                          <a:chExt cx="15991114" cy="8479971"/>
                        </a:xfrm>
                      </xdr:grpSpPr>
                      <xdr:grpSp>
                        <xdr:nvGrpSpPr>
                          <xdr:cNvPr id="22" name="Group 21">
                            <a:extLst>
                              <a:ext uri="{FF2B5EF4-FFF2-40B4-BE49-F238E27FC236}">
                                <a16:creationId xmlns:a16="http://schemas.microsoft.com/office/drawing/2014/main" id="{01D3838F-870B-56CB-A9B9-6426EF533E22}"/>
                              </a:ext>
                            </a:extLst>
                          </xdr:cNvPr>
                          <xdr:cNvGrpSpPr/>
                        </xdr:nvGrpSpPr>
                        <xdr:grpSpPr>
                          <a:xfrm>
                            <a:off x="0" y="0"/>
                            <a:ext cx="15991114" cy="8479971"/>
                            <a:chOff x="0" y="0"/>
                            <a:chExt cx="15991114" cy="8479971"/>
                          </a:xfrm>
                        </xdr:grpSpPr>
                        <xdr:grpSp>
                          <xdr:nvGrpSpPr>
                            <xdr:cNvPr id="16" name="Group 15">
                              <a:extLst>
                                <a:ext uri="{FF2B5EF4-FFF2-40B4-BE49-F238E27FC236}">
                                  <a16:creationId xmlns:a16="http://schemas.microsoft.com/office/drawing/2014/main" id="{84A74004-B333-A1E2-2830-8A46F3549E3D}"/>
                                </a:ext>
                              </a:extLst>
                            </xdr:cNvPr>
                            <xdr:cNvGrpSpPr/>
                          </xdr:nvGrpSpPr>
                          <xdr:grpSpPr>
                            <a:xfrm>
                              <a:off x="0" y="0"/>
                              <a:ext cx="15991114" cy="8479971"/>
                              <a:chOff x="0" y="0"/>
                              <a:chExt cx="15991114" cy="8479971"/>
                            </a:xfrm>
                          </xdr:grpSpPr>
                          <mc:AlternateContent xmlns:mc="http://schemas.openxmlformats.org/markup-compatibility/2006">
                            <mc:Choice xmlns:a14="http://schemas.microsoft.com/office/drawing/2010/main" Requires="a14">
                              <xdr:graphicFrame macro="">
                                <xdr:nvGraphicFramePr>
                                  <xdr:cNvPr id="97" name="Ship Mode">
                                    <a:extLst>
                                      <a:ext uri="{FF2B5EF4-FFF2-40B4-BE49-F238E27FC236}">
                                        <a16:creationId xmlns:a16="http://schemas.microsoft.com/office/drawing/2014/main" id="{EF0303EA-FA26-410A-92F9-B622B3F8926D}"/>
                                      </a:ext>
                                    </a:extLst>
                                  </xdr:cNvPr>
                                  <xdr:cNvGraphicFramePr/>
                                </xdr:nvGraphicFramePr>
                                <xdr:xfrm>
                                  <a:off x="6749143" y="326571"/>
                                  <a:ext cx="3853543" cy="60960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7398900" y="394904"/>
                                    <a:ext cx="4224533" cy="7371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9" name="Group 8">
                                <a:extLst>
                                  <a:ext uri="{FF2B5EF4-FFF2-40B4-BE49-F238E27FC236}">
                                    <a16:creationId xmlns:a16="http://schemas.microsoft.com/office/drawing/2014/main" id="{7EAF08AE-F213-AC1F-7F70-0655CCBD64B7}"/>
                                  </a:ext>
                                </a:extLst>
                              </xdr:cNvPr>
                              <xdr:cNvGrpSpPr/>
                            </xdr:nvGrpSpPr>
                            <xdr:grpSpPr>
                              <a:xfrm>
                                <a:off x="0" y="0"/>
                                <a:ext cx="15991114" cy="8479971"/>
                                <a:chOff x="0" y="0"/>
                                <a:chExt cx="15991114" cy="8479971"/>
                              </a:xfrm>
                            </xdr:grpSpPr>
                            <xdr:grpSp>
                              <xdr:nvGrpSpPr>
                                <xdr:cNvPr id="4" name="Group 3">
                                  <a:extLst>
                                    <a:ext uri="{FF2B5EF4-FFF2-40B4-BE49-F238E27FC236}">
                                      <a16:creationId xmlns:a16="http://schemas.microsoft.com/office/drawing/2014/main" id="{853F5635-E86D-7989-1D4F-7B9FF1958883}"/>
                                    </a:ext>
                                  </a:extLst>
                                </xdr:cNvPr>
                                <xdr:cNvGrpSpPr/>
                              </xdr:nvGrpSpPr>
                              <xdr:grpSpPr>
                                <a:xfrm>
                                  <a:off x="0" y="0"/>
                                  <a:ext cx="15991114" cy="8479971"/>
                                  <a:chOff x="0" y="0"/>
                                  <a:chExt cx="15991114" cy="8479971"/>
                                </a:xfrm>
                              </xdr:grpSpPr>
                              <xdr:grpSp>
                                <xdr:nvGrpSpPr>
                                  <xdr:cNvPr id="48" name="Group 47">
                                    <a:extLst>
                                      <a:ext uri="{FF2B5EF4-FFF2-40B4-BE49-F238E27FC236}">
                                        <a16:creationId xmlns:a16="http://schemas.microsoft.com/office/drawing/2014/main" id="{A9A5283C-A79E-F52B-9F08-7FC6ECD2C57D}"/>
                                      </a:ext>
                                    </a:extLst>
                                  </xdr:cNvPr>
                                  <xdr:cNvGrpSpPr/>
                                </xdr:nvGrpSpPr>
                                <xdr:grpSpPr>
                                  <a:xfrm>
                                    <a:off x="0" y="0"/>
                                    <a:ext cx="15991114" cy="8479971"/>
                                    <a:chOff x="17750" y="0"/>
                                    <a:chExt cx="12156500" cy="6858001"/>
                                  </a:xfrm>
                                </xdr:grpSpPr>
                                <xdr:sp macro="" textlink="">
                                  <xdr:nvSpPr>
                                    <xdr:cNvPr id="49" name="Rectangle 48">
                                      <a:extLst>
                                        <a:ext uri="{FF2B5EF4-FFF2-40B4-BE49-F238E27FC236}">
                                          <a16:creationId xmlns:a16="http://schemas.microsoft.com/office/drawing/2014/main" id="{0423F385-157C-B493-A17E-9ABEF8192BED}"/>
                                        </a:ext>
                                      </a:extLst>
                                    </xdr:cNvPr>
                                    <xdr:cNvSpPr/>
                                  </xdr:nvSpPr>
                                  <xdr:spPr>
                                    <a:xfrm>
                                      <a:off x="17750" y="0"/>
                                      <a:ext cx="12156500" cy="6858001"/>
                                    </a:xfrm>
                                    <a:prstGeom prst="rect">
                                      <a:avLst/>
                                    </a:prstGeom>
                                    <a:solidFill>
                                      <a:srgbClr val="1E6C29"/>
                                    </a:solidFill>
                                    <a:ln>
                                      <a:noFill/>
                                    </a:ln>
                                    <a:effectLst>
                                      <a:outerShdw blurRad="50800" dist="38100" dir="2700000" algn="tl"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50" name="Group 49">
                                      <a:extLst>
                                        <a:ext uri="{FF2B5EF4-FFF2-40B4-BE49-F238E27FC236}">
                                          <a16:creationId xmlns:a16="http://schemas.microsoft.com/office/drawing/2014/main" id="{047C8B7F-F899-D5E9-AE83-1FB9C2E7F022}"/>
                                        </a:ext>
                                      </a:extLst>
                                    </xdr:cNvPr>
                                    <xdr:cNvGrpSpPr/>
                                  </xdr:nvGrpSpPr>
                                  <xdr:grpSpPr>
                                    <a:xfrm>
                                      <a:off x="90775" y="141052"/>
                                      <a:ext cx="12075150" cy="6575895"/>
                                      <a:chOff x="90775" y="141052"/>
                                      <a:chExt cx="12075150" cy="6575895"/>
                                    </a:xfrm>
                                  </xdr:grpSpPr>
                                  <xdr:grpSp>
                                    <xdr:nvGrpSpPr>
                                      <xdr:cNvPr id="51" name="Group 50">
                                        <a:extLst>
                                          <a:ext uri="{FF2B5EF4-FFF2-40B4-BE49-F238E27FC236}">
                                            <a16:creationId xmlns:a16="http://schemas.microsoft.com/office/drawing/2014/main" id="{915D0857-351A-1CB7-0B90-6646517AFA82}"/>
                                          </a:ext>
                                        </a:extLst>
                                      </xdr:cNvPr>
                                      <xdr:cNvGrpSpPr/>
                                    </xdr:nvGrpSpPr>
                                    <xdr:grpSpPr>
                                      <a:xfrm>
                                        <a:off x="90775" y="141052"/>
                                        <a:ext cx="12075150" cy="6575895"/>
                                        <a:chOff x="90775" y="141052"/>
                                        <a:chExt cx="12075150" cy="6575895"/>
                                      </a:xfrm>
                                    </xdr:grpSpPr>
                                    <xdr:grpSp>
                                      <xdr:nvGrpSpPr>
                                        <xdr:cNvPr id="53" name="Group 52">
                                          <a:extLst>
                                            <a:ext uri="{FF2B5EF4-FFF2-40B4-BE49-F238E27FC236}">
                                              <a16:creationId xmlns:a16="http://schemas.microsoft.com/office/drawing/2014/main" id="{FB78FE3E-58F7-4FDF-5FE3-E9A3C7DEDC6E}"/>
                                            </a:ext>
                                          </a:extLst>
                                        </xdr:cNvPr>
                                        <xdr:cNvGrpSpPr/>
                                      </xdr:nvGrpSpPr>
                                      <xdr:grpSpPr>
                                        <a:xfrm>
                                          <a:off x="90775" y="141052"/>
                                          <a:ext cx="12075150" cy="6575895"/>
                                          <a:chOff x="84358" y="80543"/>
                                          <a:chExt cx="12075150" cy="6575895"/>
                                        </a:xfrm>
                                      </xdr:grpSpPr>
                                      <xdr:sp macro="" textlink="">
                                        <xdr:nvSpPr>
                                          <xdr:cNvPr id="57" name="Rectangle: Rounded Corners 56">
                                            <a:extLst>
                                              <a:ext uri="{FF2B5EF4-FFF2-40B4-BE49-F238E27FC236}">
                                                <a16:creationId xmlns:a16="http://schemas.microsoft.com/office/drawing/2014/main" id="{0555BD1A-32B7-8A97-EB9D-A93B30FAAED8}"/>
                                              </a:ext>
                                            </a:extLst>
                                          </xdr:cNvPr>
                                          <xdr:cNvSpPr/>
                                        </xdr:nvSpPr>
                                        <xdr:spPr>
                                          <a:xfrm>
                                            <a:off x="84358" y="80543"/>
                                            <a:ext cx="4788000" cy="729517"/>
                                          </a:xfrm>
                                          <a:prstGeom prst="roundRect">
                                            <a:avLst/>
                                          </a:prstGeom>
                                          <a:noFill/>
                                          <a:ln w="12700">
                                            <a:solidFill>
                                              <a:schemeClr val="bg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58" name="Rectangle: Rounded Corners 57">
                                            <a:extLst>
                                              <a:ext uri="{FF2B5EF4-FFF2-40B4-BE49-F238E27FC236}">
                                                <a16:creationId xmlns:a16="http://schemas.microsoft.com/office/drawing/2014/main" id="{71709473-C993-A796-9D97-F687C0717FF0}"/>
                                              </a:ext>
                                            </a:extLst>
                                          </xdr:cNvPr>
                                          <xdr:cNvSpPr/>
                                        </xdr:nvSpPr>
                                        <xdr:spPr>
                                          <a:xfrm>
                                            <a:off x="106246" y="1882361"/>
                                            <a:ext cx="1354759" cy="1147192"/>
                                          </a:xfrm>
                                          <a:prstGeom prst="roundRect">
                                            <a:avLst/>
                                          </a:prstGeom>
                                          <a:noFill/>
                                          <a:ln w="12700">
                                            <a:solidFill>
                                              <a:schemeClr val="bg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sp macro="" textlink="">
                                        <xdr:nvSpPr>
                                          <xdr:cNvPr id="59" name="Rectangle: Rounded Corners 58">
                                            <a:extLst>
                                              <a:ext uri="{FF2B5EF4-FFF2-40B4-BE49-F238E27FC236}">
                                                <a16:creationId xmlns:a16="http://schemas.microsoft.com/office/drawing/2014/main" id="{F4E9051B-26D8-9374-1B8F-4657A2F59FD2}"/>
                                              </a:ext>
                                            </a:extLst>
                                          </xdr:cNvPr>
                                          <xdr:cNvSpPr/>
                                        </xdr:nvSpPr>
                                        <xdr:spPr>
                                          <a:xfrm>
                                            <a:off x="9174434" y="108455"/>
                                            <a:ext cx="2884979" cy="712501"/>
                                          </a:xfrm>
                                          <a:prstGeom prst="roundRect">
                                            <a:avLst/>
                                          </a:prstGeom>
                                          <a:noFill/>
                                          <a:ln w="12700">
                                            <a:solidFill>
                                              <a:schemeClr val="bg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sp macro="" textlink="">
                                        <xdr:nvSpPr>
                                          <xdr:cNvPr id="60" name="Rectangle: Rounded Corners 59">
                                            <a:extLst>
                                              <a:ext uri="{FF2B5EF4-FFF2-40B4-BE49-F238E27FC236}">
                                                <a16:creationId xmlns:a16="http://schemas.microsoft.com/office/drawing/2014/main" id="{7DA45E47-C8CE-DAF7-6D10-19E7B7248252}"/>
                                              </a:ext>
                                            </a:extLst>
                                          </xdr:cNvPr>
                                          <xdr:cNvSpPr/>
                                        </xdr:nvSpPr>
                                        <xdr:spPr>
                                          <a:xfrm>
                                            <a:off x="2477343" y="1025286"/>
                                            <a:ext cx="2198136" cy="689335"/>
                                          </a:xfrm>
                                          <a:prstGeom prst="roundRect">
                                            <a:avLst/>
                                          </a:prstGeom>
                                          <a:noFill/>
                                          <a:ln w="12700">
                                            <a:solidFill>
                                              <a:schemeClr val="bg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sp macro="" textlink="">
                                        <xdr:nvSpPr>
                                          <xdr:cNvPr id="61" name="Rectangle: Rounded Corners 60">
                                            <a:extLst>
                                              <a:ext uri="{FF2B5EF4-FFF2-40B4-BE49-F238E27FC236}">
                                                <a16:creationId xmlns:a16="http://schemas.microsoft.com/office/drawing/2014/main" id="{58F71426-471C-AAB3-AFE8-D123D2155373}"/>
                                              </a:ext>
                                            </a:extLst>
                                          </xdr:cNvPr>
                                          <xdr:cNvSpPr/>
                                        </xdr:nvSpPr>
                                        <xdr:spPr>
                                          <a:xfrm>
                                            <a:off x="4804124" y="1053471"/>
                                            <a:ext cx="1861381" cy="667071"/>
                                          </a:xfrm>
                                          <a:prstGeom prst="roundRect">
                                            <a:avLst/>
                                          </a:prstGeom>
                                          <a:noFill/>
                                          <a:ln w="12700">
                                            <a:solidFill>
                                              <a:schemeClr val="bg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sp macro="" textlink="">
                                        <xdr:nvSpPr>
                                          <xdr:cNvPr id="62" name="Rectangle: Rounded Corners 61">
                                            <a:extLst>
                                              <a:ext uri="{FF2B5EF4-FFF2-40B4-BE49-F238E27FC236}">
                                                <a16:creationId xmlns:a16="http://schemas.microsoft.com/office/drawing/2014/main" id="{2B4F94EF-32FA-92CB-AB14-A87F124F5F6E}"/>
                                              </a:ext>
                                            </a:extLst>
                                          </xdr:cNvPr>
                                          <xdr:cNvSpPr/>
                                        </xdr:nvSpPr>
                                        <xdr:spPr>
                                          <a:xfrm>
                                            <a:off x="6856098" y="1056876"/>
                                            <a:ext cx="2436272" cy="691280"/>
                                          </a:xfrm>
                                          <a:prstGeom prst="roundRect">
                                            <a:avLst/>
                                          </a:prstGeom>
                                          <a:noFill/>
                                          <a:ln w="12700">
                                            <a:solidFill>
                                              <a:schemeClr val="bg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sp macro="" textlink="">
                                        <xdr:nvSpPr>
                                          <xdr:cNvPr id="63" name="Rectangle: Rounded Corners 62">
                                            <a:extLst>
                                              <a:ext uri="{FF2B5EF4-FFF2-40B4-BE49-F238E27FC236}">
                                                <a16:creationId xmlns:a16="http://schemas.microsoft.com/office/drawing/2014/main" id="{99CA35A8-C531-F767-28D5-FEB75983B30C}"/>
                                              </a:ext>
                                            </a:extLst>
                                          </xdr:cNvPr>
                                          <xdr:cNvSpPr/>
                                        </xdr:nvSpPr>
                                        <xdr:spPr>
                                          <a:xfrm>
                                            <a:off x="104408" y="3143999"/>
                                            <a:ext cx="1354759" cy="2814857"/>
                                          </a:xfrm>
                                          <a:prstGeom prst="roundRect">
                                            <a:avLst/>
                                          </a:prstGeom>
                                          <a:noFill/>
                                          <a:ln w="12700">
                                            <a:solidFill>
                                              <a:schemeClr val="bg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sp macro="" textlink="">
                                        <xdr:nvSpPr>
                                          <xdr:cNvPr id="64" name="Flowchart: Terminator 63">
                                            <a:extLst>
                                              <a:ext uri="{FF2B5EF4-FFF2-40B4-BE49-F238E27FC236}">
                                                <a16:creationId xmlns:a16="http://schemas.microsoft.com/office/drawing/2014/main" id="{1A96B6D9-7838-1D7D-16A5-9A3C758D0F98}"/>
                                              </a:ext>
                                            </a:extLst>
                                          </xdr:cNvPr>
                                          <xdr:cNvSpPr/>
                                        </xdr:nvSpPr>
                                        <xdr:spPr>
                                          <a:xfrm>
                                            <a:off x="106246" y="6096001"/>
                                            <a:ext cx="1352922" cy="560437"/>
                                          </a:xfrm>
                                          <a:prstGeom prst="flowChartTerminator">
                                            <a:avLst/>
                                          </a:prstGeom>
                                          <a:noFill/>
                                          <a:ln>
                                            <a:solidFill>
                                              <a:schemeClr val="bg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65" name="Group 64">
                                            <a:extLst>
                                              <a:ext uri="{FF2B5EF4-FFF2-40B4-BE49-F238E27FC236}">
                                                <a16:creationId xmlns:a16="http://schemas.microsoft.com/office/drawing/2014/main" id="{F9D28C86-6A01-AD17-5958-40268364B27B}"/>
                                              </a:ext>
                                            </a:extLst>
                                          </xdr:cNvPr>
                                          <xdr:cNvGrpSpPr/>
                                        </xdr:nvGrpSpPr>
                                        <xdr:grpSpPr>
                                          <a:xfrm>
                                            <a:off x="1622953" y="1882361"/>
                                            <a:ext cx="2583401" cy="2326311"/>
                                            <a:chOff x="1544518" y="1882361"/>
                                            <a:chExt cx="2563382" cy="2177827"/>
                                          </a:xfrm>
                                        </xdr:grpSpPr>
                                        <xdr:sp macro="" textlink="">
                                          <xdr:nvSpPr>
                                            <xdr:cNvPr id="94" name="Rectangle: Rounded Corners 93">
                                              <a:extLst>
                                                <a:ext uri="{FF2B5EF4-FFF2-40B4-BE49-F238E27FC236}">
                                                  <a16:creationId xmlns:a16="http://schemas.microsoft.com/office/drawing/2014/main" id="{69CF7C19-27B3-6B8D-2744-3505C2ED10FB}"/>
                                                </a:ext>
                                              </a:extLst>
                                            </xdr:cNvPr>
                                            <xdr:cNvSpPr/>
                                          </xdr:nvSpPr>
                                          <xdr:spPr>
                                            <a:xfrm>
                                              <a:off x="1544518" y="1882361"/>
                                              <a:ext cx="2563382" cy="2177827"/>
                                            </a:xfrm>
                                            <a:prstGeom prst="roundRect">
                                              <a:avLst/>
                                            </a:prstGeom>
                                            <a:noFill/>
                                            <a:ln w="12700">
                                              <a:solidFill>
                                                <a:schemeClr val="bg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cxnSp macro="">
                                          <xdr:nvCxnSpPr>
                                            <xdr:cNvPr id="95" name="Straight Connector 94">
                                              <a:extLst>
                                                <a:ext uri="{FF2B5EF4-FFF2-40B4-BE49-F238E27FC236}">
                                                  <a16:creationId xmlns:a16="http://schemas.microsoft.com/office/drawing/2014/main" id="{7E813DDB-7B09-1C94-D9A4-89FF9E1DA028}"/>
                                                </a:ext>
                                              </a:extLst>
                                            </xdr:cNvPr>
                                            <xdr:cNvCxnSpPr>
                                              <a:cxnSpLocks/>
                                            </xdr:cNvCxnSpPr>
                                          </xdr:nvCxnSpPr>
                                          <xdr:spPr>
                                            <a:xfrm>
                                              <a:off x="1617821" y="2159435"/>
                                              <a:ext cx="2376000" cy="0"/>
                                            </a:xfrm>
                                            <a:prstGeom prst="line">
                                              <a:avLst/>
                                            </a:prstGeom>
                                            <a:ln>
                                              <a:solidFill>
                                                <a:schemeClr val="accent6">
                                                  <a:lumMod val="60000"/>
                                                  <a:lumOff val="40000"/>
                                                </a:schemeClr>
                                              </a:solidFill>
                                            </a:ln>
                                          </xdr:spPr>
                                          <xdr:style>
                                            <a:lnRef idx="3">
                                              <a:schemeClr val="dk1"/>
                                            </a:lnRef>
                                            <a:fillRef idx="0">
                                              <a:schemeClr val="dk1"/>
                                            </a:fillRef>
                                            <a:effectRef idx="2">
                                              <a:schemeClr val="dk1"/>
                                            </a:effectRef>
                                            <a:fontRef idx="minor">
                                              <a:schemeClr val="tx1"/>
                                            </a:fontRef>
                                          </xdr:style>
                                        </xdr:cxnSp>
                                      </xdr:grpSp>
                                      <xdr:grpSp>
                                        <xdr:nvGrpSpPr>
                                          <xdr:cNvPr id="66" name="Group 65">
                                            <a:extLst>
                                              <a:ext uri="{FF2B5EF4-FFF2-40B4-BE49-F238E27FC236}">
                                                <a16:creationId xmlns:a16="http://schemas.microsoft.com/office/drawing/2014/main" id="{E566C6DB-3493-14DE-2C0F-8EB917094BBD}"/>
                                              </a:ext>
                                            </a:extLst>
                                          </xdr:cNvPr>
                                          <xdr:cNvGrpSpPr/>
                                        </xdr:nvGrpSpPr>
                                        <xdr:grpSpPr>
                                          <a:xfrm>
                                            <a:off x="6899327" y="1876519"/>
                                            <a:ext cx="2407620" cy="2332153"/>
                                            <a:chOff x="6954929" y="2063153"/>
                                            <a:chExt cx="2415467" cy="2177827"/>
                                          </a:xfrm>
                                        </xdr:grpSpPr>
                                        <xdr:sp macro="" textlink="">
                                          <xdr:nvSpPr>
                                            <xdr:cNvPr id="92" name="Rectangle: Rounded Corners 91">
                                              <a:extLst>
                                                <a:ext uri="{FF2B5EF4-FFF2-40B4-BE49-F238E27FC236}">
                                                  <a16:creationId xmlns:a16="http://schemas.microsoft.com/office/drawing/2014/main" id="{7B3711FC-3CAA-800F-B5F6-E35E14AC4C9B}"/>
                                                </a:ext>
                                              </a:extLst>
                                            </xdr:cNvPr>
                                            <xdr:cNvSpPr/>
                                          </xdr:nvSpPr>
                                          <xdr:spPr>
                                            <a:xfrm>
                                              <a:off x="6954929" y="2063153"/>
                                              <a:ext cx="2415467" cy="2177827"/>
                                            </a:xfrm>
                                            <a:prstGeom prst="roundRect">
                                              <a:avLst/>
                                            </a:prstGeom>
                                            <a:noFill/>
                                            <a:ln w="12700">
                                              <a:solidFill>
                                                <a:schemeClr val="bg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cxnSp macro="">
                                          <xdr:nvCxnSpPr>
                                            <xdr:cNvPr id="93" name="Straight Connector 92">
                                              <a:extLst>
                                                <a:ext uri="{FF2B5EF4-FFF2-40B4-BE49-F238E27FC236}">
                                                  <a16:creationId xmlns:a16="http://schemas.microsoft.com/office/drawing/2014/main" id="{1701878B-0F2E-F232-9168-B077D2BBD36C}"/>
                                                </a:ext>
                                              </a:extLst>
                                            </xdr:cNvPr>
                                            <xdr:cNvCxnSpPr>
                                              <a:cxnSpLocks/>
                                            </xdr:cNvCxnSpPr>
                                          </xdr:nvCxnSpPr>
                                          <xdr:spPr>
                                            <a:xfrm>
                                              <a:off x="7110924" y="2348970"/>
                                              <a:ext cx="2167040" cy="0"/>
                                            </a:xfrm>
                                            <a:prstGeom prst="line">
                                              <a:avLst/>
                                            </a:prstGeom>
                                            <a:ln>
                                              <a:solidFill>
                                                <a:schemeClr val="accent6">
                                                  <a:lumMod val="60000"/>
                                                  <a:lumOff val="40000"/>
                                                </a:schemeClr>
                                              </a:solidFill>
                                            </a:ln>
                                          </xdr:spPr>
                                          <xdr:style>
                                            <a:lnRef idx="3">
                                              <a:schemeClr val="dk1"/>
                                            </a:lnRef>
                                            <a:fillRef idx="0">
                                              <a:schemeClr val="dk1"/>
                                            </a:fillRef>
                                            <a:effectRef idx="2">
                                              <a:schemeClr val="dk1"/>
                                            </a:effectRef>
                                            <a:fontRef idx="minor">
                                              <a:schemeClr val="tx1"/>
                                            </a:fontRef>
                                          </xdr:style>
                                        </xdr:cxnSp>
                                      </xdr:grpSp>
                                      <xdr:grpSp>
                                        <xdr:nvGrpSpPr>
                                          <xdr:cNvPr id="67" name="Group 66">
                                            <a:extLst>
                                              <a:ext uri="{FF2B5EF4-FFF2-40B4-BE49-F238E27FC236}">
                                                <a16:creationId xmlns:a16="http://schemas.microsoft.com/office/drawing/2014/main" id="{AEB29D44-91CD-ACBD-E7DD-5A4ABCD01DAF}"/>
                                              </a:ext>
                                            </a:extLst>
                                          </xdr:cNvPr>
                                          <xdr:cNvGrpSpPr/>
                                        </xdr:nvGrpSpPr>
                                        <xdr:grpSpPr>
                                          <a:xfrm>
                                            <a:off x="1624778" y="4330127"/>
                                            <a:ext cx="5430037" cy="2326311"/>
                                            <a:chOff x="1270406" y="4457251"/>
                                            <a:chExt cx="5430037" cy="2199187"/>
                                          </a:xfrm>
                                        </xdr:grpSpPr>
                                        <xdr:sp macro="" textlink="">
                                          <xdr:nvSpPr>
                                            <xdr:cNvPr id="90" name="Rectangle: Rounded Corners 89">
                                              <a:extLst>
                                                <a:ext uri="{FF2B5EF4-FFF2-40B4-BE49-F238E27FC236}">
                                                  <a16:creationId xmlns:a16="http://schemas.microsoft.com/office/drawing/2014/main" id="{57725304-9586-B67E-C262-AAA02F54D81D}"/>
                                                </a:ext>
                                              </a:extLst>
                                            </xdr:cNvPr>
                                            <xdr:cNvSpPr/>
                                          </xdr:nvSpPr>
                                          <xdr:spPr>
                                            <a:xfrm>
                                              <a:off x="1270406" y="4457251"/>
                                              <a:ext cx="5430037" cy="2199187"/>
                                            </a:xfrm>
                                            <a:prstGeom prst="roundRect">
                                              <a:avLst/>
                                            </a:prstGeom>
                                            <a:noFill/>
                                            <a:ln w="12700">
                                              <a:solidFill>
                                                <a:schemeClr val="bg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cxnSp macro="">
                                          <xdr:nvCxnSpPr>
                                            <xdr:cNvPr id="91" name="Straight Connector 90">
                                              <a:extLst>
                                                <a:ext uri="{FF2B5EF4-FFF2-40B4-BE49-F238E27FC236}">
                                                  <a16:creationId xmlns:a16="http://schemas.microsoft.com/office/drawing/2014/main" id="{27E0783D-3D9D-3DEA-1434-16FB76866D6B}"/>
                                                </a:ext>
                                              </a:extLst>
                                            </xdr:cNvPr>
                                            <xdr:cNvCxnSpPr>
                                              <a:cxnSpLocks/>
                                            </xdr:cNvCxnSpPr>
                                          </xdr:nvCxnSpPr>
                                          <xdr:spPr>
                                            <a:xfrm>
                                              <a:off x="1360955" y="4756168"/>
                                              <a:ext cx="5184000" cy="0"/>
                                            </a:xfrm>
                                            <a:prstGeom prst="line">
                                              <a:avLst/>
                                            </a:prstGeom>
                                            <a:ln>
                                              <a:solidFill>
                                                <a:schemeClr val="accent6">
                                                  <a:lumMod val="60000"/>
                                                  <a:lumOff val="40000"/>
                                                </a:schemeClr>
                                              </a:solidFill>
                                            </a:ln>
                                          </xdr:spPr>
                                          <xdr:style>
                                            <a:lnRef idx="3">
                                              <a:schemeClr val="dk1"/>
                                            </a:lnRef>
                                            <a:fillRef idx="0">
                                              <a:schemeClr val="dk1"/>
                                            </a:fillRef>
                                            <a:effectRef idx="2">
                                              <a:schemeClr val="dk1"/>
                                            </a:effectRef>
                                            <a:fontRef idx="minor">
                                              <a:schemeClr val="tx1"/>
                                            </a:fontRef>
                                          </xdr:style>
                                        </xdr:cxnSp>
                                      </xdr:grpSp>
                                      <xdr:grpSp>
                                        <xdr:nvGrpSpPr>
                                          <xdr:cNvPr id="68" name="Group 67">
                                            <a:extLst>
                                              <a:ext uri="{FF2B5EF4-FFF2-40B4-BE49-F238E27FC236}">
                                                <a16:creationId xmlns:a16="http://schemas.microsoft.com/office/drawing/2014/main" id="{44094DFA-D161-06B7-87B1-CFD1CFBF1BBD}"/>
                                              </a:ext>
                                            </a:extLst>
                                          </xdr:cNvPr>
                                          <xdr:cNvGrpSpPr/>
                                        </xdr:nvGrpSpPr>
                                        <xdr:grpSpPr>
                                          <a:xfrm>
                                            <a:off x="4368301" y="1882361"/>
                                            <a:ext cx="2367239" cy="2326311"/>
                                            <a:chOff x="4679474" y="2063154"/>
                                            <a:chExt cx="2134058" cy="2199186"/>
                                          </a:xfrm>
                                        </xdr:grpSpPr>
                                        <xdr:sp macro="" textlink="">
                                          <xdr:nvSpPr>
                                            <xdr:cNvPr id="88" name="Rectangle: Rounded Corners 87">
                                              <a:extLst>
                                                <a:ext uri="{FF2B5EF4-FFF2-40B4-BE49-F238E27FC236}">
                                                  <a16:creationId xmlns:a16="http://schemas.microsoft.com/office/drawing/2014/main" id="{BB5D8B5E-37D0-CB3B-DEBF-C36C77F20909}"/>
                                                </a:ext>
                                              </a:extLst>
                                            </xdr:cNvPr>
                                            <xdr:cNvSpPr/>
                                          </xdr:nvSpPr>
                                          <xdr:spPr>
                                            <a:xfrm>
                                              <a:off x="4679474" y="2063154"/>
                                              <a:ext cx="2134058" cy="2199186"/>
                                            </a:xfrm>
                                            <a:prstGeom prst="roundRect">
                                              <a:avLst/>
                                            </a:prstGeom>
                                            <a:noFill/>
                                            <a:ln w="12700">
                                              <a:solidFill>
                                                <a:schemeClr val="bg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cxnSp macro="">
                                          <xdr:nvCxnSpPr>
                                            <xdr:cNvPr id="89" name="Straight Connector 88">
                                              <a:extLst>
                                                <a:ext uri="{FF2B5EF4-FFF2-40B4-BE49-F238E27FC236}">
                                                  <a16:creationId xmlns:a16="http://schemas.microsoft.com/office/drawing/2014/main" id="{0E02E4BE-4EB6-FBE7-1509-6F5B92E1883C}"/>
                                                </a:ext>
                                              </a:extLst>
                                            </xdr:cNvPr>
                                            <xdr:cNvCxnSpPr>
                                              <a:cxnSpLocks/>
                                            </xdr:cNvCxnSpPr>
                                          </xdr:nvCxnSpPr>
                                          <xdr:spPr>
                                            <a:xfrm>
                                              <a:off x="4817554" y="2346466"/>
                                              <a:ext cx="1872000" cy="0"/>
                                            </a:xfrm>
                                            <a:prstGeom prst="line">
                                              <a:avLst/>
                                            </a:prstGeom>
                                            <a:ln>
                                              <a:solidFill>
                                                <a:schemeClr val="accent6">
                                                  <a:lumMod val="60000"/>
                                                  <a:lumOff val="40000"/>
                                                </a:schemeClr>
                                              </a:solidFill>
                                            </a:ln>
                                          </xdr:spPr>
                                          <xdr:style>
                                            <a:lnRef idx="3">
                                              <a:schemeClr val="dk1"/>
                                            </a:lnRef>
                                            <a:fillRef idx="0">
                                              <a:schemeClr val="dk1"/>
                                            </a:fillRef>
                                            <a:effectRef idx="2">
                                              <a:schemeClr val="dk1"/>
                                            </a:effectRef>
                                            <a:fontRef idx="minor">
                                              <a:schemeClr val="tx1"/>
                                            </a:fontRef>
                                          </xdr:style>
                                        </xdr:cxnSp>
                                      </xdr:grpSp>
                                      <xdr:grpSp>
                                        <xdr:nvGrpSpPr>
                                          <xdr:cNvPr id="69" name="Group 68">
                                            <a:extLst>
                                              <a:ext uri="{FF2B5EF4-FFF2-40B4-BE49-F238E27FC236}">
                                                <a16:creationId xmlns:a16="http://schemas.microsoft.com/office/drawing/2014/main" id="{E4015BA8-3A3D-E127-B5C9-0720A70D97CE}"/>
                                              </a:ext>
                                            </a:extLst>
                                          </xdr:cNvPr>
                                          <xdr:cNvGrpSpPr/>
                                        </xdr:nvGrpSpPr>
                                        <xdr:grpSpPr>
                                          <a:xfrm>
                                            <a:off x="9535284" y="3834230"/>
                                            <a:ext cx="2524128" cy="2822208"/>
                                            <a:chOff x="9570459" y="3207434"/>
                                            <a:chExt cx="2466790" cy="3449004"/>
                                          </a:xfrm>
                                        </xdr:grpSpPr>
                                        <xdr:sp macro="" textlink="">
                                          <xdr:nvSpPr>
                                            <xdr:cNvPr id="86" name="Rectangle: Rounded Corners 85">
                                              <a:extLst>
                                                <a:ext uri="{FF2B5EF4-FFF2-40B4-BE49-F238E27FC236}">
                                                  <a16:creationId xmlns:a16="http://schemas.microsoft.com/office/drawing/2014/main" id="{0DB5ABDC-F553-E460-F652-4AAB49912D74}"/>
                                                </a:ext>
                                              </a:extLst>
                                            </xdr:cNvPr>
                                            <xdr:cNvSpPr/>
                                          </xdr:nvSpPr>
                                          <xdr:spPr>
                                            <a:xfrm>
                                              <a:off x="9570459" y="3207434"/>
                                              <a:ext cx="2466790" cy="3449004"/>
                                            </a:xfrm>
                                            <a:prstGeom prst="roundRect">
                                              <a:avLst/>
                                            </a:prstGeom>
                                            <a:noFill/>
                                            <a:ln w="12700">
                                              <a:solidFill>
                                                <a:schemeClr val="bg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cxnSp macro="">
                                          <xdr:nvCxnSpPr>
                                            <xdr:cNvPr id="87" name="Straight Connector 86">
                                              <a:extLst>
                                                <a:ext uri="{FF2B5EF4-FFF2-40B4-BE49-F238E27FC236}">
                                                  <a16:creationId xmlns:a16="http://schemas.microsoft.com/office/drawing/2014/main" id="{67363A61-DCB5-DFF0-ECFE-B29ED086AE59}"/>
                                                </a:ext>
                                              </a:extLst>
                                            </xdr:cNvPr>
                                            <xdr:cNvCxnSpPr>
                                              <a:cxnSpLocks/>
                                            </xdr:cNvCxnSpPr>
                                          </xdr:nvCxnSpPr>
                                          <xdr:spPr>
                                            <a:xfrm>
                                              <a:off x="9694186" y="3630304"/>
                                              <a:ext cx="2232000" cy="0"/>
                                            </a:xfrm>
                                            <a:prstGeom prst="line">
                                              <a:avLst/>
                                            </a:prstGeom>
                                            <a:ln>
                                              <a:solidFill>
                                                <a:schemeClr val="accent6">
                                                  <a:lumMod val="60000"/>
                                                  <a:lumOff val="40000"/>
                                                </a:schemeClr>
                                              </a:solidFill>
                                            </a:ln>
                                          </xdr:spPr>
                                          <xdr:style>
                                            <a:lnRef idx="3">
                                              <a:schemeClr val="dk1"/>
                                            </a:lnRef>
                                            <a:fillRef idx="0">
                                              <a:schemeClr val="dk1"/>
                                            </a:fillRef>
                                            <a:effectRef idx="2">
                                              <a:schemeClr val="dk1"/>
                                            </a:effectRef>
                                            <a:fontRef idx="minor">
                                              <a:schemeClr val="tx1"/>
                                            </a:fontRef>
                                          </xdr:style>
                                        </xdr:cxnSp>
                                      </xdr:grpSp>
                                      <xdr:grpSp>
                                        <xdr:nvGrpSpPr>
                                          <xdr:cNvPr id="70" name="Group 69">
                                            <a:extLst>
                                              <a:ext uri="{FF2B5EF4-FFF2-40B4-BE49-F238E27FC236}">
                                                <a16:creationId xmlns:a16="http://schemas.microsoft.com/office/drawing/2014/main" id="{E53760E3-BFE8-4356-ED0B-8BD0E3FED833}"/>
                                              </a:ext>
                                            </a:extLst>
                                          </xdr:cNvPr>
                                          <xdr:cNvGrpSpPr/>
                                        </xdr:nvGrpSpPr>
                                        <xdr:grpSpPr>
                                          <a:xfrm>
                                            <a:off x="7220426" y="4332817"/>
                                            <a:ext cx="2146072" cy="2323621"/>
                                            <a:chOff x="7582604" y="4459157"/>
                                            <a:chExt cx="1907640" cy="2197281"/>
                                          </a:xfrm>
                                        </xdr:grpSpPr>
                                        <xdr:sp macro="" textlink="">
                                          <xdr:nvSpPr>
                                            <xdr:cNvPr id="84" name="Rectangle: Rounded Corners 83">
                                              <a:extLst>
                                                <a:ext uri="{FF2B5EF4-FFF2-40B4-BE49-F238E27FC236}">
                                                  <a16:creationId xmlns:a16="http://schemas.microsoft.com/office/drawing/2014/main" id="{2070275B-16E1-568D-321F-ED0FAFA527A7}"/>
                                                </a:ext>
                                              </a:extLst>
                                            </xdr:cNvPr>
                                            <xdr:cNvSpPr/>
                                          </xdr:nvSpPr>
                                          <xdr:spPr>
                                            <a:xfrm>
                                              <a:off x="7582604" y="4459157"/>
                                              <a:ext cx="1907640" cy="2197281"/>
                                            </a:xfrm>
                                            <a:prstGeom prst="roundRect">
                                              <a:avLst/>
                                            </a:prstGeom>
                                            <a:noFill/>
                                            <a:ln w="12700">
                                              <a:solidFill>
                                                <a:schemeClr val="bg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cxnSp macro="">
                                          <xdr:nvCxnSpPr>
                                            <xdr:cNvPr id="85" name="Straight Connector 84">
                                              <a:extLst>
                                                <a:ext uri="{FF2B5EF4-FFF2-40B4-BE49-F238E27FC236}">
                                                  <a16:creationId xmlns:a16="http://schemas.microsoft.com/office/drawing/2014/main" id="{52657A06-88F8-32F9-0360-8DF8F1191E53}"/>
                                                </a:ext>
                                              </a:extLst>
                                            </xdr:cNvPr>
                                            <xdr:cNvCxnSpPr>
                                              <a:cxnSpLocks/>
                                            </xdr:cNvCxnSpPr>
                                          </xdr:nvCxnSpPr>
                                          <xdr:spPr>
                                            <a:xfrm>
                                              <a:off x="7700887" y="4755617"/>
                                              <a:ext cx="1728000" cy="0"/>
                                            </a:xfrm>
                                            <a:prstGeom prst="line">
                                              <a:avLst/>
                                            </a:prstGeom>
                                            <a:ln>
                                              <a:solidFill>
                                                <a:schemeClr val="accent6">
                                                  <a:lumMod val="60000"/>
                                                  <a:lumOff val="40000"/>
                                                </a:schemeClr>
                                              </a:solidFill>
                                            </a:ln>
                                          </xdr:spPr>
                                          <xdr:style>
                                            <a:lnRef idx="3">
                                              <a:schemeClr val="dk1"/>
                                            </a:lnRef>
                                            <a:fillRef idx="0">
                                              <a:schemeClr val="dk1"/>
                                            </a:fillRef>
                                            <a:effectRef idx="2">
                                              <a:schemeClr val="dk1"/>
                                            </a:effectRef>
                                            <a:fontRef idx="minor">
                                              <a:schemeClr val="tx1"/>
                                            </a:fontRef>
                                          </xdr:style>
                                        </xdr:cxnSp>
                                      </xdr:grpSp>
                                      <xdr:sp macro="" textlink="">
                                        <xdr:nvSpPr>
                                          <xdr:cNvPr id="71" name="Rectangle: Rounded Corners 70">
                                            <a:extLst>
                                              <a:ext uri="{FF2B5EF4-FFF2-40B4-BE49-F238E27FC236}">
                                                <a16:creationId xmlns:a16="http://schemas.microsoft.com/office/drawing/2014/main" id="{7C5B3EA2-1128-5C93-E574-90619FC27B4E}"/>
                                              </a:ext>
                                            </a:extLst>
                                          </xdr:cNvPr>
                                          <xdr:cNvSpPr/>
                                        </xdr:nvSpPr>
                                        <xdr:spPr>
                                          <a:xfrm>
                                            <a:off x="5059680" y="108455"/>
                                            <a:ext cx="3961672" cy="712501"/>
                                          </a:xfrm>
                                          <a:prstGeom prst="roundRect">
                                            <a:avLst/>
                                          </a:prstGeom>
                                          <a:noFill/>
                                          <a:ln w="12700">
                                            <a:solidFill>
                                              <a:schemeClr val="bg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sp macro="" textlink="">
                                        <xdr:nvSpPr>
                                          <xdr:cNvPr id="72" name="Rectangle: Rounded Corners 71">
                                            <a:extLst>
                                              <a:ext uri="{FF2B5EF4-FFF2-40B4-BE49-F238E27FC236}">
                                                <a16:creationId xmlns:a16="http://schemas.microsoft.com/office/drawing/2014/main" id="{B7B65C8D-DAB2-1194-9327-37777CB02F4E}"/>
                                              </a:ext>
                                            </a:extLst>
                                          </xdr:cNvPr>
                                          <xdr:cNvSpPr/>
                                        </xdr:nvSpPr>
                                        <xdr:spPr>
                                          <a:xfrm>
                                            <a:off x="91440" y="1037227"/>
                                            <a:ext cx="2285007" cy="689335"/>
                                          </a:xfrm>
                                          <a:prstGeom prst="roundRect">
                                            <a:avLst/>
                                          </a:prstGeom>
                                          <a:noFill/>
                                          <a:ln w="12700">
                                            <a:solidFill>
                                              <a:schemeClr val="bg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grpSp>
                                        <xdr:nvGrpSpPr>
                                          <xdr:cNvPr id="73" name="Group 72">
                                            <a:extLst>
                                              <a:ext uri="{FF2B5EF4-FFF2-40B4-BE49-F238E27FC236}">
                                                <a16:creationId xmlns:a16="http://schemas.microsoft.com/office/drawing/2014/main" id="{01249739-8437-E8BF-E85E-BC686CDEA1B7}"/>
                                              </a:ext>
                                            </a:extLst>
                                          </xdr:cNvPr>
                                          <xdr:cNvGrpSpPr/>
                                        </xdr:nvGrpSpPr>
                                        <xdr:grpSpPr>
                                          <a:xfrm>
                                            <a:off x="10791508" y="1890096"/>
                                            <a:ext cx="1368000" cy="1895207"/>
                                            <a:chOff x="9376476" y="1146611"/>
                                            <a:chExt cx="1333285" cy="1895864"/>
                                          </a:xfrm>
                                        </xdr:grpSpPr>
                                        <xdr:grpSp>
                                          <xdr:nvGrpSpPr>
                                            <xdr:cNvPr id="80" name="Group 79">
                                              <a:extLst>
                                                <a:ext uri="{FF2B5EF4-FFF2-40B4-BE49-F238E27FC236}">
                                                  <a16:creationId xmlns:a16="http://schemas.microsoft.com/office/drawing/2014/main" id="{6EDF9862-3594-F562-B5A8-2DC83CEC9EF9}"/>
                                                </a:ext>
                                              </a:extLst>
                                            </xdr:cNvPr>
                                            <xdr:cNvGrpSpPr/>
                                          </xdr:nvGrpSpPr>
                                          <xdr:grpSpPr>
                                            <a:xfrm>
                                              <a:off x="9376476" y="1146611"/>
                                              <a:ext cx="1333285" cy="1895864"/>
                                              <a:chOff x="9357948" y="1231075"/>
                                              <a:chExt cx="1333285" cy="1895864"/>
                                            </a:xfrm>
                                            <a:solidFill>
                                              <a:schemeClr val="accent6"/>
                                            </a:solidFill>
                                            <a:effectLst>
                                              <a:outerShdw blurRad="50800" dist="38100" dir="2700000" algn="tl" rotWithShape="0">
                                                <a:prstClr val="black">
                                                  <a:alpha val="40000"/>
                                                </a:prstClr>
                                              </a:outerShdw>
                                            </a:effectLst>
                                          </xdr:grpSpPr>
                                          <xdr:sp macro="" textlink="">
                                            <xdr:nvSpPr>
                                              <xdr:cNvPr id="82" name="Flowchart: Off-page Connector 81">
                                                <a:extLst>
                                                  <a:ext uri="{FF2B5EF4-FFF2-40B4-BE49-F238E27FC236}">
                                                    <a16:creationId xmlns:a16="http://schemas.microsoft.com/office/drawing/2014/main" id="{CE58C985-B6EA-0EEC-5F82-AC78783D8B90}"/>
                                                  </a:ext>
                                                </a:extLst>
                                              </xdr:cNvPr>
                                              <xdr:cNvSpPr/>
                                            </xdr:nvSpPr>
                                            <xdr:spPr>
                                              <a:xfrm>
                                                <a:off x="9530381" y="1514459"/>
                                                <a:ext cx="1036320" cy="1612480"/>
                                              </a:xfrm>
                                              <a:prstGeom prst="flowChartOffpageConnector">
                                                <a:avLst/>
                                              </a:prstGeom>
                                              <a:noFill/>
                                              <a:ln w="12700">
                                                <a:solidFill>
                                                  <a:schemeClr val="bg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sp macro="" textlink="">
                                            <xdr:nvSpPr>
                                              <xdr:cNvPr id="83" name="Isosceles Triangle 82">
                                                <a:extLst>
                                                  <a:ext uri="{FF2B5EF4-FFF2-40B4-BE49-F238E27FC236}">
                                                    <a16:creationId xmlns:a16="http://schemas.microsoft.com/office/drawing/2014/main" id="{76698CB1-6053-115F-D87E-64837166FE68}"/>
                                                  </a:ext>
                                                </a:extLst>
                                              </xdr:cNvPr>
                                              <xdr:cNvSpPr/>
                                            </xdr:nvSpPr>
                                            <xdr:spPr>
                                              <a:xfrm>
                                                <a:off x="9357948" y="1231075"/>
                                                <a:ext cx="1333285" cy="288659"/>
                                              </a:xfrm>
                                              <a:prstGeom prst="triangle">
                                                <a:avLst/>
                                              </a:prstGeom>
                                              <a:noFill/>
                                              <a:ln w="12700">
                                                <a:solidFill>
                                                  <a:schemeClr val="bg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grpSp>
                                        <xdr:sp macro="" textlink="">
                                          <xdr:nvSpPr>
                                            <xdr:cNvPr id="81" name="Flowchart: Off-page Connector 80">
                                              <a:extLst>
                                                <a:ext uri="{FF2B5EF4-FFF2-40B4-BE49-F238E27FC236}">
                                                  <a16:creationId xmlns:a16="http://schemas.microsoft.com/office/drawing/2014/main" id="{9C0CD1E8-BB82-FFFE-D471-0300EF984AB5}"/>
                                                </a:ext>
                                              </a:extLst>
                                            </xdr:cNvPr>
                                            <xdr:cNvSpPr/>
                                          </xdr:nvSpPr>
                                          <xdr:spPr>
                                            <a:xfrm>
                                              <a:off x="9632692" y="1582847"/>
                                              <a:ext cx="868753" cy="1338753"/>
                                            </a:xfrm>
                                            <a:prstGeom prst="flowChartOffpageConnector">
                                              <a:avLst/>
                                            </a:prstGeom>
                                            <a:noFill/>
                                            <a:ln w="19050" cap="flat">
                                              <a:solidFill>
                                                <a:schemeClr val="bg1"/>
                                              </a:solidFill>
                                              <a:prstDash val="dash"/>
                                              <a:miter lim="800000"/>
                                              <a:extLst>
                                                <a:ext uri="{C807C97D-BFC1-408E-A445-0C87EB9F89A2}">
                                                  <ask:lineSketchStyleProps xmlns:ask="http://schemas.microsoft.com/office/drawing/2018/sketchyshapes" sd="1219033472">
                                                    <a:custGeom>
                                                      <a:avLst/>
                                                      <a:gdLst>
                                                        <a:gd name="connsiteX0" fmla="*/ 0 w 842497"/>
                                                        <a:gd name="connsiteY0" fmla="*/ 0 h 1237654"/>
                                                        <a:gd name="connsiteX1" fmla="*/ 412824 w 842497"/>
                                                        <a:gd name="connsiteY1" fmla="*/ 0 h 1237654"/>
                                                        <a:gd name="connsiteX2" fmla="*/ 842497 w 842497"/>
                                                        <a:gd name="connsiteY2" fmla="*/ 0 h 1237654"/>
                                                        <a:gd name="connsiteX3" fmla="*/ 842497 w 842497"/>
                                                        <a:gd name="connsiteY3" fmla="*/ 514864 h 1237654"/>
                                                        <a:gd name="connsiteX4" fmla="*/ 842497 w 842497"/>
                                                        <a:gd name="connsiteY4" fmla="*/ 990123 h 1237654"/>
                                                        <a:gd name="connsiteX5" fmla="*/ 421248 w 842497"/>
                                                        <a:gd name="connsiteY5" fmla="*/ 1237654 h 1237654"/>
                                                        <a:gd name="connsiteX6" fmla="*/ 0 w 842497"/>
                                                        <a:gd name="connsiteY6" fmla="*/ 990123 h 1237654"/>
                                                        <a:gd name="connsiteX7" fmla="*/ 0 w 842497"/>
                                                        <a:gd name="connsiteY7" fmla="*/ 475259 h 1237654"/>
                                                        <a:gd name="connsiteX8" fmla="*/ 0 w 842497"/>
                                                        <a:gd name="connsiteY8" fmla="*/ 0 h 12376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842497" h="1237654" extrusionOk="0">
                                                          <a:moveTo>
                                                            <a:pt x="0" y="0"/>
                                                          </a:moveTo>
                                                          <a:cubicBezTo>
                                                            <a:pt x="184443" y="-14998"/>
                                                            <a:pt x="227995" y="46980"/>
                                                            <a:pt x="412824" y="0"/>
                                                          </a:cubicBezTo>
                                                          <a:cubicBezTo>
                                                            <a:pt x="597653" y="-46980"/>
                                                            <a:pt x="703294" y="49055"/>
                                                            <a:pt x="842497" y="0"/>
                                                          </a:cubicBezTo>
                                                          <a:cubicBezTo>
                                                            <a:pt x="895292" y="117791"/>
                                                            <a:pt x="826868" y="327985"/>
                                                            <a:pt x="842497" y="514864"/>
                                                          </a:cubicBezTo>
                                                          <a:cubicBezTo>
                                                            <a:pt x="858126" y="701743"/>
                                                            <a:pt x="834589" y="827650"/>
                                                            <a:pt x="842497" y="990123"/>
                                                          </a:cubicBezTo>
                                                          <a:cubicBezTo>
                                                            <a:pt x="730064" y="1121077"/>
                                                            <a:pt x="544071" y="1134867"/>
                                                            <a:pt x="421248" y="1237654"/>
                                                          </a:cubicBezTo>
                                                          <a:cubicBezTo>
                                                            <a:pt x="300719" y="1172602"/>
                                                            <a:pt x="117703" y="1004109"/>
                                                            <a:pt x="0" y="990123"/>
                                                          </a:cubicBezTo>
                                                          <a:cubicBezTo>
                                                            <a:pt x="-11107" y="879129"/>
                                                            <a:pt x="42619" y="622804"/>
                                                            <a:pt x="0" y="475259"/>
                                                          </a:cubicBezTo>
                                                          <a:cubicBezTo>
                                                            <a:pt x="-42619" y="327714"/>
                                                            <a:pt x="30146" y="126272"/>
                                                            <a:pt x="0" y="0"/>
                                                          </a:cubicBezTo>
                                                          <a:close/>
                                                        </a:path>
                                                      </a:pathLst>
                                                    </a:custGeom>
                                                    <ask:type>
                                                      <ask:lineSketchNone/>
                                                    </ask:type>
                                                  </ask:lineSketchStyleProps>
                                                </a:ext>
                                              </a:extLst>
                                            </a:ln>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sp macro="" textlink="">
                                        <xdr:nvSpPr>
                                          <xdr:cNvPr id="74" name="Rectangle: Rounded Corners 73">
                                            <a:extLst>
                                              <a:ext uri="{FF2B5EF4-FFF2-40B4-BE49-F238E27FC236}">
                                                <a16:creationId xmlns:a16="http://schemas.microsoft.com/office/drawing/2014/main" id="{62ED44F3-DABE-EC02-1419-EAD5D29F31AA}"/>
                                              </a:ext>
                                            </a:extLst>
                                          </xdr:cNvPr>
                                          <xdr:cNvSpPr/>
                                        </xdr:nvSpPr>
                                        <xdr:spPr>
                                          <a:xfrm>
                                            <a:off x="9433242" y="1036254"/>
                                            <a:ext cx="2626170" cy="691280"/>
                                          </a:xfrm>
                                          <a:prstGeom prst="roundRect">
                                            <a:avLst/>
                                          </a:prstGeom>
                                          <a:noFill/>
                                          <a:ln w="12700">
                                            <a:solidFill>
                                              <a:schemeClr val="bg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grpSp>
                                        <xdr:nvGrpSpPr>
                                          <xdr:cNvPr id="75" name="Group 74">
                                            <a:extLst>
                                              <a:ext uri="{FF2B5EF4-FFF2-40B4-BE49-F238E27FC236}">
                                                <a16:creationId xmlns:a16="http://schemas.microsoft.com/office/drawing/2014/main" id="{D53631A1-DC8A-7654-CDF1-0498E4459EEB}"/>
                                              </a:ext>
                                            </a:extLst>
                                          </xdr:cNvPr>
                                          <xdr:cNvGrpSpPr/>
                                        </xdr:nvGrpSpPr>
                                        <xdr:grpSpPr>
                                          <a:xfrm>
                                            <a:off x="9470873" y="1859155"/>
                                            <a:ext cx="1368000" cy="1895206"/>
                                            <a:chOff x="9384590" y="1115660"/>
                                            <a:chExt cx="1333285" cy="1895863"/>
                                          </a:xfrm>
                                        </xdr:grpSpPr>
                                        <xdr:grpSp>
                                          <xdr:nvGrpSpPr>
                                            <xdr:cNvPr id="76" name="Group 75">
                                              <a:extLst>
                                                <a:ext uri="{FF2B5EF4-FFF2-40B4-BE49-F238E27FC236}">
                                                  <a16:creationId xmlns:a16="http://schemas.microsoft.com/office/drawing/2014/main" id="{A5B41C78-FD75-DE56-E5BF-E55C8BAC1877}"/>
                                                </a:ext>
                                              </a:extLst>
                                            </xdr:cNvPr>
                                            <xdr:cNvGrpSpPr/>
                                          </xdr:nvGrpSpPr>
                                          <xdr:grpSpPr>
                                            <a:xfrm>
                                              <a:off x="9384590" y="1115660"/>
                                              <a:ext cx="1333285" cy="1895863"/>
                                              <a:chOff x="9366062" y="1200124"/>
                                              <a:chExt cx="1333285" cy="1895863"/>
                                            </a:xfrm>
                                            <a:solidFill>
                                              <a:schemeClr val="accent6"/>
                                            </a:solidFill>
                                            <a:effectLst>
                                              <a:outerShdw blurRad="50800" dist="38100" dir="2700000" algn="tl" rotWithShape="0">
                                                <a:prstClr val="black">
                                                  <a:alpha val="40000"/>
                                                </a:prstClr>
                                              </a:outerShdw>
                                            </a:effectLst>
                                          </xdr:grpSpPr>
                                          <xdr:sp macro="" textlink="">
                                            <xdr:nvSpPr>
                                              <xdr:cNvPr id="78" name="Flowchart: Off-page Connector 77">
                                                <a:extLst>
                                                  <a:ext uri="{FF2B5EF4-FFF2-40B4-BE49-F238E27FC236}">
                                                    <a16:creationId xmlns:a16="http://schemas.microsoft.com/office/drawing/2014/main" id="{A482F950-09F3-FE8B-ADEB-0CAA37E2C711}"/>
                                                  </a:ext>
                                                </a:extLst>
                                              </xdr:cNvPr>
                                              <xdr:cNvSpPr/>
                                            </xdr:nvSpPr>
                                            <xdr:spPr>
                                              <a:xfrm>
                                                <a:off x="9530381" y="1483507"/>
                                                <a:ext cx="1036320" cy="1612480"/>
                                              </a:xfrm>
                                              <a:prstGeom prst="flowChartOffpageConnector">
                                                <a:avLst/>
                                              </a:prstGeom>
                                              <a:noFill/>
                                              <a:ln w="12700">
                                                <a:solidFill>
                                                  <a:schemeClr val="bg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sp macro="" textlink="">
                                            <xdr:nvSpPr>
                                              <xdr:cNvPr id="79" name="Isosceles Triangle 78">
                                                <a:extLst>
                                                  <a:ext uri="{FF2B5EF4-FFF2-40B4-BE49-F238E27FC236}">
                                                    <a16:creationId xmlns:a16="http://schemas.microsoft.com/office/drawing/2014/main" id="{49DC842B-1AE9-C989-D695-42621670C219}"/>
                                                  </a:ext>
                                                </a:extLst>
                                              </xdr:cNvPr>
                                              <xdr:cNvSpPr/>
                                            </xdr:nvSpPr>
                                            <xdr:spPr>
                                              <a:xfrm>
                                                <a:off x="9366062" y="1200124"/>
                                                <a:ext cx="1333285" cy="288659"/>
                                              </a:xfrm>
                                              <a:prstGeom prst="triangle">
                                                <a:avLst/>
                                              </a:prstGeom>
                                              <a:noFill/>
                                              <a:ln w="12700">
                                                <a:solidFill>
                                                  <a:schemeClr val="bg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grpSp>
                                        <xdr:sp macro="" textlink="">
                                          <xdr:nvSpPr>
                                            <xdr:cNvPr id="77" name="Flowchart: Off-page Connector 76">
                                              <a:extLst>
                                                <a:ext uri="{FF2B5EF4-FFF2-40B4-BE49-F238E27FC236}">
                                                  <a16:creationId xmlns:a16="http://schemas.microsoft.com/office/drawing/2014/main" id="{96FC3147-EBC3-7A07-C628-E8F8D80F3ACD}"/>
                                                </a:ext>
                                              </a:extLst>
                                            </xdr:cNvPr>
                                            <xdr:cNvSpPr/>
                                          </xdr:nvSpPr>
                                          <xdr:spPr>
                                            <a:xfrm>
                                              <a:off x="9632692" y="1582847"/>
                                              <a:ext cx="868753" cy="1338753"/>
                                            </a:xfrm>
                                            <a:prstGeom prst="flowChartOffpageConnector">
                                              <a:avLst/>
                                            </a:prstGeom>
                                            <a:noFill/>
                                            <a:ln w="19050" cap="flat">
                                              <a:solidFill>
                                                <a:schemeClr val="bg1"/>
                                              </a:solidFill>
                                              <a:prstDash val="dash"/>
                                              <a:miter lim="800000"/>
                                              <a:extLst>
                                                <a:ext uri="{C807C97D-BFC1-408E-A445-0C87EB9F89A2}">
                                                  <ask:lineSketchStyleProps xmlns:ask="http://schemas.microsoft.com/office/drawing/2018/sketchyshapes" sd="1219033472">
                                                    <a:custGeom>
                                                      <a:avLst/>
                                                      <a:gdLst>
                                                        <a:gd name="connsiteX0" fmla="*/ 0 w 842497"/>
                                                        <a:gd name="connsiteY0" fmla="*/ 0 h 1237654"/>
                                                        <a:gd name="connsiteX1" fmla="*/ 412824 w 842497"/>
                                                        <a:gd name="connsiteY1" fmla="*/ 0 h 1237654"/>
                                                        <a:gd name="connsiteX2" fmla="*/ 842497 w 842497"/>
                                                        <a:gd name="connsiteY2" fmla="*/ 0 h 1237654"/>
                                                        <a:gd name="connsiteX3" fmla="*/ 842497 w 842497"/>
                                                        <a:gd name="connsiteY3" fmla="*/ 514864 h 1237654"/>
                                                        <a:gd name="connsiteX4" fmla="*/ 842497 w 842497"/>
                                                        <a:gd name="connsiteY4" fmla="*/ 990123 h 1237654"/>
                                                        <a:gd name="connsiteX5" fmla="*/ 421248 w 842497"/>
                                                        <a:gd name="connsiteY5" fmla="*/ 1237654 h 1237654"/>
                                                        <a:gd name="connsiteX6" fmla="*/ 0 w 842497"/>
                                                        <a:gd name="connsiteY6" fmla="*/ 990123 h 1237654"/>
                                                        <a:gd name="connsiteX7" fmla="*/ 0 w 842497"/>
                                                        <a:gd name="connsiteY7" fmla="*/ 475259 h 1237654"/>
                                                        <a:gd name="connsiteX8" fmla="*/ 0 w 842497"/>
                                                        <a:gd name="connsiteY8" fmla="*/ 0 h 12376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842497" h="1237654" extrusionOk="0">
                                                          <a:moveTo>
                                                            <a:pt x="0" y="0"/>
                                                          </a:moveTo>
                                                          <a:cubicBezTo>
                                                            <a:pt x="184443" y="-14998"/>
                                                            <a:pt x="227995" y="46980"/>
                                                            <a:pt x="412824" y="0"/>
                                                          </a:cubicBezTo>
                                                          <a:cubicBezTo>
                                                            <a:pt x="597653" y="-46980"/>
                                                            <a:pt x="703294" y="49055"/>
                                                            <a:pt x="842497" y="0"/>
                                                          </a:cubicBezTo>
                                                          <a:cubicBezTo>
                                                            <a:pt x="895292" y="117791"/>
                                                            <a:pt x="826868" y="327985"/>
                                                            <a:pt x="842497" y="514864"/>
                                                          </a:cubicBezTo>
                                                          <a:cubicBezTo>
                                                            <a:pt x="858126" y="701743"/>
                                                            <a:pt x="834589" y="827650"/>
                                                            <a:pt x="842497" y="990123"/>
                                                          </a:cubicBezTo>
                                                          <a:cubicBezTo>
                                                            <a:pt x="730064" y="1121077"/>
                                                            <a:pt x="544071" y="1134867"/>
                                                            <a:pt x="421248" y="1237654"/>
                                                          </a:cubicBezTo>
                                                          <a:cubicBezTo>
                                                            <a:pt x="300719" y="1172602"/>
                                                            <a:pt x="117703" y="1004109"/>
                                                            <a:pt x="0" y="990123"/>
                                                          </a:cubicBezTo>
                                                          <a:cubicBezTo>
                                                            <a:pt x="-11107" y="879129"/>
                                                            <a:pt x="42619" y="622804"/>
                                                            <a:pt x="0" y="475259"/>
                                                          </a:cubicBezTo>
                                                          <a:cubicBezTo>
                                                            <a:pt x="-42619" y="327714"/>
                                                            <a:pt x="30146" y="126272"/>
                                                            <a:pt x="0" y="0"/>
                                                          </a:cubicBezTo>
                                                          <a:close/>
                                                        </a:path>
                                                      </a:pathLst>
                                                    </a:custGeom>
                                                    <ask:type>
                                                      <ask:lineSketchNone/>
                                                    </ask:type>
                                                  </ask:lineSketchStyleProps>
                                                </a:ext>
                                              </a:extLst>
                                            </a:ln>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pic>
                                      <xdr:nvPicPr>
                                        <xdr:cNvPr id="54" name="Graphic 40" descr="Shopping cart with solid fill">
                                          <a:extLst>
                                            <a:ext uri="{FF2B5EF4-FFF2-40B4-BE49-F238E27FC236}">
                                              <a16:creationId xmlns:a16="http://schemas.microsoft.com/office/drawing/2014/main" id="{BA0BB7E9-0F75-5AA7-3695-8F9E52B3E6D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25567" y="6192361"/>
                                          <a:ext cx="525273" cy="488734"/>
                                        </a:xfrm>
                                        <a:prstGeom prst="rect">
                                          <a:avLst/>
                                        </a:prstGeom>
                                      </xdr:spPr>
                                    </xdr:pic>
                                    <xdr:pic>
                                      <xdr:nvPicPr>
                                        <xdr:cNvPr id="55" name="Graphic 48" descr="Presentation with bar chart with solid fill">
                                          <a:extLst>
                                            <a:ext uri="{FF2B5EF4-FFF2-40B4-BE49-F238E27FC236}">
                                              <a16:creationId xmlns:a16="http://schemas.microsoft.com/office/drawing/2014/main" id="{3018AA5B-D2E3-02C9-0742-7CB4D5CC688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33272" y="158978"/>
                                          <a:ext cx="784589" cy="729517"/>
                                        </a:xfrm>
                                        <a:prstGeom prst="rect">
                                          <a:avLst/>
                                        </a:prstGeom>
                                      </xdr:spPr>
                                    </xdr:pic>
                                    <xdr:pic>
                                      <xdr:nvPicPr>
                                        <xdr:cNvPr id="56" name="Graphic 55" descr="Daily calendar with solid fill">
                                          <a:extLst>
                                            <a:ext uri="{FF2B5EF4-FFF2-40B4-BE49-F238E27FC236}">
                                              <a16:creationId xmlns:a16="http://schemas.microsoft.com/office/drawing/2014/main" id="{CC6652B8-5367-9AA4-CCC1-66A21E712B8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840018" y="4418273"/>
                                          <a:ext cx="310343" cy="288559"/>
                                        </a:xfrm>
                                        <a:prstGeom prst="rect">
                                          <a:avLst/>
                                        </a:prstGeom>
                                      </xdr:spPr>
                                    </xdr:pic>
                                  </xdr:grpSp>
                                  <xdr:pic>
                                    <xdr:nvPicPr>
                                      <xdr:cNvPr id="52" name="Graphic 55" descr="Daily calendar with solid fill">
                                        <a:extLst>
                                          <a:ext uri="{FF2B5EF4-FFF2-40B4-BE49-F238E27FC236}">
                                            <a16:creationId xmlns:a16="http://schemas.microsoft.com/office/drawing/2014/main" id="{814321A7-CA84-3249-0AA5-A239C7968B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832649" y="1950276"/>
                                        <a:ext cx="310343" cy="288559"/>
                                      </a:xfrm>
                                      <a:prstGeom prst="rect">
                                        <a:avLst/>
                                      </a:prstGeom>
                                    </xdr:spPr>
                                  </xdr:pic>
                                </xdr:grpSp>
                              </xdr:grpSp>
                              <xdr:pic>
                                <xdr:nvPicPr>
                                  <xdr:cNvPr id="3" name="Graphic 2" descr="Money with solid fill">
                                    <a:extLst>
                                      <a:ext uri="{FF2B5EF4-FFF2-40B4-BE49-F238E27FC236}">
                                        <a16:creationId xmlns:a16="http://schemas.microsoft.com/office/drawing/2014/main" id="{5EFC3D81-F7AE-4A37-946F-48EC04E689F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373086" y="1502229"/>
                                    <a:ext cx="653143" cy="522709"/>
                                  </a:xfrm>
                                  <a:prstGeom prst="rect">
                                    <a:avLst/>
                                  </a:prstGeom>
                                </xdr:spPr>
                              </xdr:pic>
                            </xdr:grpSp>
                            <xdr:pic>
                              <xdr:nvPicPr>
                                <xdr:cNvPr id="8" name="Graphic 7" descr="Bar graph with upward trend with solid fill">
                                  <a:extLst>
                                    <a:ext uri="{FF2B5EF4-FFF2-40B4-BE49-F238E27FC236}">
                                      <a16:creationId xmlns:a16="http://schemas.microsoft.com/office/drawing/2014/main" id="{29372481-9A1A-42F3-BA83-8854CAE4DE3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519057" y="1534886"/>
                                  <a:ext cx="555171" cy="511441"/>
                                </a:xfrm>
                                <a:prstGeom prst="rect">
                                  <a:avLst/>
                                </a:prstGeom>
                              </xdr:spPr>
                            </xdr:pic>
                          </xdr:grpSp>
                          <xdr:sp macro="" textlink="">
                            <xdr:nvSpPr>
                              <xdr:cNvPr id="10" name="TextBox 9">
                                <a:extLst>
                                  <a:ext uri="{FF2B5EF4-FFF2-40B4-BE49-F238E27FC236}">
                                    <a16:creationId xmlns:a16="http://schemas.microsoft.com/office/drawing/2014/main" id="{80A7BD88-244A-4361-BC46-3603FE93C549}"/>
                                  </a:ext>
                                </a:extLst>
                              </xdr:cNvPr>
                              <xdr:cNvSpPr txBox="1"/>
                            </xdr:nvSpPr>
                            <xdr:spPr>
                              <a:xfrm>
                                <a:off x="3505200" y="1458686"/>
                                <a:ext cx="1260000" cy="238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accent4">
                                        <a:lumMod val="60000"/>
                                        <a:lumOff val="40000"/>
                                      </a:schemeClr>
                                    </a:solidFill>
                                    <a:latin typeface="+mn-lt"/>
                                    <a:ea typeface="+mn-ea"/>
                                    <a:cs typeface="+mn-cs"/>
                                  </a:rPr>
                                  <a:t>TOTAL PROFIT</a:t>
                                </a:r>
                              </a:p>
                            </xdr:txBody>
                          </xdr:sp>
                          <xdr:sp macro="" textlink="">
                            <xdr:nvSpPr>
                              <xdr:cNvPr id="11" name="TextBox 10">
                                <a:extLst>
                                  <a:ext uri="{FF2B5EF4-FFF2-40B4-BE49-F238E27FC236}">
                                    <a16:creationId xmlns:a16="http://schemas.microsoft.com/office/drawing/2014/main" id="{190FA2AA-B53E-48BD-952E-A1B35F2DDC0D}"/>
                                  </a:ext>
                                </a:extLst>
                              </xdr:cNvPr>
                              <xdr:cNvSpPr txBox="1"/>
                            </xdr:nvSpPr>
                            <xdr:spPr>
                              <a:xfrm>
                                <a:off x="304800" y="1469571"/>
                                <a:ext cx="1152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accent4">
                                        <a:lumMod val="60000"/>
                                        <a:lumOff val="40000"/>
                                      </a:schemeClr>
                                    </a:solidFill>
                                    <a:latin typeface="+mn-lt"/>
                                    <a:ea typeface="+mn-ea"/>
                                    <a:cs typeface="+mn-cs"/>
                                  </a:rPr>
                                  <a:t>TOTAL SALES</a:t>
                                </a:r>
                              </a:p>
                            </xdr:txBody>
                          </xdr:sp>
                          <xdr:pic>
                            <xdr:nvPicPr>
                              <xdr:cNvPr id="12" name="Graphic 11" descr="Trophy with solid fill">
                                <a:extLst>
                                  <a:ext uri="{FF2B5EF4-FFF2-40B4-BE49-F238E27FC236}">
                                    <a16:creationId xmlns:a16="http://schemas.microsoft.com/office/drawing/2014/main" id="{63CAA1FE-D2F6-48DB-8C5C-F9C1A3EAF09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4913558" y="2461492"/>
                                <a:ext cx="317345" cy="312241"/>
                              </a:xfrm>
                              <a:prstGeom prst="rect">
                                <a:avLst/>
                              </a:prstGeom>
                            </xdr:spPr>
                          </xdr:pic>
                          <xdr:pic>
                            <xdr:nvPicPr>
                              <xdr:cNvPr id="13" name="Graphic 12" descr="Piggy Bank with solid fill">
                                <a:extLst>
                                  <a:ext uri="{FF2B5EF4-FFF2-40B4-BE49-F238E27FC236}">
                                    <a16:creationId xmlns:a16="http://schemas.microsoft.com/office/drawing/2014/main" id="{0B39D3F0-9CC4-43F1-914F-D927B61BC43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8010862" y="1513114"/>
                                <a:ext cx="587828" cy="541017"/>
                              </a:xfrm>
                              <a:prstGeom prst="rect">
                                <a:avLst/>
                              </a:prstGeom>
                            </xdr:spPr>
                          </xdr:pic>
                          <xdr:pic>
                            <xdr:nvPicPr>
                              <xdr:cNvPr id="14" name="Graphic 13" descr="Truck with solid fill">
                                <a:extLst>
                                  <a:ext uri="{FF2B5EF4-FFF2-40B4-BE49-F238E27FC236}">
                                    <a16:creationId xmlns:a16="http://schemas.microsoft.com/office/drawing/2014/main" id="{07A8AE91-580D-47EC-88F5-82FAB2510A3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710057" y="5431972"/>
                                <a:ext cx="525911" cy="485168"/>
                              </a:xfrm>
                              <a:prstGeom prst="rect">
                                <a:avLst/>
                              </a:prstGeom>
                            </xdr:spPr>
                          </xdr:pic>
                          <xdr:pic>
                            <xdr:nvPicPr>
                              <xdr:cNvPr id="15" name="Graphic 27" descr="Ribbon with solid fill">
                                <a:extLst>
                                  <a:ext uri="{FF2B5EF4-FFF2-40B4-BE49-F238E27FC236}">
                                    <a16:creationId xmlns:a16="http://schemas.microsoft.com/office/drawing/2014/main" id="{DB8AE226-CB21-4A53-B42E-6B0A34376A6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3171912" y="2406749"/>
                                <a:ext cx="356613" cy="338291"/>
                              </a:xfrm>
                              <a:prstGeom prst="rect">
                                <a:avLst/>
                              </a:prstGeom>
                            </xdr:spPr>
                          </xdr:pic>
                          <xdr:sp macro="" textlink="">
                            <xdr:nvSpPr>
                              <xdr:cNvPr id="100" name="TextBox 99">
                                <a:extLst>
                                  <a:ext uri="{FF2B5EF4-FFF2-40B4-BE49-F238E27FC236}">
                                    <a16:creationId xmlns:a16="http://schemas.microsoft.com/office/drawing/2014/main" id="{4FCAA4DE-7EB9-675A-EC57-6435DAC1BB6F}"/>
                                  </a:ext>
                                </a:extLst>
                              </xdr:cNvPr>
                              <xdr:cNvSpPr txBox="1"/>
                            </xdr:nvSpPr>
                            <xdr:spPr>
                              <a:xfrm>
                                <a:off x="9217090" y="1491343"/>
                                <a:ext cx="1333816" cy="238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accent4">
                                        <a:lumMod val="60000"/>
                                        <a:lumOff val="40000"/>
                                      </a:schemeClr>
                                    </a:solidFill>
                                    <a:latin typeface="+mn-lt"/>
                                    <a:ea typeface="+mn-ea"/>
                                    <a:cs typeface="+mn-cs"/>
                                  </a:rPr>
                                  <a:t>NO.OF ORDERS</a:t>
                                </a:r>
                              </a:p>
                            </xdr:txBody>
                          </xdr:sp>
                          <xdr:sp macro="" textlink="">
                            <xdr:nvSpPr>
                              <xdr:cNvPr id="125" name="TextBox 124">
                                <a:extLst>
                                  <a:ext uri="{FF2B5EF4-FFF2-40B4-BE49-F238E27FC236}">
                                    <a16:creationId xmlns:a16="http://schemas.microsoft.com/office/drawing/2014/main" id="{AF6FC32B-379B-737E-A6DD-4D22A7BCF267}"/>
                                  </a:ext>
                                </a:extLst>
                              </xdr:cNvPr>
                              <xdr:cNvSpPr txBox="1"/>
                            </xdr:nvSpPr>
                            <xdr:spPr>
                              <a:xfrm>
                                <a:off x="12529755" y="1462577"/>
                                <a:ext cx="945086" cy="238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accent4">
                                        <a:lumMod val="60000"/>
                                        <a:lumOff val="40000"/>
                                      </a:schemeClr>
                                    </a:solidFill>
                                    <a:latin typeface="+mn-lt"/>
                                    <a:ea typeface="+mn-ea"/>
                                    <a:cs typeface="+mn-cs"/>
                                  </a:rPr>
                                  <a:t>MANAGER  </a:t>
                                </a:r>
                              </a:p>
                            </xdr:txBody>
                          </xdr:sp>
                          <xdr:sp macro="" textlink="">
                            <xdr:nvSpPr>
                              <xdr:cNvPr id="126" name="TextBox 125">
                                <a:extLst>
                                  <a:ext uri="{FF2B5EF4-FFF2-40B4-BE49-F238E27FC236}">
                                    <a16:creationId xmlns:a16="http://schemas.microsoft.com/office/drawing/2014/main" id="{D1694FD5-99DB-1AE3-2EFA-02769BD7AF0A}"/>
                                  </a:ext>
                                </a:extLst>
                              </xdr:cNvPr>
                              <xdr:cNvSpPr txBox="1"/>
                            </xdr:nvSpPr>
                            <xdr:spPr>
                              <a:xfrm>
                                <a:off x="13536147" y="1463456"/>
                                <a:ext cx="630058" cy="238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accent4">
                                        <a:lumMod val="60000"/>
                                        <a:lumOff val="40000"/>
                                      </a:schemeClr>
                                    </a:solidFill>
                                    <a:latin typeface="+mn-lt"/>
                                    <a:ea typeface="+mn-ea"/>
                                    <a:cs typeface="+mn-cs"/>
                                  </a:rPr>
                                  <a:t>SALES  </a:t>
                                </a:r>
                              </a:p>
                            </xdr:txBody>
                          </xdr:sp>
                          <xdr:sp macro="" textlink="Analysis!BP1">
                            <xdr:nvSpPr>
                              <xdr:cNvPr id="127" name="TextBox 126">
                                <a:extLst>
                                  <a:ext uri="{FF2B5EF4-FFF2-40B4-BE49-F238E27FC236}">
                                    <a16:creationId xmlns:a16="http://schemas.microsoft.com/office/drawing/2014/main" id="{2BD87A14-8711-B394-4AA3-6B16E4396531}"/>
                                  </a:ext>
                                </a:extLst>
                              </xdr:cNvPr>
                              <xdr:cNvSpPr txBox="1"/>
                            </xdr:nvSpPr>
                            <xdr:spPr>
                              <a:xfrm>
                                <a:off x="12551145" y="1738379"/>
                                <a:ext cx="980090" cy="326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490522A-7D99-4F07-8150-015F23517BA2}" type="TxLink">
                                  <a:rPr lang="en-US" sz="2000" b="1">
                                    <a:solidFill>
                                      <a:schemeClr val="bg1"/>
                                    </a:solidFill>
                                    <a:latin typeface="Aptos Narrow" panose="020B0004020202020204" pitchFamily="34" charset="0"/>
                                    <a:ea typeface="+mn-ea"/>
                                    <a:cs typeface="+mn-cs"/>
                                  </a:rPr>
                                  <a:pPr marL="0" indent="0"/>
                                  <a:t>Erin</a:t>
                                </a:fld>
                                <a:endParaRPr lang="en-IN" sz="2000" b="1">
                                  <a:solidFill>
                                    <a:schemeClr val="bg1"/>
                                  </a:solidFill>
                                  <a:latin typeface="Aptos Narrow" panose="020B0004020202020204" pitchFamily="34" charset="0"/>
                                  <a:ea typeface="+mn-ea"/>
                                  <a:cs typeface="+mn-cs"/>
                                </a:endParaRPr>
                              </a:p>
                            </xdr:txBody>
                          </xdr:sp>
                          <xdr:sp macro="" textlink="Analysis!BQ1">
                            <xdr:nvSpPr>
                              <xdr:cNvPr id="2048" name="TextBox 2047">
                                <a:extLst>
                                  <a:ext uri="{FF2B5EF4-FFF2-40B4-BE49-F238E27FC236}">
                                    <a16:creationId xmlns:a16="http://schemas.microsoft.com/office/drawing/2014/main" id="{363662B2-5220-3C35-25B2-D7FF060264BE}"/>
                                  </a:ext>
                                </a:extLst>
                              </xdr:cNvPr>
                              <xdr:cNvSpPr txBox="1"/>
                            </xdr:nvSpPr>
                            <xdr:spPr>
                              <a:xfrm>
                                <a:off x="13524901" y="1777905"/>
                                <a:ext cx="1330122" cy="294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FB962FD-CCA5-480C-863D-7F14956BA5B6}" type="TxLink">
                                  <a:rPr lang="en-US" sz="1600" b="1">
                                    <a:solidFill>
                                      <a:schemeClr val="bg1"/>
                                    </a:solidFill>
                                    <a:latin typeface="Aptos Narrow" panose="020B0004020202020204" pitchFamily="34" charset="0"/>
                                    <a:ea typeface="+mn-ea"/>
                                    <a:cs typeface="+mn-cs"/>
                                  </a:rPr>
                                  <a:pPr marL="0" indent="0"/>
                                  <a:t>₹ 5,92,171.49</a:t>
                                </a:fld>
                                <a:endParaRPr lang="en-IN" sz="1600" b="1">
                                  <a:solidFill>
                                    <a:schemeClr val="bg1"/>
                                  </a:solidFill>
                                  <a:latin typeface="Aptos Narrow" panose="020B0004020202020204" pitchFamily="34" charset="0"/>
                                  <a:ea typeface="+mn-ea"/>
                                  <a:cs typeface="+mn-cs"/>
                                </a:endParaRPr>
                              </a:p>
                            </xdr:txBody>
                          </xdr:sp>
                        </xdr:grpSp>
                        <mc:AlternateContent xmlns:mc="http://schemas.openxmlformats.org/markup-compatibility/2006">
                          <mc:Choice xmlns:a14="http://schemas.microsoft.com/office/drawing/2010/main" Requires="a14">
                            <xdr:graphicFrame macro="">
                              <xdr:nvGraphicFramePr>
                                <xdr:cNvPr id="20" name="Region 1">
                                  <a:extLst>
                                    <a:ext uri="{FF2B5EF4-FFF2-40B4-BE49-F238E27FC236}">
                                      <a16:creationId xmlns:a16="http://schemas.microsoft.com/office/drawing/2014/main" id="{D716C46A-B064-4395-A268-96DDB7062D18}"/>
                                    </a:ext>
                                  </a:extLst>
                                </xdr:cNvPr>
                                <xdr:cNvGraphicFramePr/>
                              </xdr:nvGraphicFramePr>
                              <xdr:xfrm>
                                <a:off x="12130199" y="337457"/>
                                <a:ext cx="3600151" cy="625185"/>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298003" y="408067"/>
                                  <a:ext cx="3946746" cy="75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sp macro="" textlink="">
                        <xdr:nvSpPr>
                          <xdr:cNvPr id="17" name="TextBox 16">
                            <a:extLst>
                              <a:ext uri="{FF2B5EF4-FFF2-40B4-BE49-F238E27FC236}">
                                <a16:creationId xmlns:a16="http://schemas.microsoft.com/office/drawing/2014/main" id="{C962B61E-C515-4809-8A3F-BA509AA040C8}"/>
                              </a:ext>
                            </a:extLst>
                          </xdr:cNvPr>
                          <xdr:cNvSpPr txBox="1"/>
                        </xdr:nvSpPr>
                        <xdr:spPr>
                          <a:xfrm>
                            <a:off x="6466114" y="1469572"/>
                            <a:ext cx="900000" cy="272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accent4">
                                    <a:lumMod val="60000"/>
                                    <a:lumOff val="40000"/>
                                  </a:schemeClr>
                                </a:solidFill>
                                <a:latin typeface="+mn-lt"/>
                                <a:ea typeface="+mn-ea"/>
                                <a:cs typeface="+mn-cs"/>
                              </a:rPr>
                              <a:t>PROFIT %</a:t>
                            </a:r>
                          </a:p>
                        </xdr:txBody>
                      </xdr:sp>
                      <xdr:sp macro="" textlink="">
                        <xdr:nvSpPr>
                          <xdr:cNvPr id="18" name="TextBox 17">
                            <a:extLst>
                              <a:ext uri="{FF2B5EF4-FFF2-40B4-BE49-F238E27FC236}">
                                <a16:creationId xmlns:a16="http://schemas.microsoft.com/office/drawing/2014/main" id="{46F76BDA-477E-4148-8E31-42C77D781357}"/>
                              </a:ext>
                            </a:extLst>
                          </xdr:cNvPr>
                          <xdr:cNvSpPr txBox="1"/>
                        </xdr:nvSpPr>
                        <xdr:spPr>
                          <a:xfrm>
                            <a:off x="1395614" y="193300"/>
                            <a:ext cx="4711229" cy="514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3600" b="1">
                                <a:solidFill>
                                  <a:schemeClr val="bg1"/>
                                </a:solidFill>
                                <a:latin typeface="Aptos Narrow" panose="020B0004020202020204" pitchFamily="34" charset="0"/>
                              </a:rPr>
                              <a:t>SALES</a:t>
                            </a:r>
                            <a:r>
                              <a:rPr lang="en-IN" sz="3600" b="1" baseline="0">
                                <a:solidFill>
                                  <a:schemeClr val="bg1"/>
                                </a:solidFill>
                                <a:latin typeface="Aptos Narrow" panose="020B0004020202020204" pitchFamily="34" charset="0"/>
                              </a:rPr>
                              <a:t> DASHBOARD</a:t>
                            </a:r>
                            <a:endParaRPr lang="en-IN" sz="3600" b="1">
                              <a:solidFill>
                                <a:schemeClr val="bg1"/>
                              </a:solidFill>
                              <a:latin typeface="Aptos Narrow" panose="020B0004020202020204" pitchFamily="34" charset="0"/>
                            </a:endParaRPr>
                          </a:p>
                        </xdr:txBody>
                      </xdr:sp>
                      <xdr:sp macro="" textlink="">
                        <xdr:nvSpPr>
                          <xdr:cNvPr id="19" name="TextBox 18">
                            <a:extLst>
                              <a:ext uri="{FF2B5EF4-FFF2-40B4-BE49-F238E27FC236}">
                                <a16:creationId xmlns:a16="http://schemas.microsoft.com/office/drawing/2014/main" id="{0D4914E2-CAA4-4CE9-A9D7-92A1673A4684}"/>
                              </a:ext>
                            </a:extLst>
                          </xdr:cNvPr>
                          <xdr:cNvSpPr txBox="1"/>
                        </xdr:nvSpPr>
                        <xdr:spPr>
                          <a:xfrm>
                            <a:off x="1395550" y="655785"/>
                            <a:ext cx="3452150" cy="352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b="1" baseline="0">
                                <a:solidFill>
                                  <a:schemeClr val="accent4">
                                    <a:lumMod val="60000"/>
                                    <a:lumOff val="40000"/>
                                  </a:schemeClr>
                                </a:solidFill>
                                <a:latin typeface="+mn-lt"/>
                              </a:rPr>
                              <a:t>COUNTRY : UNITED STATES</a:t>
                            </a:r>
                            <a:endParaRPr lang="en-IN" sz="1800" b="1">
                              <a:solidFill>
                                <a:schemeClr val="accent4">
                                  <a:lumMod val="60000"/>
                                  <a:lumOff val="40000"/>
                                </a:schemeClr>
                              </a:solidFill>
                              <a:latin typeface="+mn-lt"/>
                            </a:endParaRPr>
                          </a:p>
                        </xdr:txBody>
                      </xdr:sp>
                      <mc:AlternateContent xmlns:mc="http://schemas.openxmlformats.org/markup-compatibility/2006">
                        <mc:Choice xmlns:a14="http://schemas.microsoft.com/office/drawing/2010/main" Requires="a14">
                          <xdr:graphicFrame macro="">
                            <xdr:nvGraphicFramePr>
                              <xdr:cNvPr id="21" name="Ship Mode 1">
                                <a:extLst>
                                  <a:ext uri="{FF2B5EF4-FFF2-40B4-BE49-F238E27FC236}">
                                    <a16:creationId xmlns:a16="http://schemas.microsoft.com/office/drawing/2014/main" id="{E99F2490-81C4-476E-A26D-3B57C2A23EF9}"/>
                                  </a:ext>
                                </a:extLst>
                              </xdr:cNvPr>
                              <xdr:cNvGraphicFramePr/>
                            </xdr:nvGraphicFramePr>
                            <xdr:xfrm>
                              <a:off x="228567" y="6027711"/>
                              <a:ext cx="1534167" cy="1298435"/>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250572" y="7288966"/>
                                <a:ext cx="1681865" cy="15701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mc:AlternateContent xmlns:mc="http://schemas.openxmlformats.org/markup-compatibility/2006">
                      <mc:Choice xmlns:a14="http://schemas.microsoft.com/office/drawing/2010/main" Requires="a14">
                        <xdr:graphicFrame macro="">
                          <xdr:nvGraphicFramePr>
                            <xdr:cNvPr id="25" name="Category">
                              <a:extLst>
                                <a:ext uri="{FF2B5EF4-FFF2-40B4-BE49-F238E27FC236}">
                                  <a16:creationId xmlns:a16="http://schemas.microsoft.com/office/drawing/2014/main" id="{7C6B231A-BE11-4E2C-A3CE-59E105FE60E0}"/>
                                </a:ext>
                              </a:extLst>
                            </xdr:cNvPr>
                            <xdr:cNvGraphicFramePr/>
                          </xdr:nvGraphicFramePr>
                          <xdr:xfrm>
                            <a:off x="222930" y="2505893"/>
                            <a:ext cx="1534167" cy="1256183"/>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44392" y="3030233"/>
                              <a:ext cx="1681865" cy="15190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28" name="Chart 27">
                          <a:extLst>
                            <a:ext uri="{FF2B5EF4-FFF2-40B4-BE49-F238E27FC236}">
                              <a16:creationId xmlns:a16="http://schemas.microsoft.com/office/drawing/2014/main" id="{FACB0BDB-AFF8-4D38-8ABD-B6E7C371CF42}"/>
                            </a:ext>
                          </a:extLst>
                        </xdr:cNvPr>
                        <xdr:cNvGraphicFramePr>
                          <a:graphicFrameLocks/>
                        </xdr:cNvGraphicFramePr>
                      </xdr:nvGraphicFramePr>
                      <xdr:xfrm>
                        <a:off x="2253343" y="2873828"/>
                        <a:ext cx="3091543" cy="2188029"/>
                      </xdr:xfrm>
                      <a:graphic>
                        <a:graphicData uri="http://schemas.openxmlformats.org/drawingml/2006/chart">
                          <c:chart xmlns:c="http://schemas.openxmlformats.org/drawingml/2006/chart" xmlns:r="http://schemas.openxmlformats.org/officeDocument/2006/relationships" r:id="rId19"/>
                        </a:graphicData>
                      </a:graphic>
                    </xdr:graphicFrame>
                    <mc:AlternateContent xmlns:mc="http://schemas.openxmlformats.org/markup-compatibility/2006">
                      <mc:Choice xmlns:a14="http://schemas.microsoft.com/office/drawing/2010/main" Requires="a14">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3296195" y="2854234"/>
                              <a:ext cx="243840" cy="223157"/>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200-000002080000}"/>
                                </a:ext>
                              </a:extLst>
                            </xdr:cNvPr>
                            <xdr:cNvSpPr/>
                          </xdr:nvSpPr>
                          <xdr:spPr bwMode="auto">
                            <a:xfrm>
                              <a:off x="4173583" y="2844437"/>
                              <a:ext cx="243840" cy="223157"/>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200-000003080000}"/>
                                </a:ext>
                              </a:extLst>
                            </xdr:cNvPr>
                            <xdr:cNvSpPr/>
                          </xdr:nvSpPr>
                          <xdr:spPr bwMode="auto">
                            <a:xfrm>
                              <a:off x="5060768" y="2840083"/>
                              <a:ext cx="243840" cy="223157"/>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xdr:sp macro="" textlink="">
                      <xdr:nvSpPr>
                        <xdr:cNvPr id="29" name="TextBox 28">
                          <a:extLst>
                            <a:ext uri="{FF2B5EF4-FFF2-40B4-BE49-F238E27FC236}">
                              <a16:creationId xmlns:a16="http://schemas.microsoft.com/office/drawing/2014/main" id="{E65932E4-233A-4430-8A58-7AA0DFEB2BA4}"/>
                            </a:ext>
                          </a:extLst>
                        </xdr:cNvPr>
                        <xdr:cNvSpPr txBox="1"/>
                      </xdr:nvSpPr>
                      <xdr:spPr>
                        <a:xfrm>
                          <a:off x="2797628" y="2819400"/>
                          <a:ext cx="540000"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200" b="1">
                              <a:solidFill>
                                <a:schemeClr val="accent4">
                                  <a:lumMod val="60000"/>
                                  <a:lumOff val="40000"/>
                                </a:schemeClr>
                              </a:solidFill>
                              <a:latin typeface="+mn-lt"/>
                              <a:ea typeface="+mn-ea"/>
                              <a:cs typeface="+mn-cs"/>
                            </a:rPr>
                            <a:t>Sales</a:t>
                          </a:r>
                        </a:p>
                      </xdr:txBody>
                    </xdr:sp>
                    <xdr:sp macro="" textlink="">
                      <xdr:nvSpPr>
                        <xdr:cNvPr id="30" name="TextBox 29">
                          <a:extLst>
                            <a:ext uri="{FF2B5EF4-FFF2-40B4-BE49-F238E27FC236}">
                              <a16:creationId xmlns:a16="http://schemas.microsoft.com/office/drawing/2014/main" id="{6D378E40-F282-4991-9865-632248B6F357}"/>
                            </a:ext>
                          </a:extLst>
                        </xdr:cNvPr>
                        <xdr:cNvSpPr txBox="1"/>
                      </xdr:nvSpPr>
                      <xdr:spPr>
                        <a:xfrm>
                          <a:off x="3624943" y="2830287"/>
                          <a:ext cx="540000" cy="217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200" b="1">
                              <a:solidFill>
                                <a:schemeClr val="accent4">
                                  <a:lumMod val="60000"/>
                                  <a:lumOff val="40000"/>
                                </a:schemeClr>
                              </a:solidFill>
                              <a:latin typeface="+mn-lt"/>
                              <a:ea typeface="+mn-ea"/>
                              <a:cs typeface="+mn-cs"/>
                            </a:rPr>
                            <a:t>Profit</a:t>
                          </a:r>
                        </a:p>
                      </xdr:txBody>
                    </xdr:sp>
                    <xdr:sp macro="" textlink="">
                      <xdr:nvSpPr>
                        <xdr:cNvPr id="32" name="TextBox 31">
                          <a:extLst>
                            <a:ext uri="{FF2B5EF4-FFF2-40B4-BE49-F238E27FC236}">
                              <a16:creationId xmlns:a16="http://schemas.microsoft.com/office/drawing/2014/main" id="{F377A06F-8582-48F5-9A20-630CF8C81E5C}"/>
                            </a:ext>
                          </a:extLst>
                        </xdr:cNvPr>
                        <xdr:cNvSpPr txBox="1"/>
                      </xdr:nvSpPr>
                      <xdr:spPr>
                        <a:xfrm>
                          <a:off x="4386942" y="2819399"/>
                          <a:ext cx="720000" cy="283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200" b="1">
                              <a:solidFill>
                                <a:schemeClr val="accent4">
                                  <a:lumMod val="60000"/>
                                  <a:lumOff val="40000"/>
                                </a:schemeClr>
                              </a:solidFill>
                              <a:latin typeface="+mn-lt"/>
                              <a:ea typeface="+mn-ea"/>
                              <a:cs typeface="+mn-cs"/>
                            </a:rPr>
                            <a:t>Profit %</a:t>
                          </a:r>
                        </a:p>
                      </xdr:txBody>
                    </xdr:sp>
                  </xdr:grpSp>
                  <xdr:sp macro="" textlink="">
                    <xdr:nvSpPr>
                      <xdr:cNvPr id="34" name="TextBox 33">
                        <a:extLst>
                          <a:ext uri="{FF2B5EF4-FFF2-40B4-BE49-F238E27FC236}">
                            <a16:creationId xmlns:a16="http://schemas.microsoft.com/office/drawing/2014/main" id="{DE471ACF-8BB2-434F-9A84-67B02507337A}"/>
                          </a:ext>
                        </a:extLst>
                      </xdr:cNvPr>
                      <xdr:cNvSpPr txBox="1"/>
                    </xdr:nvSpPr>
                    <xdr:spPr>
                      <a:xfrm>
                        <a:off x="2797628" y="2492828"/>
                        <a:ext cx="892893" cy="242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accent4">
                                <a:lumMod val="60000"/>
                                <a:lumOff val="40000"/>
                              </a:schemeClr>
                            </a:solidFill>
                            <a:latin typeface="+mn-lt"/>
                            <a:ea typeface="+mn-ea"/>
                            <a:cs typeface="+mn-cs"/>
                          </a:rPr>
                          <a:t>Monthly</a:t>
                        </a:r>
                      </a:p>
                    </xdr:txBody>
                  </xdr:sp>
                  <xdr:graphicFrame macro="">
                    <xdr:nvGraphicFramePr>
                      <xdr:cNvPr id="36" name="Chart 35">
                        <a:extLst>
                          <a:ext uri="{FF2B5EF4-FFF2-40B4-BE49-F238E27FC236}">
                            <a16:creationId xmlns:a16="http://schemas.microsoft.com/office/drawing/2014/main" id="{5FDE1BEE-C531-4F62-BC66-6DB892768DFC}"/>
                          </a:ext>
                        </a:extLst>
                      </xdr:cNvPr>
                      <xdr:cNvGraphicFramePr>
                        <a:graphicFrameLocks/>
                      </xdr:cNvGraphicFramePr>
                    </xdr:nvGraphicFramePr>
                    <xdr:xfrm>
                      <a:off x="2275113" y="5910942"/>
                      <a:ext cx="6738258" cy="2209799"/>
                    </xdr:xfrm>
                    <a:graphic>
                      <a:graphicData uri="http://schemas.openxmlformats.org/drawingml/2006/chart">
                        <c:chart xmlns:c="http://schemas.openxmlformats.org/drawingml/2006/chart" xmlns:r="http://schemas.openxmlformats.org/officeDocument/2006/relationships" r:id="rId20"/>
                      </a:graphicData>
                    </a:graphic>
                  </xdr:graphicFrame>
                  <xdr:sp macro="" textlink="">
                    <xdr:nvSpPr>
                      <xdr:cNvPr id="37" name="TextBox 36">
                        <a:extLst>
                          <a:ext uri="{FF2B5EF4-FFF2-40B4-BE49-F238E27FC236}">
                            <a16:creationId xmlns:a16="http://schemas.microsoft.com/office/drawing/2014/main" id="{FFFD8466-29A7-4FE7-821B-737D56DFCF17}"/>
                          </a:ext>
                        </a:extLst>
                      </xdr:cNvPr>
                      <xdr:cNvSpPr txBox="1"/>
                    </xdr:nvSpPr>
                    <xdr:spPr>
                      <a:xfrm>
                        <a:off x="2830284" y="5519056"/>
                        <a:ext cx="695970" cy="267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accent4">
                                <a:lumMod val="60000"/>
                                <a:lumOff val="40000"/>
                              </a:schemeClr>
                            </a:solidFill>
                            <a:latin typeface="+mn-lt"/>
                            <a:ea typeface="+mn-ea"/>
                            <a:cs typeface="+mn-cs"/>
                          </a:rPr>
                          <a:t>Daily</a:t>
                        </a:r>
                      </a:p>
                    </xdr:txBody>
                  </xdr:sp>
                </xdr:grpSp>
                <xdr:graphicFrame macro="">
                  <xdr:nvGraphicFramePr>
                    <xdr:cNvPr id="39" name="Chart 38">
                      <a:extLst>
                        <a:ext uri="{FF2B5EF4-FFF2-40B4-BE49-F238E27FC236}">
                          <a16:creationId xmlns:a16="http://schemas.microsoft.com/office/drawing/2014/main" id="{7BAB5683-1771-4E8B-8EB9-3E224F1E9CB1}"/>
                        </a:ext>
                      </a:extLst>
                    </xdr:cNvPr>
                    <xdr:cNvGraphicFramePr>
                      <a:graphicFrameLocks/>
                    </xdr:cNvGraphicFramePr>
                  </xdr:nvGraphicFramePr>
                  <xdr:xfrm>
                    <a:off x="5834742" y="2862942"/>
                    <a:ext cx="2884715" cy="2144488"/>
                  </xdr:xfrm>
                  <a:graphic>
                    <a:graphicData uri="http://schemas.openxmlformats.org/drawingml/2006/chart">
                      <c:chart xmlns:c="http://schemas.openxmlformats.org/drawingml/2006/chart" xmlns:r="http://schemas.openxmlformats.org/officeDocument/2006/relationships" r:id="rId21"/>
                    </a:graphicData>
                  </a:graphic>
                </xdr:graphicFrame>
              </xdr:grpSp>
              <xdr:sp macro="" textlink="">
                <xdr:nvSpPr>
                  <xdr:cNvPr id="44" name="TextBox 43">
                    <a:extLst>
                      <a:ext uri="{FF2B5EF4-FFF2-40B4-BE49-F238E27FC236}">
                        <a16:creationId xmlns:a16="http://schemas.microsoft.com/office/drawing/2014/main" id="{93B69BB2-C6A5-42BC-BF4F-D242D8FF3D34}"/>
                      </a:ext>
                    </a:extLst>
                  </xdr:cNvPr>
                  <xdr:cNvSpPr txBox="1"/>
                </xdr:nvSpPr>
                <xdr:spPr>
                  <a:xfrm>
                    <a:off x="6324599" y="2471057"/>
                    <a:ext cx="881226" cy="254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accent4">
                            <a:lumMod val="60000"/>
                            <a:lumOff val="40000"/>
                          </a:schemeClr>
                        </a:solidFill>
                        <a:latin typeface="+mn-lt"/>
                        <a:ea typeface="+mn-ea"/>
                        <a:cs typeface="+mn-cs"/>
                      </a:rPr>
                      <a:t>Segment</a:t>
                    </a:r>
                  </a:p>
                </xdr:txBody>
              </xdr:sp>
            </xdr:grpSp>
            <mc:AlternateContent xmlns:mc="http://schemas.openxmlformats.org/markup-compatibility/2006">
              <mc:Choice xmlns:a14="http://schemas.microsoft.com/office/drawing/2010/main" Requires="a14">
                <xdr:graphicFrame macro="">
                  <xdr:nvGraphicFramePr>
                    <xdr:cNvPr id="2" name="Months">
                      <a:extLst>
                        <a:ext uri="{FF2B5EF4-FFF2-40B4-BE49-F238E27FC236}">
                          <a16:creationId xmlns:a16="http://schemas.microsoft.com/office/drawing/2014/main" id="{48EF41DF-4550-4BAC-BC39-B4869119BE37}"/>
                        </a:ext>
                      </a:extLst>
                    </xdr:cNvPr>
                    <xdr:cNvGraphicFramePr/>
                  </xdr:nvGraphicFramePr>
                  <xdr:xfrm>
                    <a:off x="250038" y="4153322"/>
                    <a:ext cx="1491343" cy="1844747"/>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274110" y="5022374"/>
                      <a:ext cx="1634918" cy="22307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3366701B-A39C-4B14-8868-4010CCB9A838}"/>
                        </a:ext>
                      </a:extLst>
                    </xdr:cNvPr>
                    <xdr:cNvGraphicFramePr/>
                  </xdr:nvGraphicFramePr>
                  <xdr:xfrm>
                    <a:off x="9263742" y="2808514"/>
                    <a:ext cx="2797629" cy="2275115"/>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9263742" y="2808514"/>
                      <a:ext cx="2797629" cy="22751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6" name="Chart 5">
                  <a:extLst>
                    <a:ext uri="{FF2B5EF4-FFF2-40B4-BE49-F238E27FC236}">
                      <a16:creationId xmlns:a16="http://schemas.microsoft.com/office/drawing/2014/main" id="{04DA7A96-5E50-4D79-97D6-98777832B8BF}"/>
                    </a:ext>
                  </a:extLst>
                </xdr:cNvPr>
                <xdr:cNvGraphicFramePr>
                  <a:graphicFrameLocks/>
                </xdr:cNvGraphicFramePr>
              </xdr:nvGraphicFramePr>
              <xdr:xfrm>
                <a:off x="9590314" y="5910943"/>
                <a:ext cx="2558143" cy="2198914"/>
              </xdr:xfrm>
              <a:graphic>
                <a:graphicData uri="http://schemas.openxmlformats.org/drawingml/2006/chart">
                  <c:chart xmlns:c="http://schemas.openxmlformats.org/drawingml/2006/chart" xmlns:r="http://schemas.openxmlformats.org/officeDocument/2006/relationships" r:id="rId23"/>
                </a:graphicData>
              </a:graphic>
            </xdr:graphicFrame>
          </xdr:grpSp>
          <xdr:pic>
            <xdr:nvPicPr>
              <xdr:cNvPr id="27" name="Graphic 26" descr="Arrow circle with solid fill">
                <a:extLst>
                  <a:ext uri="{FF2B5EF4-FFF2-40B4-BE49-F238E27FC236}">
                    <a16:creationId xmlns:a16="http://schemas.microsoft.com/office/drawing/2014/main" id="{A2BDCB65-4A0C-4829-B78B-97C4A5CD248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799803" y="4888007"/>
                <a:ext cx="406938" cy="369676"/>
              </a:xfrm>
              <a:prstGeom prst="rect">
                <a:avLst/>
              </a:prstGeom>
            </xdr:spPr>
          </xdr:pic>
          <xdr:pic>
            <xdr:nvPicPr>
              <xdr:cNvPr id="31" name="Graphic 30" descr="Pie chart with solid fill">
                <a:extLst>
                  <a:ext uri="{FF2B5EF4-FFF2-40B4-BE49-F238E27FC236}">
                    <a16:creationId xmlns:a16="http://schemas.microsoft.com/office/drawing/2014/main" id="{FCADF396-97A8-4AC4-86FF-5369C101374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6051854" y="2461176"/>
                <a:ext cx="256235" cy="256235"/>
              </a:xfrm>
              <a:prstGeom prst="rect">
                <a:avLst/>
              </a:prstGeom>
              <a:effectLst/>
            </xdr:spPr>
          </xdr:pic>
          <xdr:sp macro="" textlink="">
            <xdr:nvSpPr>
              <xdr:cNvPr id="35" name="TextBox 34">
                <a:extLst>
                  <a:ext uri="{FF2B5EF4-FFF2-40B4-BE49-F238E27FC236}">
                    <a16:creationId xmlns:a16="http://schemas.microsoft.com/office/drawing/2014/main" id="{E58D44BA-E458-4E72-8B6D-CF0C3B950DAB}"/>
                  </a:ext>
                </a:extLst>
              </xdr:cNvPr>
              <xdr:cNvSpPr txBox="1"/>
            </xdr:nvSpPr>
            <xdr:spPr>
              <a:xfrm>
                <a:off x="9666514" y="2471057"/>
                <a:ext cx="1196981" cy="273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accent4">
                        <a:lumMod val="60000"/>
                        <a:lumOff val="40000"/>
                      </a:schemeClr>
                    </a:solidFill>
                    <a:latin typeface="+mn-lt"/>
                    <a:ea typeface="+mn-ea"/>
                    <a:cs typeface="+mn-cs"/>
                  </a:rPr>
                  <a:t>Order Priority</a:t>
                </a:r>
              </a:p>
            </xdr:txBody>
          </xdr:sp>
        </xdr:grpSp>
        <xdr:sp macro="" textlink="">
          <xdr:nvSpPr>
            <xdr:cNvPr id="42" name="TextBox 41">
              <a:extLst>
                <a:ext uri="{FF2B5EF4-FFF2-40B4-BE49-F238E27FC236}">
                  <a16:creationId xmlns:a16="http://schemas.microsoft.com/office/drawing/2014/main" id="{62523A3E-9DEE-463D-BF7B-8317D7007606}"/>
                </a:ext>
              </a:extLst>
            </xdr:cNvPr>
            <xdr:cNvSpPr txBox="1"/>
          </xdr:nvSpPr>
          <xdr:spPr>
            <a:xfrm>
              <a:off x="10221684" y="5529942"/>
              <a:ext cx="959392" cy="266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accent4">
                      <a:lumMod val="60000"/>
                      <a:lumOff val="40000"/>
                    </a:schemeClr>
                  </a:solidFill>
                  <a:latin typeface="+mn-lt"/>
                  <a:ea typeface="+mn-ea"/>
                  <a:cs typeface="+mn-cs"/>
                </a:rPr>
                <a:t>Ship Mode</a:t>
              </a:r>
            </a:p>
          </xdr:txBody>
        </xdr:sp>
      </xdr:grpSp>
      <mc:AlternateContent xmlns:mc="http://schemas.openxmlformats.org/markup-compatibility/2006">
        <mc:Choice xmlns:a14="http://schemas.microsoft.com/office/drawing/2010/main" Requires="a14">
          <xdr:graphicFrame macro="">
            <xdr:nvGraphicFramePr>
              <xdr:cNvPr id="47" name="Customer Segment">
                <a:extLst>
                  <a:ext uri="{FF2B5EF4-FFF2-40B4-BE49-F238E27FC236}">
                    <a16:creationId xmlns:a16="http://schemas.microsoft.com/office/drawing/2014/main" id="{97985477-5FD9-4467-BA1A-792860A4F0F8}"/>
                  </a:ext>
                </a:extLst>
              </xdr:cNvPr>
              <xdr:cNvGraphicFramePr/>
            </xdr:nvGraphicFramePr>
            <xdr:xfrm>
              <a:off x="7090662" y="394207"/>
              <a:ext cx="5212623" cy="76213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7373134" y="394906"/>
                <a:ext cx="5420279" cy="7634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Analysis!M10">
        <xdr:nvSpPr>
          <xdr:cNvPr id="96" name="TextBox 95">
            <a:extLst>
              <a:ext uri="{FF2B5EF4-FFF2-40B4-BE49-F238E27FC236}">
                <a16:creationId xmlns:a16="http://schemas.microsoft.com/office/drawing/2014/main" id="{1088FA59-6ED4-41E0-B3FE-62D7D9CB45E9}"/>
              </a:ext>
            </a:extLst>
          </xdr:cNvPr>
          <xdr:cNvSpPr txBox="1"/>
        </xdr:nvSpPr>
        <xdr:spPr>
          <a:xfrm>
            <a:off x="287305" y="2115569"/>
            <a:ext cx="1824268" cy="434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D4CFDA8-D982-4BFB-A3C2-39B1ED0183A5}" type="TxLink">
              <a:rPr lang="en-US" sz="2000" b="1">
                <a:solidFill>
                  <a:schemeClr val="bg1"/>
                </a:solidFill>
                <a:latin typeface="Aptos Narrow" panose="020B0004020202020204" pitchFamily="34" charset="0"/>
                <a:ea typeface="+mn-ea"/>
                <a:cs typeface="+mn-cs"/>
              </a:rPr>
              <a:pPr marL="0" indent="0"/>
              <a:t>₹ 19,24,337.88</a:t>
            </a:fld>
            <a:endParaRPr lang="en-IN" sz="2000" b="1">
              <a:solidFill>
                <a:schemeClr val="bg1"/>
              </a:solidFill>
              <a:latin typeface="Aptos Narrow" panose="020B0004020202020204" pitchFamily="34" charset="0"/>
              <a:ea typeface="+mn-ea"/>
              <a:cs typeface="+mn-cs"/>
            </a:endParaRPr>
          </a:p>
        </xdr:txBody>
      </xdr:sp>
      <xdr:sp macro="" textlink="Analysis!M11">
        <xdr:nvSpPr>
          <xdr:cNvPr id="98" name="TextBox 97">
            <a:extLst>
              <a:ext uri="{FF2B5EF4-FFF2-40B4-BE49-F238E27FC236}">
                <a16:creationId xmlns:a16="http://schemas.microsoft.com/office/drawing/2014/main" id="{105E791C-14A1-439D-A037-ED868CE059F3}"/>
              </a:ext>
            </a:extLst>
          </xdr:cNvPr>
          <xdr:cNvSpPr txBox="1"/>
        </xdr:nvSpPr>
        <xdr:spPr>
          <a:xfrm>
            <a:off x="3643016" y="2049868"/>
            <a:ext cx="1824268" cy="434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9B89C1F-3F06-4062-92C6-B7561F315C58}" type="TxLink">
              <a:rPr lang="en-US" sz="2000" b="1">
                <a:solidFill>
                  <a:schemeClr val="bg1"/>
                </a:solidFill>
                <a:latin typeface="Aptos Narrow" panose="020B0004020202020204" pitchFamily="34" charset="0"/>
                <a:ea typeface="+mn-ea"/>
                <a:cs typeface="+mn-cs"/>
              </a:rPr>
              <a:pPr marL="0" indent="0"/>
              <a:t>₹ 2,24,077.61</a:t>
            </a:fld>
            <a:endParaRPr lang="en-IN" sz="2000" b="1">
              <a:solidFill>
                <a:schemeClr val="bg1"/>
              </a:solidFill>
              <a:latin typeface="Aptos Narrow" panose="020B0004020202020204" pitchFamily="34" charset="0"/>
              <a:ea typeface="+mn-ea"/>
              <a:cs typeface="+mn-cs"/>
            </a:endParaRPr>
          </a:p>
        </xdr:txBody>
      </xdr:sp>
      <xdr:sp macro="" textlink="Analysis!M14">
        <xdr:nvSpPr>
          <xdr:cNvPr id="99" name="TextBox 98">
            <a:extLst>
              <a:ext uri="{FF2B5EF4-FFF2-40B4-BE49-F238E27FC236}">
                <a16:creationId xmlns:a16="http://schemas.microsoft.com/office/drawing/2014/main" id="{396E03C9-A825-A897-B0D3-59C02BB73461}"/>
              </a:ext>
            </a:extLst>
          </xdr:cNvPr>
          <xdr:cNvSpPr txBox="1"/>
        </xdr:nvSpPr>
        <xdr:spPr>
          <a:xfrm>
            <a:off x="6803359" y="2049869"/>
            <a:ext cx="1091756" cy="434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FAB7519-3191-4E0E-B4D6-BE2A6FE464A0}" type="TxLink">
              <a:rPr lang="en-US" sz="2000" b="1">
                <a:solidFill>
                  <a:schemeClr val="bg1"/>
                </a:solidFill>
                <a:latin typeface="Aptos Narrow" panose="020B0004020202020204" pitchFamily="34" charset="0"/>
                <a:ea typeface="+mn-ea"/>
                <a:cs typeface="+mn-cs"/>
              </a:rPr>
              <a:pPr marL="0" indent="0"/>
              <a:t>11.64%</a:t>
            </a:fld>
            <a:endParaRPr lang="en-IN" sz="2000" b="1">
              <a:solidFill>
                <a:schemeClr val="bg1"/>
              </a:solidFill>
              <a:latin typeface="Aptos Narrow" panose="020B0004020202020204" pitchFamily="34" charset="0"/>
              <a:ea typeface="+mn-ea"/>
              <a:cs typeface="+mn-cs"/>
            </a:endParaRPr>
          </a:p>
        </xdr:txBody>
      </xdr:sp>
      <xdr:sp macro="" textlink="Analysis!M13">
        <xdr:nvSpPr>
          <xdr:cNvPr id="101" name="TextBox 100">
            <a:extLst>
              <a:ext uri="{FF2B5EF4-FFF2-40B4-BE49-F238E27FC236}">
                <a16:creationId xmlns:a16="http://schemas.microsoft.com/office/drawing/2014/main" id="{7C08DE24-DB7F-41B6-5641-679D41B0B23D}"/>
              </a:ext>
            </a:extLst>
          </xdr:cNvPr>
          <xdr:cNvSpPr txBox="1"/>
        </xdr:nvSpPr>
        <xdr:spPr>
          <a:xfrm>
            <a:off x="9722369" y="2076149"/>
            <a:ext cx="988145" cy="408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A1357B5-1EB9-474A-B6B9-3CAE9CF82997}" type="TxLink">
              <a:rPr lang="en-US" sz="2000" b="1">
                <a:solidFill>
                  <a:schemeClr val="bg1"/>
                </a:solidFill>
                <a:latin typeface="Aptos Narrow" panose="020B0004020202020204" pitchFamily="34" charset="0"/>
                <a:ea typeface="+mn-ea"/>
                <a:cs typeface="+mn-cs"/>
              </a:rPr>
              <a:pPr marL="0" indent="0"/>
              <a:t>25,268</a:t>
            </a:fld>
            <a:endParaRPr lang="en-IN" sz="2000" b="1">
              <a:solidFill>
                <a:schemeClr val="bg1"/>
              </a:solidFill>
              <a:latin typeface="Aptos Narrow" panose="020B0004020202020204" pitchFamily="34" charset="0"/>
              <a:ea typeface="+mn-ea"/>
              <a:cs typeface="+mn-cs"/>
            </a:endParaRPr>
          </a:p>
        </xdr:txBody>
      </xdr:sp>
      <xdr:sp macro="" textlink="">
        <xdr:nvSpPr>
          <xdr:cNvPr id="102" name="TextBox 101">
            <a:extLst>
              <a:ext uri="{FF2B5EF4-FFF2-40B4-BE49-F238E27FC236}">
                <a16:creationId xmlns:a16="http://schemas.microsoft.com/office/drawing/2014/main" id="{6D6E73E9-D510-496E-9B82-DD1EE5C5F568}"/>
              </a:ext>
            </a:extLst>
          </xdr:cNvPr>
          <xdr:cNvSpPr txBox="1"/>
        </xdr:nvSpPr>
        <xdr:spPr>
          <a:xfrm>
            <a:off x="13545540" y="4415396"/>
            <a:ext cx="1064156" cy="26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100" b="1">
                <a:solidFill>
                  <a:schemeClr val="accent4">
                    <a:lumMod val="60000"/>
                    <a:lumOff val="40000"/>
                  </a:schemeClr>
                </a:solidFill>
                <a:latin typeface="+mn-lt"/>
                <a:ea typeface="+mn-ea"/>
                <a:cs typeface="+mn-cs"/>
              </a:rPr>
              <a:t>TOP PRODUCT</a:t>
            </a:r>
          </a:p>
        </xdr:txBody>
      </xdr:sp>
      <xdr:sp macro="" textlink="Analysis!AY1">
        <xdr:nvSpPr>
          <xdr:cNvPr id="103" name="TextBox 102">
            <a:extLst>
              <a:ext uri="{FF2B5EF4-FFF2-40B4-BE49-F238E27FC236}">
                <a16:creationId xmlns:a16="http://schemas.microsoft.com/office/drawing/2014/main" id="{3B975D83-3969-F573-3D78-1D4EBA481987}"/>
              </a:ext>
            </a:extLst>
          </xdr:cNvPr>
          <xdr:cNvSpPr txBox="1"/>
        </xdr:nvSpPr>
        <xdr:spPr>
          <a:xfrm>
            <a:off x="13501138" y="4656466"/>
            <a:ext cx="1180893" cy="26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CC05891-85A1-4BD4-8C8A-35ADFC797353}" type="TxLink">
              <a:rPr lang="en-US" sz="1100" b="1">
                <a:solidFill>
                  <a:schemeClr val="bg1"/>
                </a:solidFill>
                <a:latin typeface="Aptos Narrow" panose="020B0004020202020204" pitchFamily="34" charset="0"/>
                <a:ea typeface="+mn-ea"/>
                <a:cs typeface="+mn-cs"/>
              </a:rPr>
              <a:pPr marL="0" indent="0" algn="ctr"/>
              <a:t>Fellowes PB500 Electric Punch Plastic Comb Binding Machine with Manual Bind</a:t>
            </a:fld>
            <a:endParaRPr lang="en-IN" sz="1100" b="1">
              <a:solidFill>
                <a:schemeClr val="bg1"/>
              </a:solidFill>
              <a:latin typeface="Aptos Narrow" panose="020B0004020202020204" pitchFamily="34" charset="0"/>
              <a:ea typeface="+mn-ea"/>
              <a:cs typeface="+mn-cs"/>
            </a:endParaRPr>
          </a:p>
        </xdr:txBody>
      </xdr:sp>
      <xdr:sp macro="" textlink="Analysis!AZ1">
        <xdr:nvSpPr>
          <xdr:cNvPr id="104" name="TextBox 103">
            <a:extLst>
              <a:ext uri="{FF2B5EF4-FFF2-40B4-BE49-F238E27FC236}">
                <a16:creationId xmlns:a16="http://schemas.microsoft.com/office/drawing/2014/main" id="{76203F99-58C8-D8F6-C377-E5BE31E028BC}"/>
              </a:ext>
            </a:extLst>
          </xdr:cNvPr>
          <xdr:cNvSpPr txBox="1"/>
        </xdr:nvSpPr>
        <xdr:spPr>
          <a:xfrm>
            <a:off x="13556465" y="4897535"/>
            <a:ext cx="1064156" cy="26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318D8D4-CCE7-4BAF-90DD-69092DFC6A8A}" type="TxLink">
              <a:rPr lang="en-US" sz="1100" b="1">
                <a:solidFill>
                  <a:schemeClr val="bg1"/>
                </a:solidFill>
                <a:latin typeface="Aptos Narrow" panose="020B0004020202020204" pitchFamily="34" charset="0"/>
                <a:ea typeface="+mn-ea"/>
                <a:cs typeface="+mn-cs"/>
              </a:rPr>
              <a:pPr marL="0" indent="0" algn="ctr"/>
              <a:t>₹ 69,013.48</a:t>
            </a:fld>
            <a:endParaRPr lang="en-IN" sz="1100" b="1">
              <a:solidFill>
                <a:schemeClr val="bg1"/>
              </a:solidFill>
              <a:latin typeface="Aptos Narrow" panose="020B0004020202020204" pitchFamily="34" charset="0"/>
              <a:ea typeface="+mn-ea"/>
              <a:cs typeface="+mn-cs"/>
            </a:endParaRPr>
          </a:p>
        </xdr:txBody>
      </xdr:sp>
      <xdr:sp macro="" textlink="">
        <xdr:nvSpPr>
          <xdr:cNvPr id="105" name="TextBox 104">
            <a:extLst>
              <a:ext uri="{FF2B5EF4-FFF2-40B4-BE49-F238E27FC236}">
                <a16:creationId xmlns:a16="http://schemas.microsoft.com/office/drawing/2014/main" id="{EBF13636-167B-B787-6577-68620E69FD10}"/>
              </a:ext>
            </a:extLst>
          </xdr:cNvPr>
          <xdr:cNvSpPr txBox="1"/>
        </xdr:nvSpPr>
        <xdr:spPr>
          <a:xfrm>
            <a:off x="15359275" y="4443152"/>
            <a:ext cx="1064156" cy="26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050" b="1">
                <a:solidFill>
                  <a:schemeClr val="accent4">
                    <a:lumMod val="60000"/>
                    <a:lumOff val="40000"/>
                  </a:schemeClr>
                </a:solidFill>
                <a:latin typeface="+mn-lt"/>
                <a:ea typeface="+mn-ea"/>
                <a:cs typeface="+mn-cs"/>
              </a:rPr>
              <a:t>TOP CATEGORY</a:t>
            </a:r>
          </a:p>
        </xdr:txBody>
      </xdr:sp>
      <xdr:sp macro="" textlink="Analysis!BD8">
        <xdr:nvSpPr>
          <xdr:cNvPr id="106" name="TextBox 105">
            <a:extLst>
              <a:ext uri="{FF2B5EF4-FFF2-40B4-BE49-F238E27FC236}">
                <a16:creationId xmlns:a16="http://schemas.microsoft.com/office/drawing/2014/main" id="{94AEB566-BD21-355A-C3B4-7E1DEAE9F06C}"/>
              </a:ext>
            </a:extLst>
          </xdr:cNvPr>
          <xdr:cNvSpPr txBox="1"/>
        </xdr:nvSpPr>
        <xdr:spPr>
          <a:xfrm>
            <a:off x="15359275" y="4684223"/>
            <a:ext cx="1064156" cy="26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08D4E66-331B-4681-B696-EB450CD0A053}" type="TxLink">
              <a:rPr lang="en-US" sz="1100" b="1">
                <a:solidFill>
                  <a:schemeClr val="bg1"/>
                </a:solidFill>
                <a:latin typeface="Aptos Narrow" panose="020B0004020202020204" pitchFamily="34" charset="0"/>
                <a:ea typeface="+mn-ea"/>
                <a:cs typeface="+mn-cs"/>
              </a:rPr>
              <a:pPr marL="0" indent="0" algn="ctr"/>
              <a:t>Technology</a:t>
            </a:fld>
            <a:endParaRPr lang="en-IN" sz="1100" b="1">
              <a:solidFill>
                <a:schemeClr val="bg1"/>
              </a:solidFill>
              <a:latin typeface="Aptos Narrow" panose="020B0004020202020204" pitchFamily="34" charset="0"/>
              <a:ea typeface="+mn-ea"/>
              <a:cs typeface="+mn-cs"/>
            </a:endParaRPr>
          </a:p>
        </xdr:txBody>
      </xdr:sp>
      <xdr:sp macro="" textlink="Analysis!BE8">
        <xdr:nvSpPr>
          <xdr:cNvPr id="107" name="TextBox 106">
            <a:extLst>
              <a:ext uri="{FF2B5EF4-FFF2-40B4-BE49-F238E27FC236}">
                <a16:creationId xmlns:a16="http://schemas.microsoft.com/office/drawing/2014/main" id="{60D8F7D3-53B2-41FB-4154-A6E52F07AC2E}"/>
              </a:ext>
            </a:extLst>
          </xdr:cNvPr>
          <xdr:cNvSpPr txBox="1"/>
        </xdr:nvSpPr>
        <xdr:spPr>
          <a:xfrm>
            <a:off x="15359275" y="4936160"/>
            <a:ext cx="1064156" cy="26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CB3ECD8-AB92-4050-9C37-FBF87BB70CC1}" type="TxLink">
              <a:rPr lang="en-US" sz="1100" b="1">
                <a:solidFill>
                  <a:schemeClr val="bg1"/>
                </a:solidFill>
                <a:latin typeface="Aptos Narrow" panose="020B0004020202020204" pitchFamily="34" charset="0"/>
                <a:ea typeface="+mn-ea"/>
                <a:cs typeface="+mn-cs"/>
              </a:rPr>
              <a:pPr marL="0" indent="0" algn="ctr"/>
              <a:t>₹ 7,12,264.95</a:t>
            </a:fld>
            <a:endParaRPr lang="en-IN" sz="1100" b="1">
              <a:solidFill>
                <a:schemeClr val="bg1"/>
              </a:solidFill>
              <a:latin typeface="Aptos Narrow" panose="020B0004020202020204" pitchFamily="34" charset="0"/>
              <a:ea typeface="+mn-ea"/>
              <a:cs typeface="+mn-cs"/>
            </a:endParaRPr>
          </a:p>
        </xdr:txBody>
      </xdr:sp>
      <xdr:graphicFrame macro="">
        <xdr:nvGraphicFramePr>
          <xdr:cNvPr id="108" name="Chart 107">
            <a:extLst>
              <a:ext uri="{FF2B5EF4-FFF2-40B4-BE49-F238E27FC236}">
                <a16:creationId xmlns:a16="http://schemas.microsoft.com/office/drawing/2014/main" id="{A76695F5-65F3-4234-8A97-BCB83D7E499E}"/>
              </a:ext>
            </a:extLst>
          </xdr:cNvPr>
          <xdr:cNvGraphicFramePr>
            <a:graphicFrameLocks/>
          </xdr:cNvGraphicFramePr>
        </xdr:nvGraphicFramePr>
        <xdr:xfrm>
          <a:off x="13480306" y="6386127"/>
          <a:ext cx="3045423" cy="3429588"/>
        </xdr:xfrm>
        <a:graphic>
          <a:graphicData uri="http://schemas.openxmlformats.org/drawingml/2006/chart">
            <c:chart xmlns:c="http://schemas.openxmlformats.org/drawingml/2006/chart" xmlns:r="http://schemas.openxmlformats.org/officeDocument/2006/relationships" r:id="rId28"/>
          </a:graphicData>
        </a:graphic>
      </xdr:graphicFrame>
      <xdr:sp macro="" textlink="">
        <xdr:nvSpPr>
          <xdr:cNvPr id="117" name="TextBox 116">
            <a:extLst>
              <a:ext uri="{FF2B5EF4-FFF2-40B4-BE49-F238E27FC236}">
                <a16:creationId xmlns:a16="http://schemas.microsoft.com/office/drawing/2014/main" id="{4F98F9F7-DBFA-544E-4F6E-7C5525399B1B}"/>
              </a:ext>
            </a:extLst>
          </xdr:cNvPr>
          <xdr:cNvSpPr txBox="1"/>
        </xdr:nvSpPr>
        <xdr:spPr>
          <a:xfrm>
            <a:off x="13540399" y="3617644"/>
            <a:ext cx="1107088" cy="26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050" b="1">
                <a:solidFill>
                  <a:schemeClr val="accent4">
                    <a:lumMod val="60000"/>
                    <a:lumOff val="40000"/>
                  </a:schemeClr>
                </a:solidFill>
                <a:latin typeface="+mn-lt"/>
                <a:ea typeface="+mn-ea"/>
                <a:cs typeface="+mn-cs"/>
              </a:rPr>
              <a:t>TOP  CUSTOMER</a:t>
            </a:r>
          </a:p>
        </xdr:txBody>
      </xdr:sp>
      <xdr:sp macro="" textlink="Analysis!BY1">
        <xdr:nvSpPr>
          <xdr:cNvPr id="23" name="TextBox 22">
            <a:extLst>
              <a:ext uri="{FF2B5EF4-FFF2-40B4-BE49-F238E27FC236}">
                <a16:creationId xmlns:a16="http://schemas.microsoft.com/office/drawing/2014/main" id="{6BF0F43F-6F60-61F1-04A9-B3DD6BCE7CDE}"/>
              </a:ext>
            </a:extLst>
          </xdr:cNvPr>
          <xdr:cNvSpPr txBox="1"/>
        </xdr:nvSpPr>
        <xdr:spPr>
          <a:xfrm>
            <a:off x="13506923" y="3848521"/>
            <a:ext cx="1192409" cy="236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D19BD81-5ECE-4F54-913E-9D2B93CE6128}" type="TxLink">
              <a:rPr lang="en-US" sz="1100" b="1">
                <a:solidFill>
                  <a:schemeClr val="bg1"/>
                </a:solidFill>
                <a:latin typeface="Aptos Narrow" panose="020B0004020202020204" pitchFamily="34" charset="0"/>
                <a:ea typeface="+mn-ea"/>
                <a:cs typeface="+mn-cs"/>
              </a:rPr>
              <a:pPr marL="0" indent="0" algn="ctr"/>
              <a:t>Kristine Connolly</a:t>
            </a:fld>
            <a:endParaRPr lang="en-IN" sz="1100" b="1">
              <a:solidFill>
                <a:schemeClr val="bg1"/>
              </a:solidFill>
              <a:latin typeface="Aptos Narrow" panose="020B0004020202020204" pitchFamily="34" charset="0"/>
              <a:ea typeface="+mn-ea"/>
              <a:cs typeface="+mn-cs"/>
            </a:endParaRPr>
          </a:p>
        </xdr:txBody>
      </xdr:sp>
      <xdr:sp macro="" textlink="Analysis!BZ1">
        <xdr:nvSpPr>
          <xdr:cNvPr id="26" name="TextBox 25">
            <a:extLst>
              <a:ext uri="{FF2B5EF4-FFF2-40B4-BE49-F238E27FC236}">
                <a16:creationId xmlns:a16="http://schemas.microsoft.com/office/drawing/2014/main" id="{059B58A7-A674-472E-FE1C-BA967DDB0917}"/>
              </a:ext>
            </a:extLst>
          </xdr:cNvPr>
          <xdr:cNvSpPr txBox="1"/>
        </xdr:nvSpPr>
        <xdr:spPr>
          <a:xfrm>
            <a:off x="13645552" y="4097651"/>
            <a:ext cx="903341" cy="224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639A1CB-7340-47C4-8051-5BE933676536}" type="TxLink">
              <a:rPr lang="en-US" sz="1100" b="1">
                <a:solidFill>
                  <a:schemeClr val="bg1"/>
                </a:solidFill>
                <a:latin typeface="Aptos Narrow" panose="020B0004020202020204" pitchFamily="34" charset="0"/>
                <a:ea typeface="+mn-ea"/>
                <a:cs typeface="+mn-cs"/>
              </a:rPr>
              <a:pPr marL="0" indent="0" algn="ctr"/>
              <a:t>₹ 50,475.31</a:t>
            </a:fld>
            <a:endParaRPr lang="en-IN" sz="1100" b="1">
              <a:solidFill>
                <a:schemeClr val="bg1"/>
              </a:solidFill>
              <a:latin typeface="Aptos Narrow" panose="020B0004020202020204" pitchFamily="34" charset="0"/>
              <a:ea typeface="+mn-ea"/>
              <a:cs typeface="+mn-cs"/>
            </a:endParaRPr>
          </a:p>
        </xdr:txBody>
      </xdr:sp>
      <xdr:sp macro="" textlink="">
        <xdr:nvSpPr>
          <xdr:cNvPr id="43" name="TextBox 42">
            <a:extLst>
              <a:ext uri="{FF2B5EF4-FFF2-40B4-BE49-F238E27FC236}">
                <a16:creationId xmlns:a16="http://schemas.microsoft.com/office/drawing/2014/main" id="{4F80A6D6-81F3-E7A0-5E66-6A3B511749F4}"/>
              </a:ext>
            </a:extLst>
          </xdr:cNvPr>
          <xdr:cNvSpPr txBox="1"/>
        </xdr:nvSpPr>
        <xdr:spPr>
          <a:xfrm>
            <a:off x="15365061" y="3614527"/>
            <a:ext cx="1084009" cy="251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200" b="1">
                <a:solidFill>
                  <a:schemeClr val="accent4">
                    <a:lumMod val="60000"/>
                    <a:lumOff val="40000"/>
                  </a:schemeClr>
                </a:solidFill>
                <a:latin typeface="+mn-lt"/>
                <a:ea typeface="+mn-ea"/>
                <a:cs typeface="+mn-cs"/>
              </a:rPr>
              <a:t>TOP  STATE</a:t>
            </a:r>
          </a:p>
        </xdr:txBody>
      </xdr:sp>
      <xdr:sp macro="" textlink="">
        <xdr:nvSpPr>
          <xdr:cNvPr id="110" name="TextBox 109">
            <a:extLst>
              <a:ext uri="{FF2B5EF4-FFF2-40B4-BE49-F238E27FC236}">
                <a16:creationId xmlns:a16="http://schemas.microsoft.com/office/drawing/2014/main" id="{8D9AC904-5256-1F1C-67BD-81A16A9D4C6D}"/>
              </a:ext>
            </a:extLst>
          </xdr:cNvPr>
          <xdr:cNvSpPr txBox="1"/>
        </xdr:nvSpPr>
        <xdr:spPr>
          <a:xfrm>
            <a:off x="15375985" y="3984595"/>
            <a:ext cx="1107088" cy="26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200" b="1">
                <a:solidFill>
                  <a:schemeClr val="accent4">
                    <a:lumMod val="60000"/>
                    <a:lumOff val="40000"/>
                  </a:schemeClr>
                </a:solidFill>
                <a:latin typeface="+mn-lt"/>
                <a:ea typeface="+mn-ea"/>
                <a:cs typeface="+mn-cs"/>
              </a:rPr>
              <a:t>TOP  CITY</a:t>
            </a:r>
          </a:p>
        </xdr:txBody>
      </xdr:sp>
      <xdr:sp macro="" textlink="Analysis!CH1">
        <xdr:nvSpPr>
          <xdr:cNvPr id="111" name="TextBox 110">
            <a:extLst>
              <a:ext uri="{FF2B5EF4-FFF2-40B4-BE49-F238E27FC236}">
                <a16:creationId xmlns:a16="http://schemas.microsoft.com/office/drawing/2014/main" id="{71FC3EEE-B8EA-50CE-688E-DF92F5D1E86D}"/>
              </a:ext>
            </a:extLst>
          </xdr:cNvPr>
          <xdr:cNvSpPr txBox="1"/>
        </xdr:nvSpPr>
        <xdr:spPr>
          <a:xfrm>
            <a:off x="15365059" y="3777523"/>
            <a:ext cx="1107088" cy="251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5083545-B12F-45C5-A576-502186265C17}" type="TxLink">
              <a:rPr lang="en-US" sz="1100" b="1">
                <a:solidFill>
                  <a:schemeClr val="bg1"/>
                </a:solidFill>
                <a:latin typeface="Aptos Narrow" panose="020B0004020202020204" pitchFamily="34" charset="0"/>
                <a:ea typeface="+mn-ea"/>
                <a:cs typeface="+mn-cs"/>
              </a:rPr>
              <a:pPr marL="0" indent="0" algn="ctr"/>
              <a:t>California</a:t>
            </a:fld>
            <a:endParaRPr lang="en-IN" sz="1100" b="1">
              <a:solidFill>
                <a:schemeClr val="bg1"/>
              </a:solidFill>
              <a:latin typeface="Aptos Narrow" panose="020B0004020202020204" pitchFamily="34" charset="0"/>
              <a:ea typeface="+mn-ea"/>
              <a:cs typeface="+mn-cs"/>
            </a:endParaRPr>
          </a:p>
        </xdr:txBody>
      </xdr:sp>
      <xdr:sp macro="" textlink="Analysis!CS1">
        <xdr:nvSpPr>
          <xdr:cNvPr id="112" name="TextBox 111">
            <a:extLst>
              <a:ext uri="{FF2B5EF4-FFF2-40B4-BE49-F238E27FC236}">
                <a16:creationId xmlns:a16="http://schemas.microsoft.com/office/drawing/2014/main" id="{3161CFE9-0A16-F2C3-D3CF-F9991E163002}"/>
              </a:ext>
            </a:extLst>
          </xdr:cNvPr>
          <xdr:cNvSpPr txBox="1"/>
        </xdr:nvSpPr>
        <xdr:spPr>
          <a:xfrm>
            <a:off x="15343205" y="4158458"/>
            <a:ext cx="1107088" cy="26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F51E3E5-D99C-4D7A-9BA9-14BF86CD1780}" type="TxLink">
              <a:rPr lang="en-US" sz="1100" b="1">
                <a:solidFill>
                  <a:schemeClr val="bg1"/>
                </a:solidFill>
                <a:latin typeface="Aptos Narrow" panose="020B0004020202020204" pitchFamily="34" charset="0"/>
                <a:ea typeface="+mn-ea"/>
                <a:cs typeface="+mn-cs"/>
              </a:rPr>
              <a:pPr marL="0" indent="0" algn="ctr"/>
              <a:t>Los Angeles</a:t>
            </a:fld>
            <a:endParaRPr lang="en-IN" sz="1100" b="1">
              <a:solidFill>
                <a:schemeClr val="bg1"/>
              </a:solidFill>
              <a:latin typeface="Aptos Narrow" panose="020B0004020202020204" pitchFamily="34" charset="0"/>
              <a:ea typeface="+mn-ea"/>
              <a:cs typeface="+mn-cs"/>
            </a:endParaRPr>
          </a:p>
        </xdr:txBody>
      </xdr:sp>
      <xdr:sp macro="" textlink="">
        <xdr:nvSpPr>
          <xdr:cNvPr id="114" name="TextBox 113">
            <a:extLst>
              <a:ext uri="{FF2B5EF4-FFF2-40B4-BE49-F238E27FC236}">
                <a16:creationId xmlns:a16="http://schemas.microsoft.com/office/drawing/2014/main" id="{5EF585AA-61C1-43BA-9371-D124DDBBB51D}"/>
              </a:ext>
            </a:extLst>
          </xdr:cNvPr>
          <xdr:cNvSpPr txBox="1"/>
        </xdr:nvSpPr>
        <xdr:spPr>
          <a:xfrm>
            <a:off x="13926112" y="5975921"/>
            <a:ext cx="1302343" cy="339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accent4">
                    <a:lumMod val="60000"/>
                    <a:lumOff val="40000"/>
                  </a:schemeClr>
                </a:solidFill>
                <a:latin typeface="+mn-lt"/>
                <a:ea typeface="+mn-ea"/>
                <a:cs typeface="+mn-cs"/>
              </a:rPr>
              <a:t>Sub  Category</a:t>
            </a:r>
          </a:p>
        </xdr:txBody>
      </xdr:sp>
      <xdr:pic>
        <xdr:nvPicPr>
          <xdr:cNvPr id="115" name="Graphic 114" descr="Target with solid fill">
            <a:extLst>
              <a:ext uri="{FF2B5EF4-FFF2-40B4-BE49-F238E27FC236}">
                <a16:creationId xmlns:a16="http://schemas.microsoft.com/office/drawing/2014/main" id="{0062A32C-4566-4111-8B47-3CF1790A5461}"/>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9830855" y="2934285"/>
            <a:ext cx="368238" cy="393623"/>
          </a:xfrm>
          <a:prstGeom prst="rect">
            <a:avLst/>
          </a:prstGeom>
        </xdr:spPr>
      </xdr:pic>
      <xdr:pic>
        <xdr:nvPicPr>
          <xdr:cNvPr id="118" name="Picture 117">
            <a:extLst>
              <a:ext uri="{FF2B5EF4-FFF2-40B4-BE49-F238E27FC236}">
                <a16:creationId xmlns:a16="http://schemas.microsoft.com/office/drawing/2014/main" id="{EFD8A7E2-A1E8-68A6-601E-C3754C821994}"/>
              </a:ext>
            </a:extLst>
          </xdr:cNvPr>
          <xdr:cNvPicPr>
            <a:picLocks noChangeAspect="1"/>
          </xdr:cNvPicPr>
        </xdr:nvPicPr>
        <xdr:blipFill>
          <a:blip xmlns:r="http://schemas.openxmlformats.org/officeDocument/2006/relationships" r:embed="rId31">
            <a:alphaModFix/>
            <a:duotone>
              <a:schemeClr val="bg2">
                <a:shade val="45000"/>
                <a:satMod val="135000"/>
              </a:schemeClr>
              <a:prstClr val="white"/>
            </a:duotone>
            <a:extLst>
              <a:ext uri="{BEBA8EAE-BF5A-486C-A8C5-ECC9F3942E4B}">
                <a14:imgProps xmlns:a14="http://schemas.microsoft.com/office/drawing/2010/main">
                  <a14:imgLayer r:embed="rId32">
                    <a14:imgEffect>
                      <a14:artisticPhotocopy/>
                    </a14:imgEffect>
                    <a14:imgEffect>
                      <a14:saturation sat="400000"/>
                    </a14:imgEffect>
                  </a14:imgLayer>
                </a14:imgProps>
              </a:ext>
            </a:extLst>
          </a:blip>
          <a:stretch>
            <a:fillRect/>
          </a:stretch>
        </xdr:blipFill>
        <xdr:spPr>
          <a:xfrm>
            <a:off x="11895221" y="1908481"/>
            <a:ext cx="524460" cy="560615"/>
          </a:xfrm>
          <a:prstGeom prst="rect">
            <a:avLst/>
          </a:prstGeom>
          <a:noFill/>
          <a:ln w="9525" cap="flat">
            <a:noFill/>
            <a:prstDash val="solid"/>
            <a:miter/>
          </a:ln>
          <a:effectLst>
            <a:outerShdw blurRad="50800" dist="38100" dir="2700000" algn="tl" rotWithShape="0">
              <a:prstClr val="black">
                <a:alpha val="40000"/>
              </a:prstClr>
            </a:outerShdw>
          </a:effectLst>
        </xdr:spPr>
      </xdr:pic>
      <xdr:pic>
        <xdr:nvPicPr>
          <xdr:cNvPr id="123" name="Graphic 122" descr="User with solid fill">
            <a:extLst>
              <a:ext uri="{FF2B5EF4-FFF2-40B4-BE49-F238E27FC236}">
                <a16:creationId xmlns:a16="http://schemas.microsoft.com/office/drawing/2014/main" id="{ACC73DEF-28C5-EA28-5ABA-D4D4CF48A1E9}"/>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15945844" y="1741486"/>
            <a:ext cx="669525" cy="715679"/>
          </a:xfrm>
          <a:prstGeom prst="rect">
            <a:avLst/>
          </a:prstGeom>
          <a:effectLst>
            <a:outerShdw blurRad="50800" dist="38100" dir="2700000" algn="tl" rotWithShape="0">
              <a:prstClr val="black">
                <a:alpha val="40000"/>
              </a:prstClr>
            </a:outerShdw>
          </a:effectLst>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NUTEJA" refreshedDate="45556.652424884262" createdVersion="8" refreshedVersion="8" minRefreshableVersion="3" recordCount="1952" xr:uid="{D94C2C1D-6F9C-44CF-BA65-055109068404}">
  <cacheSource type="worksheet">
    <worksheetSource name="Sales_Dataset"/>
  </cacheSource>
  <cacheFields count="30">
    <cacheField name="Row ID" numFmtId="0">
      <sharedItems containsSemiMixedTypes="0" containsString="0" containsNumber="1" containsInteger="1" minValue="64" maxValue="26389"/>
    </cacheField>
    <cacheField name="Order Priority" numFmtId="0">
      <sharedItems count="6">
        <s v="Not Specified"/>
        <s v="Critical"/>
        <s v="High"/>
        <s v="Medium"/>
        <s v="Low"/>
        <s v="Critical "/>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ount="1130">
        <s v="Nina Horne Kelly"/>
        <s v="Kristine Connolly"/>
        <s v="Toni Swanson"/>
        <s v="Rosemary O'Brien"/>
        <s v="Yvonne Mann"/>
        <s v="Lee Xu"/>
        <s v="Erin Ballard"/>
        <s v="Don Rogers"/>
        <s v="Annie Odom"/>
        <s v="Leroy Blanchard"/>
        <s v="Andrew Levine"/>
        <s v="Christopher Meadows"/>
        <s v="Maxine Collier Grady"/>
        <s v="John Bray"/>
        <s v="Helen Stein"/>
        <s v="Arlene Long"/>
        <s v="Brian Grady"/>
        <s v="Walter Young"/>
        <s v="Jeanette Davies"/>
        <s v="Pam Patton"/>
        <s v="Molly Webster"/>
        <s v="Joe Baldwin"/>
        <s v="Tammy Raynor"/>
        <s v="Leigh Burnette Hurley"/>
        <s v="Scott McKenna"/>
        <s v="Jeanne Werner"/>
        <s v="Timothy Ross"/>
        <s v="Caroline Johnston"/>
        <s v="Bradley Schroeder"/>
        <s v="Andrea Shaw"/>
        <s v="Richard McClure"/>
        <s v="Rick Foster Hawkins"/>
        <s v="Jimmy Alston Holder"/>
        <s v="Ruth Lamm"/>
        <s v="Paul Tate"/>
        <s v="Keith Marsh"/>
        <s v="Judy Singer"/>
        <s v="Lois Hansen"/>
        <s v="Kelly Byers"/>
        <s v="Sean N Boyer"/>
        <s v="David Powell"/>
        <s v="Vernon Hirsch Singleton"/>
        <s v="Andrew Gonzalez"/>
        <s v="Yvonne Stephens"/>
        <s v="Wayne Bass"/>
        <s v="Chad Henson"/>
        <s v="Eileen Schwartz"/>
        <s v="Harriet Wooten"/>
        <s v="Anna Ellis"/>
        <s v="Jacob Hirsch"/>
        <s v="Derek Jernigan"/>
        <s v="Kristin George"/>
        <s v="Janice Cole"/>
        <s v="Lloyd Fuller"/>
        <s v="Leah Clapp"/>
        <s v="Edna Monroe Talley"/>
        <s v="Neal Wolfe"/>
        <s v="Alfred Singh"/>
        <s v="Dana Sharpe"/>
        <s v="Katie Dougherty"/>
        <s v="Jack Hatcher"/>
        <s v="James Dickinson Ball"/>
        <s v="Jenny Gold"/>
        <s v="Ronnie Proctor"/>
        <s v="Kyle Fink"/>
        <s v="Vicki Womble"/>
        <s v="Eddie House Mueller"/>
        <s v="Brenda Jain"/>
        <s v="Edgar McKenzie"/>
        <s v="Geoffrey Saunders"/>
        <s v="Tom Hoyle Honeycutt"/>
        <s v="Marian Willis"/>
        <s v="Edna Pierce"/>
        <s v="Eva Simpson"/>
        <s v="Oscar Ford"/>
        <s v="Scott Bunn"/>
        <s v="Lindsay P Ashley"/>
        <s v="Grace Black"/>
        <s v="Eva Decker"/>
        <s v="Kim Weiss"/>
        <s v="Sharon Marcus"/>
        <s v="Lillian Day"/>
        <s v="Jerry Webster"/>
        <s v="Billy Perry Browning"/>
        <s v="Nelson Hensley"/>
        <s v="Eugene Clayton"/>
        <s v="Tamara Dickinson"/>
        <s v="Carole Miller"/>
        <s v="Steve McKee"/>
        <s v="Marvin Patrick"/>
        <s v="Alexander O'Brien"/>
        <s v="Dana Waller"/>
        <s v="Brad Stark"/>
        <s v="Doris Fitzpatrick"/>
        <s v="Mitchell Ross"/>
        <s v="Jon Kendall"/>
        <s v="Shawn McIntyre"/>
        <s v="Luis Kerr"/>
        <s v="Wayne Sutherland"/>
        <s v="Louis Parrish"/>
        <s v="Danielle Daniel"/>
        <s v="Anne Schultz"/>
        <s v="Frances Jackson"/>
        <s v="Theodore Rubin"/>
        <s v="Carlos Adkins"/>
        <s v="Ray Silverman"/>
        <s v="Sharon Ellis"/>
        <s v="Catherine Dorsey Burnett"/>
        <s v="April Henson"/>
        <s v="Carmen McPherson"/>
        <s v="Dennis Block Richardson"/>
        <s v="Maureen Herbert Hood"/>
        <s v="Matthew Berman"/>
        <s v="Curtis O'Connell"/>
        <s v="Edith Reynolds"/>
        <s v="Craig Liu"/>
        <s v="Jay Hubbard"/>
        <s v="Glenda Herbert"/>
        <s v="Sylvia Kumar"/>
        <s v="Penny Leach"/>
        <s v="Eileen Fletcher"/>
        <s v="Penny Tuttle"/>
        <s v="Hazel Jones"/>
        <s v="Julian Keith Mayer"/>
        <s v="Bonnie Matthews Rowland"/>
        <s v="Lee Hancock"/>
        <s v="Donna Braun"/>
        <s v="Sandy Hunt"/>
        <s v="Glenda Hunter"/>
        <s v="Malcolm S Lanier"/>
        <s v="Wallace Werner"/>
        <s v="Brad H Blake"/>
        <s v="Sidney Russell Austin"/>
        <s v="Dennis Bowen"/>
        <s v="Ruby Gibbons"/>
        <s v="Josephine Dalton"/>
        <s v="Peggy Lanier"/>
        <s v="Norman Shields"/>
        <s v="Aaron Riggs"/>
        <s v="Samantha Weaver"/>
        <s v="Marie Bass"/>
        <s v="Nicole Pope"/>
        <s v="Richard Tan"/>
        <s v="Kristine Holden"/>
        <s v="Joe George"/>
        <s v="Sue Drake"/>
        <s v="Geoffrey Koch"/>
        <s v="Amy Ellis Holder"/>
        <s v="Kristine Singleton"/>
        <s v="Rodney Field"/>
        <s v="Paige Powers"/>
        <s v="David Weaver"/>
        <s v="Ashley Reese"/>
        <s v="Kent Gill"/>
        <s v="Lindsay O'Connell"/>
        <s v="Randy Jiang"/>
        <s v="Daniel Christian"/>
        <s v="Michael Robbins"/>
        <s v="Tracy G Starr"/>
        <s v="Arnold Gay"/>
        <s v="Gina McKnight"/>
        <s v="Ann Steele"/>
        <s v="Ricky W Clements"/>
        <s v="Russell Chan"/>
        <s v="Gene Gilliam"/>
        <s v="Kara Patton"/>
        <s v="Mike Howard"/>
        <s v="Gene Heath Cross"/>
        <s v="Lois Hamilton"/>
        <s v="Beth Dolan"/>
        <s v="Renee Huang"/>
        <s v="Molly Browning"/>
        <s v="Annie Livingston"/>
        <s v="Sally Liu"/>
        <s v="Shawn Meyer"/>
        <s v="Anita Kang"/>
        <s v="Brooke Lancaster"/>
        <s v="Veronica Peck"/>
        <s v="Harry Burns"/>
        <s v="Gerald Kearney"/>
        <s v="Julie Porter"/>
        <s v="Alison Sharp"/>
        <s v="Vickie Coates"/>
        <s v="Josephine Rao"/>
        <s v="Sandra Sharma"/>
        <s v="Juan Justice"/>
        <s v="Sidney Bowling"/>
        <s v="Vanessa Boyer"/>
        <s v="Marsha P Joyner"/>
        <s v="Benjamin Gunter"/>
        <s v="Janice Frye"/>
        <s v="Jim Hinson"/>
        <s v="Gretchen Levine"/>
        <s v="Wallace Pugh"/>
        <s v="Constance Flowers"/>
        <s v="Betsy Puckett"/>
        <s v="Marion Lindsey"/>
        <s v="Pamela Wiley"/>
        <s v="Priscilla Brandon"/>
        <s v="Benjamin Porter"/>
        <s v="Alison Jones"/>
        <s v="Kerry Jernigan"/>
        <s v="Joy Maxwell"/>
        <s v="Diana Coble Hubbard"/>
        <s v="Jack Horn"/>
        <s v="Neil Bailey"/>
        <s v="Joann Moser"/>
        <s v="Troy Cassidy"/>
        <s v="Earl Watts"/>
        <s v="Meredith Walters"/>
        <s v="Debra Block"/>
        <s v="Gregory Crane"/>
        <s v="Bruce Stark"/>
        <s v="Patrick Rosenthal"/>
        <s v="Max McKenna"/>
        <s v="Harriet Moore"/>
        <s v="Leslie Woodard"/>
        <s v="Tiffany Merrill"/>
        <s v="Tony Wilkins Winters"/>
        <s v="William Woodard"/>
        <s v="Arlene Wiggins Dalton"/>
        <s v="Joel Buckley"/>
        <s v="Vicki Hauser"/>
        <s v="Valerie Moon"/>
        <s v="Laurie Moon"/>
        <s v="Stacy Gould"/>
        <s v="Edgar Stone"/>
        <s v="Evan Kelley"/>
        <s v="Jordan Womble"/>
        <s v="Colleen Marsh"/>
        <s v="Edgar Kumar"/>
        <s v="Martha Bowers"/>
        <s v="Gregory R Snow"/>
        <s v="Stuart C Robinson"/>
        <s v="Denise Parks"/>
        <s v="Wesley Reid"/>
        <s v="Pauline Denton"/>
        <s v="Lois Rowland"/>
        <s v="Judy Barrett"/>
        <s v="Earl Alston"/>
        <s v="Marguerite Yu"/>
        <s v="Clyde Burnett"/>
        <s v="Calvin Conway"/>
        <s v="Barbara McNamara"/>
        <s v="Helen H Murphy"/>
        <s v="Natalie Watts"/>
        <s v="Marguerite Rodgers"/>
        <s v="Laurie Howe"/>
        <s v="April Bowers"/>
        <s v="Sidney Greenberg"/>
        <s v="Deborah Paul"/>
        <s v="Monica Harvey"/>
        <s v="Sean McKenna"/>
        <s v="Don Cameron"/>
        <s v="Carolyn Bowling"/>
        <s v="Herbert Holden"/>
        <s v="Charlotte L Doyle"/>
        <s v="Laurence Cummings"/>
        <s v="Brenda Nelson Blanchard"/>
        <s v="George McLamb"/>
        <s v="Carolyn Proctor"/>
        <s v="Wendy Pridgen Pearce"/>
        <s v="Teresa Watts"/>
        <s v="Roy Rouse"/>
        <s v="Jane Shah"/>
        <s v="Alison Peters Wooten"/>
        <s v="Dana Rankin"/>
        <s v="Jamie Ward"/>
        <s v="Dean Solomon"/>
        <s v="Katherine W Epstein"/>
        <s v="Mildred Briggs"/>
        <s v="Lynn Payne"/>
        <s v="Juanita Coley Knox"/>
        <s v="Phillip Blum"/>
        <s v="Lewis Baldwin"/>
        <s v="Stanley Steele"/>
        <s v="Wesley Tate"/>
        <s v="Victor Cherry"/>
        <s v="Annette Boone"/>
        <s v="Neil Parker"/>
        <s v="Jeffrey Lloyd"/>
        <s v="Lloyd Levin"/>
        <s v="Erika Jordan"/>
        <s v="Stuart Holloway"/>
        <s v="Jackie McCullough"/>
        <s v="Grace McNeill Hunt"/>
        <s v="Adam G Sawyer"/>
        <s v="Marcia Greenberg"/>
        <s v="Brett Hawkins"/>
        <s v="Kerry Beach"/>
        <s v="Ross Frederick"/>
        <s v="Albert Tyson"/>
        <s v="Calvin Boyette"/>
        <s v="Elsie Hwang"/>
        <s v="Fred Barber"/>
        <s v="Alicia Wood Shah"/>
        <s v="Neil Barbee"/>
        <s v="Lawrence Hester"/>
        <s v="Marvin Yang"/>
        <s v="Thomas McAllister"/>
        <s v="Edna Michael"/>
        <s v="Christopher Bryant"/>
        <s v="Donald Melton"/>
        <s v="Ellen McCormick"/>
        <s v="Eileen McDonald"/>
        <s v="Denise Carver"/>
        <s v="Sally House"/>
        <s v="Ricky Allred"/>
        <s v="Debbie Dillon"/>
        <s v="Joan Beach"/>
        <s v="Faye Manning"/>
        <s v="Carrie Duke"/>
        <s v="June Herbert"/>
        <s v="Robin Tyler"/>
        <s v="Faye Dyer"/>
        <s v="Gwendolyn F Tyson"/>
        <s v="Lisa Branch"/>
        <s v="Michele Bradshaw"/>
        <s v="Pat Kinney"/>
        <s v="Virginia Gay"/>
        <s v="Kristina Collier"/>
        <s v="Michelle Bryant Phillips"/>
        <s v="Eugene Kerr"/>
        <s v="Marc Nash"/>
        <s v="Sandra Faulkner"/>
        <s v="Glen Robertson"/>
        <s v="Peter McConnell"/>
        <s v="Beth English"/>
        <s v="Eddie Walker"/>
        <s v="Charles Cline"/>
        <s v="Patsy Shea"/>
        <s v="Zachary Maynard"/>
        <s v="Debbie Stevenson"/>
        <s v="Jessie Houston"/>
        <s v="Ernest Peele"/>
        <s v="Oscar Bowers"/>
        <s v="Teresa Wallace"/>
        <s v="Amy Hamrick Melvin"/>
        <s v="Diana Xu"/>
        <s v="Brooke Shepherd"/>
        <s v="Annie Sherrill"/>
        <s v="Malcolm Robertson"/>
        <s v="Randall Boykin"/>
        <s v="Steven Long"/>
        <s v="Robyn Zhou"/>
        <s v="Gary Hester"/>
        <s v="Edith Forbes"/>
        <s v="Marcia Feldman"/>
        <s v="Jacob McNeill"/>
        <s v="Valerie Siegel"/>
        <s v="Monica Stuart"/>
        <s v="Milton Lindsay"/>
        <s v="Stacy Chang"/>
        <s v="Kathy Shah"/>
        <s v="Alison Stewart"/>
        <s v="Lee McKenna Gregory"/>
        <s v="Alice Berger McIntyre"/>
        <s v="Lloyd Dickson"/>
        <s v="Hazel Khan"/>
        <s v="Carol Saunders"/>
        <s v="Sarah Ramsey"/>
        <s v="Gina Curry"/>
        <s v="Sidney Scarborough"/>
        <s v="Vicki Zhu Daniels"/>
        <s v="Nathan Newton"/>
        <s v="Laurie Case Daniel"/>
        <s v="Yvonne Fox"/>
        <s v="Melanie Burgess"/>
        <s v="Paula Hubbard"/>
        <s v="Penny O Caldwell"/>
        <s v="Scott Feldman"/>
        <s v="Helen Lyons"/>
        <s v="Beverly Roberts"/>
        <s v="Betty Giles"/>
        <s v="Wesley Waller"/>
        <s v="Rhonda Bryant"/>
        <s v="Sam Rouse"/>
        <s v="Joan Floyd"/>
        <s v="Aaron Shaffer"/>
        <s v="John Merritt"/>
        <s v="Eleanor Swain"/>
        <s v="Nathan Jenkins"/>
        <s v="Ernest Oh"/>
        <s v="James Nicholson"/>
        <s v="Herbert Beard"/>
        <s v="Sean Burton"/>
        <s v="Carmen Elmore"/>
        <s v="Joanne Church"/>
        <s v="Dana Boyle"/>
        <s v="Eileen Riddle"/>
        <s v="Eileen Dalton"/>
        <s v="Allison Kirby"/>
        <s v="Alicia Maynard"/>
        <s v="Rachel Bates"/>
        <s v="Robin High"/>
        <s v="Robert Rollins"/>
        <s v="Esther Whitaker"/>
        <s v="Neal Weber"/>
        <s v="Tim Connolly"/>
        <s v="Clara Kaplan"/>
        <s v="Carolyn Fisher"/>
        <s v="Debbie Hsu"/>
        <s v="Marshall Brandt Briggs"/>
        <s v="Miriam Mueller"/>
        <s v="Dolores Abrams"/>
        <s v="Kent Kerr"/>
        <s v="Robyn Crawford"/>
        <s v="Ken H Frazier"/>
        <s v="Billie Stern"/>
        <s v="Denise McIntosh"/>
        <s v="Joanne Chu"/>
        <s v="Renee McKenzie"/>
        <s v="Patricia Cole Blair"/>
        <s v="Justin Frank"/>
        <s v="Faye Wolf"/>
        <s v="Don Beard"/>
        <s v="Danny Richmond"/>
        <s v="Jerome McIntosh"/>
        <s v="Lynda Banks"/>
        <s v="Nina Bowles"/>
        <s v="Miriam Bowman"/>
        <s v="Frances Saunders"/>
        <s v="Wesley Field"/>
        <s v="Rhonda Stein"/>
        <s v="Gary Koch"/>
        <s v="Ross Simpson"/>
        <s v="Robin Kramer Vaughn"/>
        <s v="Irene Murphy"/>
        <s v="Aaron Day"/>
        <s v="Kenneth Capps"/>
        <s v="Tonya Proctor"/>
        <s v="Charlie Moore"/>
        <s v="Glenda Simon"/>
        <s v="Daniel Richmond"/>
        <s v="Meredith Humphrey"/>
        <s v="Dwight Albright Huffman"/>
        <s v="Nicole Goldstein"/>
        <s v="Emma Bloom"/>
        <s v="Pam Bennett"/>
        <s v="Pauline Finch"/>
        <s v="Billie Fowler"/>
        <s v="Glen Newman"/>
        <s v="Willie Robinson"/>
        <s v="Jackie Capps"/>
        <s v="Allen Nash"/>
        <s v="Beverly Cameron"/>
        <s v="Karen O'Donnell"/>
        <s v="Theodore Moran"/>
        <s v="Gretchen Best Wilkins"/>
        <s v="Hannah Carver"/>
        <s v="Carolyn Hoffman"/>
        <s v="Leslie Hawley"/>
        <s v="Janet McCullough"/>
        <s v="Nelson Hong"/>
        <s v="Lloyd Cannon"/>
        <s v="Lorraine Kelly"/>
        <s v="Tommy Ellis Ritchie"/>
        <s v="Gregory Holden"/>
        <s v="Jeff Meadows"/>
        <s v="Stephanie Hawkins"/>
        <s v="Marjorie Arthur"/>
        <s v="Carlos Byrd"/>
        <s v="Sally Dunn"/>
        <s v="Danny Vaughn"/>
        <s v="Jacob Lanier"/>
        <s v="Johnny Reid"/>
        <s v="Ryan Foster"/>
        <s v="Jeffrey Page"/>
        <s v="Jessica Huffman"/>
        <s v="Harriet Hodges"/>
        <s v="Judy Merritt"/>
        <s v="Lynn Morrow"/>
        <s v="Sherri F Vogel"/>
        <s v="Lynne Reid"/>
        <s v="Robyn Lyon"/>
        <s v="Kathryn Patrick"/>
        <s v="Helen Dickerson"/>
        <s v="Wayne English"/>
        <s v="Cheryl Guthrie"/>
        <s v="Francis Kendall"/>
        <s v="Scott Moore"/>
        <s v="Franklin Spencer"/>
        <s v="Melvin Kendall"/>
        <s v="Cameron Owens"/>
        <s v="Bobby Powell"/>
        <s v="Carrie Lewis"/>
        <s v="Cindy Harvey"/>
        <s v="Kevin Wolfe"/>
        <s v="Charles Ward"/>
        <s v="Clifford Webb"/>
        <s v="Erika Morgan"/>
        <s v="Jennifer Siegel"/>
        <s v="Evan K Bullard"/>
        <s v="Larry Church"/>
        <s v="Christopher Norton Patterson"/>
        <s v="Laurie Petty"/>
        <s v="Mary Norman"/>
        <s v="Benjamin Lam"/>
        <s v="Tammy Buckley"/>
        <s v="Pam Gilbert"/>
        <s v="Marion Wilcox"/>
        <s v="Billy Hale"/>
        <s v="Erika Fink"/>
        <s v="Kathleen P Bloom"/>
        <s v="Wayne Lutz"/>
        <s v="Anne Armstrong"/>
        <s v="Albert Frost"/>
        <s v="Dwight Bishop"/>
        <s v="Brian Bennett"/>
        <s v="Howard Burnett"/>
        <s v="Marion Owens"/>
        <s v="Patrick Adcock"/>
        <s v="Betsy Gibson"/>
        <s v="Samuel Newman"/>
        <s v="Monica Howard"/>
        <s v="Jennifer Zimmerman"/>
        <s v="Kay Schultz"/>
        <s v="Sidney Larson"/>
        <s v="Monica McCormick"/>
        <s v="Geoffrey H Wong"/>
        <s v="Sylvia Bush"/>
        <s v="Laurie Hanna"/>
        <s v="Joanna Kenney"/>
        <s v="Rhonda Ivey"/>
        <s v="Danielle Myers"/>
        <s v="Lucille Gibbons"/>
        <s v="Colleen Andrews"/>
        <s v="Danielle P Rao"/>
        <s v="Gilbert Godfrey"/>
        <s v="Lindsay Tate"/>
        <s v="Joyce Murray"/>
        <s v="Lynn Bell"/>
        <s v="Marlene Davidson"/>
        <s v="Geraldine Puckett"/>
        <s v="Lester Woodward Maynard"/>
        <s v="Paige Mason"/>
        <s v="Susan Carroll Berman"/>
        <s v="Geoffrey Rivera"/>
        <s v="Dan Lamm"/>
        <s v="Vickie Andrews"/>
        <s v="Nicholas Wallace"/>
        <s v="Alice Coley"/>
        <s v="Peter Brooks"/>
        <s v="David Wrenn"/>
        <s v="Jeff Spivey"/>
        <s v="Harriet Bowman"/>
        <s v="Vanessa Winstead"/>
        <s v="Jill Clements"/>
        <s v="Calvin Parsons Walter"/>
        <s v="Stacey Hale"/>
        <s v="Albert Maxwell"/>
        <s v="Danielle Watts"/>
        <s v="Troy Moon"/>
        <s v="Rodney Kearney"/>
        <s v="Jonathan Crabtree"/>
        <s v="Leo Kane"/>
        <s v="Sherry Hurley"/>
        <s v="Tracy Dyer"/>
        <s v="Carolyn Greer"/>
        <s v="Cindy McLeod"/>
        <s v="Joan Bowers"/>
        <s v="Amy York"/>
        <s v="Vincent Hale"/>
        <s v="Maurice Everett"/>
        <s v="Frank Cross"/>
        <s v="Marie Pittman"/>
        <s v="Allan Dickinson"/>
        <s v="Timothy Reese"/>
        <s v="Sharon Kessler"/>
        <s v="Vickie Gonzalez"/>
        <s v="Vicki Bond"/>
        <s v="Lynda Rosenthal"/>
        <s v="Jeremy Pratt"/>
        <s v="Arnold Floyd Blair"/>
        <s v="Theresa Winters"/>
        <s v="Sandy Mueller"/>
        <s v="Tiffany Grossman Hardin"/>
        <s v="Rosemary Branch"/>
        <s v="Marjorie Burnette"/>
        <s v="Frances Powers"/>
        <s v="Suzanne Cochran"/>
        <s v="Bob Berg"/>
        <s v="Pat Baker"/>
        <s v="Bob Gibson"/>
        <s v="Thelma Abrams"/>
        <s v="Crystal Floyd"/>
        <s v="Mary Page"/>
        <s v="Lorraine Boykin"/>
        <s v="Carol Sherrill"/>
        <s v="Jacob Burgess"/>
        <s v="Jean Webster"/>
        <s v="Melinda Thornton"/>
        <s v="Emma Buckley"/>
        <s v="Kate Peck"/>
        <s v="Jeffrey Mueller"/>
        <s v="Philip Hawkins"/>
        <s v="Diane Lu"/>
        <s v="Harold Albright"/>
        <s v="Gordon Walker"/>
        <s v="Ellen Sparks"/>
        <s v="Danielle Baird"/>
        <s v="Mildred Chase"/>
        <s v="Martin Kirk"/>
        <s v="Gary Frazier"/>
        <s v="Megan York"/>
        <s v="Peggy Rowe"/>
        <s v="Brooke Weeks Taylor"/>
        <s v="Jenny Hawkins"/>
        <s v="Ted Dunlap"/>
        <s v="Brian Leach"/>
        <s v="Marvin MacDonald"/>
        <s v="Lynda Herman"/>
        <s v="Carlos Hess"/>
        <s v="Claudia Boyle"/>
        <s v="Mary Hewitt"/>
        <s v="Laurence Flowers"/>
        <s v="Helen H Heller"/>
        <s v="Marlene Harrison"/>
        <s v="Peter Hardy"/>
        <s v="Steve Raynor"/>
        <s v="Todd D Norris"/>
        <s v="Kenneth Pollock"/>
        <s v="Eugene H Walsh"/>
        <s v="Joseph Dawson"/>
        <s v="Ricky Garner"/>
        <s v="Ray Oakley"/>
        <s v="Erik Barr"/>
        <s v="Eva Silverman"/>
        <s v="Julie Edwards"/>
        <s v="Rosemary Stark"/>
        <s v="Jimmy Wang"/>
        <s v="Vivian Clarke"/>
        <s v="Katharine Hudson"/>
        <s v="Sandy Cannon"/>
        <s v="Laurence Simon"/>
        <s v="Glen Caldwell"/>
        <s v="Renee Alston"/>
        <s v="Brett Schultz"/>
        <s v="Sarah N Becker"/>
        <s v="Samantha Koch"/>
        <s v="Peter Adams"/>
        <s v="Janet Zhang"/>
        <s v="Jeanne Nguyen"/>
        <s v="Kristina Sanders"/>
        <s v="Roberta Mitchell"/>
        <s v="Kerry Wilkerson"/>
        <s v="Marlene Kirk"/>
        <s v="Lynne Wilcox"/>
        <s v="Vanessa Day"/>
        <s v="Jean Weiss Diaz"/>
        <s v="Regina Langley"/>
        <s v="Dana Burgess"/>
        <s v="Becky O'Brien"/>
        <s v="Sam Oh"/>
        <s v="Donna Block"/>
        <s v="Linda Blake"/>
        <s v="Hilda Bennett"/>
        <s v="Karl Knowles"/>
        <s v="Marianne Carey"/>
        <s v="Judith Shepherd"/>
        <s v="Julia Reynolds"/>
        <s v="Phyllis Little"/>
        <s v="Jordan Wilkinson"/>
        <s v="Gloria Jacobs"/>
        <s v="Arthur Gold"/>
        <s v="Laurence Poe"/>
        <s v="Norman Adams"/>
        <s v="Miriam Greenberg"/>
        <s v="Andrew Pearce"/>
        <s v="Phillip Holmes"/>
        <s v="Annette McIntyre"/>
        <s v="Melinda Rogers"/>
        <s v="Brandon Beach"/>
        <s v="Lloyd Dolan"/>
        <s v="Kimberly Reilly"/>
        <s v="Bradley Pollock"/>
        <s v="Lori Wolfe"/>
        <s v="Ernest Barber"/>
        <s v="Evan Adkins"/>
        <s v="Max Hurley"/>
        <s v="Kerry Hardy"/>
        <s v="Lillian Fischer"/>
        <s v="Sherri Kramer"/>
        <s v="Guy McDonald"/>
        <s v="Jim Rodgers"/>
        <s v="Eileen Cheek"/>
        <s v="Linda Weiss"/>
        <s v="Hazel Jennings"/>
        <s v="Gretchen Ball"/>
        <s v="Dana Teague"/>
        <s v="Courtney Nelson"/>
        <s v="Danny Hong"/>
        <s v="Michelle Steele"/>
        <s v="Alex Harrell"/>
        <s v="Theodore Tyson"/>
        <s v="Kara Allison"/>
        <s v="Victoria Baker Hoover"/>
        <s v="Marvin Rollins"/>
        <s v="Marcus Dunlap"/>
        <s v="April Hu"/>
        <s v="James Beck"/>
        <s v="Tracy Buckley"/>
        <s v="Keith R Atkinson"/>
        <s v="Robyn Hayes"/>
        <s v="Stephen Lam"/>
        <s v="Howard Rogers"/>
        <s v="Vickie Martinez"/>
        <s v="Penny Rich"/>
        <s v="Leo J Olson"/>
        <s v="Lindsay Webb"/>
        <s v="Rick Ellis"/>
        <s v="Danielle Schneider"/>
        <s v="Dorothy Holt"/>
        <s v="Carole Creech"/>
        <s v="Lester Sawyer"/>
        <s v="Mark Ritchie"/>
        <s v="Sara Faulkner"/>
        <s v="Sidney Gilliam"/>
        <s v="Dwight Robinson"/>
        <s v="Gail Rankin Cole"/>
        <s v="Tina Monroe"/>
        <s v="Colleen Fletcher"/>
        <s v="Carol Wood"/>
        <s v="Anita Hahn"/>
        <s v="Lester Copeland"/>
        <s v="Helen Ferguson"/>
        <s v="Malcolm Floyd"/>
        <s v="Katherine Kearney"/>
        <s v="Megan Woods"/>
        <s v="Jordan Berry"/>
        <s v="Leo E Underwood"/>
        <s v="Roger Schwartz"/>
        <s v="Alex Watkins"/>
        <s v="Chris Pritchard"/>
        <s v="Donna Craven"/>
        <s v="Nathan Wyatt"/>
        <s v="Dwight Stephenson"/>
        <s v="Marshall Sutherland"/>
        <s v="Anna Wood"/>
        <s v="Anne Bland"/>
        <s v="Kate McKenna"/>
        <s v="Tara Gold"/>
        <s v="William Larson"/>
        <s v="Teresa Bishop"/>
        <s v="Hannah Tyson"/>
        <s v="Kelly Shaw"/>
        <s v="Kerry Green"/>
        <s v="Lloyd Norris"/>
        <s v="Gerald Petty"/>
        <s v="Kathy Turner"/>
        <s v="Joel Burnette"/>
        <s v="June Roberts"/>
        <s v="Gayle Pearson"/>
        <s v="Kate Lehman"/>
        <s v="Jeffrey Cheng"/>
        <s v="Alex Nicholson"/>
        <s v="Roger Meyer"/>
        <s v="Kelly Collins"/>
        <s v="Gregory Rao"/>
        <s v="Lisa Kim"/>
        <s v="Henry O'Connell"/>
        <s v="Rachel Casey"/>
        <s v="Helen Simpson"/>
        <s v="Michael Tanner"/>
        <s v="Cathy Simon"/>
        <s v="Mitchell Goldberg"/>
        <s v="Paul W French"/>
        <s v="Claudia Webb"/>
        <s v="Roy Hardison"/>
        <s v="Joanna Keith"/>
        <s v="Lucille Buchanan"/>
        <s v="Maria Thomas"/>
        <s v="Stacey Lucas"/>
        <s v="Angela Rose"/>
        <s v="Sean Herbert"/>
        <s v="Elisabeth Massey"/>
        <s v="Yvonne Collier"/>
        <s v="Leroy Field"/>
        <s v="Gerald Love"/>
        <s v="Francis I Davis"/>
        <s v="Jenny Petty"/>
        <s v="Ryan Herman"/>
        <s v="Florence Gold"/>
        <s v="Faye Hanna"/>
        <s v="Jessie Kelly"/>
        <s v="Kara Foster"/>
        <s v="Patrick Lowry"/>
        <s v="Diane Barr"/>
        <s v="Teresa Hill"/>
        <s v="Ted Durham"/>
        <s v="Carlos Hanson"/>
        <s v="Holly Osborne"/>
        <s v="Russell W Melton"/>
        <s v="Sidney Brewer"/>
        <s v="Sandy Ellington"/>
        <s v="Rita Barton"/>
        <s v="Angela Howe"/>
        <s v="Claudia White"/>
        <s v="Frances Holt"/>
        <s v="Erika Clapp"/>
        <s v="Arnold Johnson"/>
        <s v="Michele Bullard"/>
        <s v="Elsie Boykin"/>
        <s v="Benjamin Chan"/>
        <s v="Michael Shaffer"/>
        <s v="Brandon E Shepherd"/>
        <s v="Arlene Gibbons"/>
        <s v="Ian Hall"/>
        <s v="Kathleen Huang Hall"/>
        <s v="Anthony Foley"/>
        <s v="Timothy Currie"/>
        <s v="Francis Spivey"/>
        <s v="Alexandra Wise"/>
        <s v="Oscar Kenney"/>
        <s v="Larry Hall"/>
        <s v="Juanita Ballard"/>
        <s v="Bobby Clements"/>
        <s v="Lynn Epstein"/>
        <s v="Arlene Weeks"/>
        <s v="Joe D Dean"/>
        <s v="Carrie High"/>
        <s v="Debra Batchelor"/>
        <s v="Dennis Welch"/>
        <s v="Chris F Brandt"/>
        <s v="Shannon Aldridge"/>
        <s v="Charlotte Patterson"/>
        <s v="Edwin Coley"/>
        <s v="Robyn Garner"/>
        <s v="Bonnie Chambers"/>
        <s v="Milton Harrell"/>
        <s v="Sara O'Connor"/>
        <s v="William Sharma"/>
        <s v="Dale Gillespie"/>
        <s v="Benjamin Strauss"/>
        <s v="Eric West"/>
        <s v="Amy Shea"/>
        <s v="Wesley Cho"/>
        <s v="Sam Woodward"/>
        <s v="Kent Burton"/>
        <s v="Beverly Cooke Brooks"/>
        <s v="Jay Simon"/>
        <s v="Holly Pate"/>
        <s v="Lynne Griffith"/>
        <s v="Maurice Kelly"/>
        <s v="Terry Klein"/>
        <s v="Robert Brantley"/>
        <s v="Jerome Burch"/>
        <s v="Stephanie Sun Perry"/>
        <s v="Caroline Stone"/>
        <s v="Seth Matthews"/>
        <s v="Maureen Whitley"/>
        <s v="Melanie Morrow"/>
        <s v="Julian F Wolfe"/>
        <s v="Lynn Hines"/>
        <s v="Shawn Stern"/>
        <s v="Carrie McIntosh"/>
        <s v="Brenda Ross"/>
        <s v="Marianne Goldstein"/>
        <s v="Bernice F Day"/>
        <s v="Herbert Donnelly Swanson"/>
        <s v="Thomas Spence"/>
        <s v="Bernard Thompson"/>
        <s v="Ray Grady"/>
        <s v="Gretchen McKinney"/>
        <s v="Toni Owens Poe"/>
        <s v="Douglas Sutton"/>
        <s v="Arthur Lowe Nash"/>
        <s v="Kevin Smith"/>
        <s v="John Morse"/>
        <s v="Paul Puckett"/>
        <s v="Joyce Knox"/>
        <s v="Cynthia Khan"/>
        <s v="Joseph Grossman"/>
        <s v="Tara Powers Underwood"/>
        <s v="Carole Rosen"/>
        <s v="Douglas Buck"/>
        <s v="Joanne Spivey"/>
        <s v="Jimmy Waters"/>
        <s v="Max Small"/>
        <s v="Carla Hauser"/>
        <s v="Gordon Brandt"/>
        <s v="Nathan Fox"/>
        <s v="Edward Bynum"/>
        <s v="Jordan Beard"/>
        <s v="Sharon Thomas"/>
        <s v="Lawrence Haas"/>
        <s v="Robert Cowan"/>
        <s v="Edward McKenzie"/>
        <s v="Faye Silver"/>
        <s v="Edwin Blackburn"/>
        <s v="Roberta Daniel"/>
        <s v="Christian Albright"/>
        <s v="Kelly Sawyer"/>
        <s v="Amanda Conner"/>
        <s v="James Hunter"/>
        <s v="Brett Ingram"/>
        <s v="Ted Crowder"/>
        <s v="Mike G Hartman"/>
        <s v="Nancy Holden"/>
        <s v="Jason Bray"/>
        <s v="Tina Evans"/>
        <s v="Edward Lamm"/>
        <s v="Marlene Gray"/>
        <s v="Nicole Reid"/>
        <s v="Jacqueline Noble"/>
        <s v="Gordon Boswell"/>
        <s v="Randall Montgomery"/>
        <s v="Craig Bennett"/>
        <s v="Lloyd Spencer"/>
        <s v="Wesley Corbett"/>
        <s v="June Frank Hammond"/>
        <s v="Marianne Weiner Ennis"/>
        <s v="Dorothy Buchanan"/>
        <s v="Tammy Goldman"/>
        <s v="Thelma Murray"/>
        <s v="Seth Merrill"/>
        <s v="Jacob Murray"/>
        <s v="Gretchen Orr"/>
        <s v="Kelly O'Connor"/>
        <s v="Anthony Stanley"/>
        <s v="Joy Kaplan McNeill"/>
        <s v="Edna Thomas"/>
        <s v="Melvin Duke"/>
        <s v="Ken Cash"/>
        <s v="James Davenport"/>
        <s v="Lindsay Link"/>
        <s v="Dennis Boykin Townsend"/>
        <s v="Elisabeth Shaw"/>
        <s v="Katharine Bass"/>
        <s v="Anna Burgess"/>
        <s v="Arthur Brady"/>
        <s v="Floyd Dale"/>
        <s v="Crystal Crabtree"/>
        <s v="Marguerite Moss"/>
        <s v="Sherri P Stephens"/>
        <s v="Phillip Pollard"/>
        <s v="Sean Stephenson"/>
        <s v="Geoffrey Zhu"/>
        <s v="Larry Langston"/>
        <s v="Roger Blalock Cassidy"/>
        <s v="Jamie Manning"/>
        <s v="Max Hubbard"/>
        <s v="Tony Doyle"/>
        <s v="Marvin Reid"/>
        <s v="Stuart Sharma"/>
        <s v="Elsie Lane"/>
        <s v="Juan Gold"/>
        <s v="Ricky Hensley"/>
        <s v="Leslie Jacobson"/>
        <s v="Ron Newton"/>
        <s v="Derek Sweeney"/>
        <s v="Gilbert Scarborough"/>
        <s v="Henry Ball"/>
        <s v="Chris Ford"/>
        <s v="Jackie Flynn"/>
        <s v="Clarence Crowder"/>
        <s v="Alvin Mullins"/>
        <s v="Jackie Burke"/>
        <s v="Kim McCarthy"/>
        <s v="Kurt O'Connor"/>
        <s v="Patrick Byrne"/>
        <s v="Phyllis Hull"/>
        <s v="Jennifer Stanton"/>
        <s v="Guy Gallagher"/>
        <s v="Hazel Dale"/>
        <s v="Emily Sims"/>
        <s v="Earl Roy"/>
        <s v="Annie Horne"/>
        <s v="Marvin Hunt"/>
        <s v="Courtney Boyd"/>
        <s v="Allan Shields"/>
        <s v="Ralph Woods Scott"/>
        <s v="Paige Jacobs"/>
        <s v="Becky Puckett"/>
        <s v="Rick Houston"/>
        <s v="Vivian Goldstein"/>
        <s v="Leslie Rowland"/>
        <s v="Roberta Mullins Peters"/>
        <s v="Alvin Hoover"/>
        <s v="Ricky Sanders"/>
        <s v="Leslie Shannon"/>
        <s v="Kimberly McCarthy"/>
        <s v="Leah Davenport"/>
        <s v="Alicia Curtis"/>
        <s v="Joseph Hurst"/>
        <s v="Tommy Lutz"/>
        <s v="Ronald O'Neill"/>
        <s v="Leonard Strauss"/>
        <s v="Sean Pugh"/>
        <s v="Adam Saunders Gray"/>
        <s v="Tracy Livingston"/>
        <s v="Debra P May"/>
        <s v="Earl Donnelly"/>
        <s v="Kathy Hinton"/>
        <s v="Earl Buck"/>
        <s v="Sandra Berry"/>
        <s v="Leon Peele"/>
        <s v="Melvin Benton"/>
        <s v="Kathryn Tate"/>
        <s v="Constance Robertson"/>
        <s v="Laurence Hull"/>
        <s v="Elsie Floyd"/>
        <s v="Cameron Kendall"/>
        <s v="Erica R Fuller"/>
        <s v="Benjamin Kaufman"/>
        <s v="Jean Khan"/>
        <s v="Pauline Brooks"/>
        <s v="Troy Casey"/>
        <s v="Malcolm French"/>
        <s v="Jesse Hutchinson"/>
        <s v="Tracy Schultz"/>
        <s v="Jack Morse"/>
        <s v="Priscilla Allen"/>
        <s v="Gerald Crabtree"/>
        <s v="Pam Anthony"/>
        <s v="Wayne Bean"/>
        <s v="Neil Hogan"/>
        <s v="Maureen Stout"/>
        <s v="Jon Hale"/>
        <s v="Karen Hendricks"/>
        <s v="Karen Warren"/>
        <s v="Jesse Williamson"/>
        <s v="Marc Ray"/>
        <s v="Keith Hobbs"/>
        <s v="Gail Currin"/>
        <s v="Gerald Raynor"/>
        <s v="Rhonda Schroeder"/>
        <s v="Jon Ward"/>
        <s v="Rebecca Lindsey"/>
        <s v="Harry Sellers"/>
        <s v="Eugene Brewer Knox"/>
        <s v="Lucille McGee"/>
        <s v="Marsha Roy"/>
        <s v="Frances Johnson"/>
        <s v="William Crawford"/>
        <s v="Irene Li"/>
        <s v="Steve O'Brien"/>
        <s v="Joyce Kern"/>
        <s v="Neil Song"/>
        <s v="Alfred Barber"/>
        <s v="Marion Bowling"/>
        <s v="Louise Webster Sharma"/>
        <s v="Gordon Lyon"/>
        <s v="George Terry"/>
        <s v="Vickie Morse"/>
        <s v="Cathy Burgess"/>
        <s v="Becky Farmer"/>
        <s v="Gladys Holloway"/>
        <s v="Heather Stern"/>
        <s v="Shawn Combs"/>
        <s v="Tony Chandler"/>
        <s v="Peggy Chan"/>
        <s v="Stacy Byrne"/>
        <s v="Ann Katz"/>
        <s v="Christina Hanna"/>
        <s v="Monica Law Thompson"/>
        <s v="Brenda May"/>
        <s v="Jon Ayers"/>
        <s v="Gina B Hess"/>
        <s v="Herbert Williamson"/>
        <s v="David Hoyle"/>
        <s v="Marjorie Owens"/>
        <s v="Ellen Beck"/>
        <s v="Natalie Aldridge"/>
        <s v="Daniel Huff"/>
        <s v="Edward Pugh"/>
        <s v="Jeanne Walker"/>
        <s v="Dwight M Carr"/>
        <s v="Ronnie Creech"/>
        <s v="Patsy Harmon"/>
        <s v="Priscilla Frank"/>
        <s v="Judy Hall"/>
        <s v="Edwin Chung"/>
        <s v="Marlene Abrams"/>
        <s v="Lawrence Dennis"/>
        <s v="Marlene Phillips"/>
        <s v="Jerry Ennis"/>
        <s v="Connie Bunn"/>
        <s v="Sharon Long"/>
        <s v="Sheryl Marsh"/>
        <s v="Wanda Harris"/>
        <s v="Kyle Kaufman"/>
        <s v="Leah Pollock"/>
        <s v="Molly Vincent"/>
        <s v="Shirley Riley"/>
        <s v="Joel Huffman"/>
        <s v="Derek McCormick"/>
        <s v="Lynn O'Donnell"/>
        <s v="Virginia McNeill"/>
        <s v="Sheryl Reese"/>
        <s v="Dawn Larson"/>
        <s v="Pauline Boyette"/>
        <s v="Rosemary English"/>
        <s v="Kathryn Wolfe"/>
        <s v="Claire Warren"/>
        <s v="Frank Hess"/>
        <s v="Tommy Honeycutt"/>
        <s v="Melanie Knight"/>
        <s v="Ruth Dudley"/>
        <s v="Judy Frazier"/>
        <s v="Christopher High"/>
        <s v="Janice Boswell"/>
        <s v="Ronnie Nolan"/>
        <s v="Marianne Connor"/>
        <s v="Debra Proctor"/>
        <s v="Bonnie Potter"/>
        <s v="Francis Sherrill"/>
        <s v="Anita Kent"/>
        <s v="Tom McFarland"/>
        <s v="Christina Zhu"/>
        <s v="Edna Freeman"/>
        <s v="Alfred Harmon"/>
        <s v="Aaron Dillon"/>
        <s v="Matthew Conway"/>
        <s v="Edna Huang"/>
        <s v="Francis Evans"/>
        <s v="Edward Leonard"/>
        <s v="Sherri McIntosh"/>
        <s v="Maria Block"/>
        <s v="Vincent Daniel"/>
        <s v="Amy Hall"/>
        <s v="Lucille Rankin"/>
        <s v="Marvin Parrott"/>
        <s v="Danielle Kramer"/>
        <s v="Yvonne Clarke"/>
        <s v="Elsie Pridgen"/>
        <s v="Catherine Mullins"/>
        <s v="Tonya Miller"/>
        <s v="Phillip Chappell"/>
        <s v="Christina Matthews"/>
      </sharedItems>
    </cacheField>
    <cacheField name="Ship Mode" numFmtId="0">
      <sharedItems count="3">
        <s v="Regular Air"/>
        <s v="Delivery Truck"/>
        <s v="Express Air"/>
      </sharedItems>
    </cacheField>
    <cacheField name="Customer Segment" numFmtId="0">
      <sharedItems count="4">
        <s v="Small Business"/>
        <s v="Corporate"/>
        <s v="Consumer"/>
        <s v="Home Office"/>
      </sharedItems>
    </cacheField>
    <cacheField name="Product Category" numFmtId="0">
      <sharedItems count="3">
        <s v="Office Supplies"/>
        <s v="Technology"/>
        <s v="Furniture"/>
      </sharedItems>
    </cacheField>
    <cacheField name="Product Sub-Category" numFmtId="0">
      <sharedItems count="17">
        <s v="Binders and Binder Accessories"/>
        <s v="Office Machines"/>
        <s v="Chairs &amp; Chairmats"/>
        <s v="Storage &amp; Organization"/>
        <s v="Office Furnishings"/>
        <s v="Copiers and Fax"/>
        <s v="Bookcases"/>
        <s v="Appliances"/>
        <s v="Tables"/>
        <s v="Telephones and Communication"/>
        <s v="Computer Peripherals"/>
        <s v="Paper"/>
        <s v="Scissors, Rulers and Trimmers"/>
        <s v="Pens &amp; Art Supplies"/>
        <s v="Envelopes"/>
        <s v="Labels"/>
        <s v="Rubber Bands"/>
      </sharedItems>
    </cacheField>
    <cacheField name="Product Container" numFmtId="0">
      <sharedItems count="7">
        <s v="Small Box"/>
        <s v="Jumbo Drum"/>
        <s v="Large Box"/>
        <s v="Jumbo Box"/>
        <s v="Medium Box"/>
        <s v="Small Pack"/>
        <s v="Wrap Bag"/>
      </sharedItems>
    </cacheField>
    <cacheField name="Product Name" numFmtId="0">
      <sharedItems count="913">
        <s v="Fellowes PB500 Electric Punch Plastic Comb Binding Machine with Manual Bind"/>
        <s v="Lexmark 4227 Plus Dot Matrix Printer"/>
        <s v="Okidata ML395C Color Dot Matrix Printer"/>
        <s v="Global Troy™ Executive Leather Low-Back Tilter"/>
        <s v="Economy Rollaway Files"/>
        <s v="Polycom ViewStation™ ISDN Videoconferencing Unit"/>
        <s v="Luxo Professional Fluorescent Magnifier Lamp with Clamp-Mount Base"/>
        <s v="Hewlett Packard LaserJet 3310 Copier"/>
        <s v="Fellowes Super Stor/Drawer® Files"/>
        <s v="Fellowes Staxonsteel® Drawer Files"/>
        <s v="Hon Olson Stacker Stools"/>
        <s v="Canon Image Class D660 Copier"/>
        <s v="GBC DocuBind TL300 Electric Binding System"/>
        <s v="Hon 4700 Series Mobuis™ Mid-Back Task Chairs with Adjustable Arms"/>
        <s v="Bush Cubix Collection Bookcases, Fully Assembled"/>
        <s v="Canon PC1060 Personal Laser Copier"/>
        <s v="Canon Imageclass D680 Copier / Fax"/>
        <s v="Sharp 1540cs Digital Laser Copier"/>
        <s v="Global Enterprise Series Seating High-Back Swivel/Tilt Chairs"/>
        <s v="Honeywell Enviracaire Portable HEPA Air Cleaner for 17' x 22' Room"/>
        <s v="Okidata ML320 Series Turbo Dot Matrix Printers"/>
        <s v="Smead Adjustable Mobile File Trolley with Lockable Top"/>
        <s v="O'Sullivan Living Dimensions 3-Shelf Bookcases"/>
        <s v="Sanyo Counter Height Refrigerator with Crisper, 3.6 Cubic Foot, Stainless Steel/Black"/>
        <s v="Atlantic Metals Mobile 5-Shelf Bookcases, Custom Colors"/>
        <s v="Fellowes PB300 Plastic Comb Binding Machine"/>
        <s v="Bush® Cubix Conference Tables, Fully Assembled"/>
        <s v="Hewlett-Packard Deskjet 6122 Color Inkjet Printer"/>
        <s v="Soundgear Copyboard Conference Phone, Optional Battery"/>
        <s v="Electrix Halogen Magnifier Lamp"/>
        <s v="Tennsco Snap-Together Open Shelving Units, Starter Sets and Add-On Units"/>
        <s v="VTech VT20-2481 2.4GHz Two-Line Phone System w/Answering Machine"/>
        <s v="Hayes Optima 56K V.90 Internal Voice Modem"/>
        <s v="Hewlett-Packard Business Color Inkjet 3000 [N, DTN] Series Printers"/>
        <s v="Hon 2090 “Pillow Soft” Series Mid Back Swivel/Tilt Chairs"/>
        <s v="Bretford CR8500 Series Meeting Room Furniture"/>
        <s v="Hoover WindTunnel™ Plus Canister Vacuum"/>
        <s v="Bush Advantage Collection® Round Conference Table"/>
        <s v="Bush Advantage Collection® Racetrack Conference Table"/>
        <s v="Riverside Palais Royal Lawyers Bookcase, Royale Cherry Finish"/>
        <s v="Epson LQ-870 Dot Matrix Printer"/>
        <s v="Chromcraft Bull-Nose Wood Oval Conference Tables &amp; Bases"/>
        <s v="Polycom ViaVideo™ Desktop Video Communications Unit"/>
        <s v="Bevis 36 x 72 Conference Tables"/>
        <s v="Chromcraft Rectangular Conference Tables"/>
        <s v="Hon 4070 Series Pagoda™ Armless Upholstered Stacking Chairs"/>
        <s v="Safco Contoured Stacking Chairs"/>
        <s v="Ibico Ibimaster 300 Manual Binding System"/>
        <s v="Hon Pagoda™ Stacking Chairs"/>
        <s v="Canon PC1080F Personal Copier"/>
        <s v="Office Star - Mid Back Dual function Ergonomic High Back Chair with 2-Way Adjustable Arms"/>
        <s v="Hon Non-Folding Utility Tables"/>
        <s v="GBC Therma-A-Bind 250T Electric Binding System"/>
        <s v="Okidata ML390 Turbo Dot Matrix Printers"/>
        <s v="Ibico Hi-Tech Manual Binding System"/>
        <s v="SAFCO PlanMaster Heigh-Adjustable Drafting Table Base, 43w x 30d x 30-37h, Black"/>
        <s v="Polycom VoiceStation 100"/>
        <s v="Hon 94000 Series Round Tables"/>
        <s v="Global High-Back Leather Tilter, Burgundy"/>
        <s v="Laminate Occasional Tables"/>
        <s v="Hon Deluxe Fabric Upholstered Stacking Chairs, Rounded Back"/>
        <s v="Xerox 1941"/>
        <s v="GBC ProClick™ 150 Presentation Binding System"/>
        <s v="GE 48&quot; Fluorescent Tube, Cool White Energy Saver, 34 Watts, 30/Box"/>
        <s v="6185"/>
        <s v="O'Sullivan Elevations Bookcase, Cherry Finish"/>
        <s v="Office Star - Contemporary Task Swivel chair with 2-way adjustable arms, Plum"/>
        <s v="2180"/>
        <s v="Canon PC940 Copier"/>
        <s v="Adesso Programmable 142-Key Keyboard"/>
        <s v="282"/>
        <s v="V3682"/>
        <s v="GBC DocuBind 300 Electric Binding Machine"/>
        <s v="Bretford “Just In Time” Height-Adjustable Multi-Task Work Tables"/>
        <s v="Dual Level, Single-Width Filing Carts"/>
        <s v="GBC DocuBind TL200 Manual Binding Machine"/>
        <s v="Epson DFX-8500 Dot Matrix Printer"/>
        <s v="Holmes Replacement Filter for HEPA Air Cleaner, Very Large Room, HEPA Filter"/>
        <s v="Tennsco Double-Tier Lockers"/>
        <s v="Bretford Rectangular Conference Table Tops"/>
        <s v="Rush Hierlooms Collection Rich Wood Bookcases"/>
        <s v="Ibico Laser Imprintable Binding System Covers"/>
        <s v="Canon PC-428 Personal Copier"/>
        <s v="GBC DocuBind 200 Manual Binding Machine"/>
        <s v="Global Leather and Oak Executive Chair, Black"/>
        <s v="KH 688"/>
        <s v="Bevis Round Bullnose 29&quot; High Table Top"/>
        <s v="Hon Valutask™ Swivel Chairs"/>
        <s v="Panasonic KX-P3200 Dot Matrix Printer"/>
        <s v="Hewlett-Packard cp1700 [D, PS] Series Color Inkjet Printers"/>
        <s v="Office Star - Professional Matrix Back Chair with 2-to-1 Synchro Tilt and Mesh Fabric Seat"/>
        <s v="Epson LQ-570e Dot Matrix Printer"/>
        <s v="T28 WORLD"/>
        <s v="TimeportP7382"/>
        <s v="SAFCO Arco Folding Chair"/>
        <s v="Hot File® 7-Pocket, Floor Stand"/>
        <s v="Hewlett-Packard Deskjet 1220Cse Color Inkjet Printer"/>
        <s v="DMI Eclipse Executive Suite Bookcases"/>
        <s v="2160i"/>
        <s v="Canon imageCLASS 2200 Advanced Copier"/>
        <s v="Ibico EB-19 Dual Function Manual Binding System"/>
        <s v="T18"/>
        <s v="Gyration RF Keyboard"/>
        <s v="Xerox 1937"/>
        <s v="Global Leather &amp; Oak Executive Chair, Burgundy"/>
        <s v="Global Leather Executive Chair"/>
        <s v="Okidata Pacemark 4410N Wide Format Dot Matrix Printer"/>
        <s v="Atlantic Metals Mobile 3-Shelf Bookcases, Custom Colors"/>
        <s v="Letter Size Cart"/>
        <s v="Fellowes Stor/Drawer® Steel Plus™ Storage Drawers"/>
        <s v="US Robotics 56K V.92 Internal PCI Faxmodem"/>
        <s v="StarTAC 8000"/>
        <s v="High Speed Automatic Electric Letter Opener"/>
        <s v="T65"/>
        <s v="5165"/>
        <s v="Bevis Round Conference Table Top, X-Base"/>
        <s v="Accessory24"/>
        <s v="Dixon Ticonderoga Core-Lock Colored Pencils, 48-Color Set"/>
        <s v="V70"/>
        <s v="Hon Rectangular Conference Tables"/>
        <s v="Gyration Ultra Professional Cordless Optical Suite"/>
        <s v="BoxOffice By Design Rectangular and Half-Moon Meeting Room Tables"/>
        <s v="300 Series Non-Flip"/>
        <s v="Kensington 7 Outlet MasterPiece Power Center"/>
        <s v="Carina Double Wide Media Storage Towers in Natural &amp; Black"/>
        <s v="Balt Solid Wood Rectangular Table"/>
        <s v="688"/>
        <s v="Belkin 107-key enhanced keyboard, USB/PS/2 interface"/>
        <s v="Bretford CR4500 Series Slim Rectangular Table"/>
        <s v="Sharp AL-1530CS Digital Copier"/>
        <s v="Hewlett-Packard 2600DN Business Color Inkjet Printer"/>
        <s v="Balt Split Level Computer Training Table"/>
        <s v="Hon Every-Day® Chair Series Swivel Task Chairs"/>
        <s v="Bevis Boat-Shaped Conference Table"/>
        <s v="Deflect-o EconoMat Nonstudded, No Bevel Mat"/>
        <s v="Fellowes Strictly Business® Drawer File, Letter/Legal Size"/>
        <s v="Motorola SB4200 Cable Modem"/>
        <s v="Panasonic KX-P2130 Dot Matrix Printer"/>
        <s v="Timeport L7089"/>
        <s v="Acco Smartsocket™ Table Surge Protector, 6 Color-Coded Adapter Outlets"/>
        <s v="Zoom V.92 USB External Faxmodem"/>
        <s v="Lifetime Advantage™ Folding Chairs, 4/Carton"/>
        <s v="StarTAC ST7762"/>
        <s v="Panasonic KX-P3626 Dot Matrix Printer"/>
        <s v="Sauder Facets Collection Locker/File Cabinet, Sky Alder Finish"/>
        <s v="Chromcraft Bull-Nose Wood Round Conference Table Top, Wood Base"/>
        <s v="Chromcraft 48&quot; x 96&quot; Racetrack Double Pedestal Table"/>
        <s v="g520"/>
        <s v="Hon 2111 Invitation™ Series Corner Table"/>
        <s v="Euro Pro Shark Stick Mini Vacuum"/>
        <s v="Talkabout T8097"/>
        <s v="O'Sullivan 3-Shelf Heavy-Duty Bookcases"/>
        <s v="SC7868i"/>
        <s v="Rubbermaid ClusterMat Chairmats, Mat Size- 66&quot; x 60&quot;, Lip 20&quot; x 11&quot; -90 Degree Angle"/>
        <s v="Office Star - Ergonomic Mid Back Chair with 2-Way Adjustable Arms"/>
        <s v="Catalog Binders with Expanding Posts"/>
        <s v="Belkin 325VA UPS Surge Protector, 6'"/>
        <s v="Howard Miller 16&quot; Diameter Gallery Wall Clock"/>
        <s v="5185"/>
        <s v="Hon 4070 Series Pagoda™ Round Back Stacking Chairs"/>
        <s v="Desktop 3-Pocket Hot File®"/>
        <s v="6120"/>
        <s v="Canon BP1200DH 12-Digit Bubble Jet Printing Calculator"/>
        <s v="i470"/>
        <s v="Phone 918"/>
        <s v="DAX Natural Wood-Tone Poster Frame"/>
        <s v="Global Airflow Leather Mesh Back Chair, Black"/>
        <s v="Eldon Simplefile® Box Office®"/>
        <s v="i2000"/>
        <s v="StarTAC 6500"/>
        <s v="Global Leather Task Chair, Black"/>
        <s v="Global Leather Highback Executive Chair with Pneumatic Height Adjustment, Black"/>
        <s v="Ibico EPK-21 Electric Binding System"/>
        <s v="Eldon ClusterMat Chair Mat with Cordless Antistatic Protection"/>
        <s v="Epson C62 Color Inkjet Printer"/>
        <s v="Memorex 80 Minute CD-R Spindle, 100/Pack"/>
        <s v="Bevis Round Conference Table Top &amp; Single Column Base"/>
        <s v="Rush Hierlooms Collection 1&quot; Thick Stackable Bookcases"/>
        <s v="Bush Westfield Collection Bookcases, Fully Assembled"/>
        <s v="Micro Innovations Micro Digital Wireless Keyboard and Mouse, Gray"/>
        <s v="3M Polarizing Task Lamp with Clamp Arm, Light Gray"/>
        <s v="Brother DCP1000 Digital 3 in 1 Multifunction Machine"/>
        <s v="Office Star Flex Back Scooter Chair with Aluminum Finish Frame"/>
        <s v="Sanyo 2.5 Cubic Foot Mid-Size Office Refrigerators"/>
        <s v="Accessory17"/>
        <s v="BPI Conference Tables"/>
        <s v="Accessory36"/>
        <s v="StarTAC Series"/>
        <s v="Tripp Lite Isotel 8 Ultra 8 Outlet Metal Surge"/>
        <s v="Okidata ML520 Series Dot Matrix Printers"/>
        <s v="Accessory34"/>
        <s v="Epson DFX5000+ Dot Matrix Printer"/>
        <s v="O'Sullivan Cherrywood Estates Traditional Barrister Bookcase"/>
        <s v="Hewlett-Packard Deskjet 3820 Color Inkjet Printer"/>
        <s v="Accessory31"/>
        <s v="i1000plus"/>
        <s v="Accessory4"/>
        <s v="Keytronic Designer 104- Key Black Keyboard"/>
        <s v="Fellowes 17-key keypad for PS/2 interface"/>
        <s v="Imation 5.2GB DVD-RAM"/>
        <s v="Microsoft Natural Multimedia Keyboard"/>
        <s v="Bevis Steel Folding Chairs"/>
        <s v="Novimex Turbo Task Chair"/>
        <s v="O'Sullivan Living Dimensions 2-Shelf Bookcases"/>
        <s v="Bevis Rectangular Conference Tables"/>
        <s v="5170i"/>
        <s v="Hon Metal Bookcases, Black"/>
        <s v="Boston Model 1800 Electric Pencil Sharpener, Gray"/>
        <s v="Global Adaptabilities™ Conference Tables"/>
        <s v="Logitech Internet Navigator Keyboard"/>
        <s v="8860"/>
        <s v="Lesro Sheffield Collection Coffee Table, End Table, Center Table, Corner Table"/>
        <s v="Keytronic 105-Key Spanish Keyboard"/>
        <s v="Micro Innovations Media Access Pro Keyboard"/>
        <s v="Tenex Antistatic Computer Chair Mats"/>
        <s v="Gyration Ultra Cordless Optical Suite"/>
        <s v="GBC VeloBinder Electric Binding Machine"/>
        <s v="Lexmark Z54se Color Inkjet Printer"/>
        <s v="Belkin 105-Key Black Keyboard"/>
        <s v="Panasonic KX-P1150 Dot Matrix Printer"/>
        <s v="Eldon Antistatic Chair Mats for Low to Medium Pile Carpets"/>
        <s v="Model L Table or Wall-Mount Pencil Sharpener"/>
        <s v="Canon MP41DH Printing Calculator"/>
        <s v="Tennsco Regal Shelving Units"/>
        <s v="Howard Miller 12-3/4 Diameter Accuwave DS ™ Wall Clock"/>
        <s v="8890"/>
        <s v="Tyvek® Side-Opening Peel &amp; Seel® Expanding Envelopes"/>
        <s v="Holmes Replacement Filter for HEPA Air Cleaner, Large Room"/>
        <s v="Accessory20"/>
        <s v="SAFCO Folding Chair Trolley"/>
        <s v="i500plus"/>
        <s v="Holmes Harmony HEPA Air Purifier for 17 x 20 Room"/>
        <s v="Logitech Cordless Navigator Duo"/>
        <s v="Advantus 10-Drawer Portable Organizer, Chrome Metal Frame, Smoke Drawers"/>
        <s v="Hon GuestStacker Chair"/>
        <s v="5125"/>
        <s v="Space Solutions™ Industrial Galvanized Steel Shelving."/>
        <s v="Fellowes Mighty 8 Compact Surge Protector"/>
        <s v="T60"/>
        <s v="Deflect-o DuraMat Antistatic Studded Beveled Mat for Medium Pile Carpeting"/>
        <s v="Global Stack Chair without Arms, Black"/>
        <s v="Xerox 1888"/>
        <s v="Polycom Soundstation EX Audio-Conferencing Telephone, Black"/>
        <s v="Deflect-o RollaMat Studded, Beveled Mat for Medium Pile Carpeting"/>
        <s v="Xerox 1916"/>
        <s v="Kensington 7 Outlet MasterPiece Power Center with Fax/Phone Line Protection"/>
        <s v="Novimex Swivel Fabric Task Chair"/>
        <s v="Xerox 1893"/>
        <s v="Talkabout T8367"/>
        <s v="StarTAC 7797"/>
        <s v="Xerox 194"/>
        <s v="SouthWestern Bell FA970 Digital Answering Machine with Time/Day Stamp"/>
        <s v="Xerox 1938"/>
        <s v="Global Ergonomic Managers Chair"/>
        <s v="Global Commerce™ Series High-Back Swivel/Tilt Chairs"/>
        <s v="Hewlett Packard 6S Scientific Calculator"/>
        <s v="Tripp Lite Isotel 6 Outlet Surge Protector with Fax/Modem Protection"/>
        <s v="Hewlett-Packard Deskjet 940 REFURBISHED Color Inkjet Printer"/>
        <s v="Fellowes Recycled Storage Drawers"/>
        <s v="Safco Industrial Wire Shelving"/>
        <s v="636"/>
        <s v="White Dual Perf Computer Printout Paper, 2700 Sheets, 1 Part, Heavyweight, 20 lbs., 14 7/8 x 11"/>
        <s v="Eldon Executive Woodline II Cherry Finish Desk Accessories"/>
        <s v="Boston KS Multi-Size Manual Pencil Sharpener"/>
        <s v="Xerox 1910"/>
        <s v="2190"/>
        <s v="270c"/>
        <s v="Executive Impressions 13&quot; Chairman Wall Clock"/>
        <s v="StarTAC 3000"/>
        <s v="Lexmark Z25 Color Inkjet Printer"/>
        <s v="Tyvek ® Top-Opening Peel &amp; Seel ® Envelopes, Gray"/>
        <s v="Space Solutions Commercial Steel Shelving"/>
        <s v="Executive Impressions 14&quot; Two-Color Numerals Wall Clock"/>
        <s v="Sanford 52201 APSCO Electric Pencil Sharpener"/>
        <s v="Logitech Cordless Elite Duo"/>
        <s v="Belkin F9M820V08 8 Outlet Surge"/>
        <s v="Howard Miller 13-3/4&quot; Diameter Brushed Chrome Round Wall Clock"/>
        <s v="Electrix Fluorescent Magnifier Lamps &amp; Weighted Base"/>
        <s v="Staples Battery-Operated Desktop Pencil Sharpener"/>
        <s v="Xerox 1932"/>
        <s v="i1000"/>
        <s v="252"/>
        <s v="5180"/>
        <s v="Microsoft Natural Keyboard Elite"/>
        <s v="1.7 Cubic Foot Compact &quot;Cube&quot; Office Refrigerators"/>
        <s v="StarTAC 7760"/>
        <s v="Xerox 1908"/>
        <s v="Stanley Bostitch Contemporary Electric Pencil Sharpeners"/>
        <s v="Accessory41"/>
        <s v="Microsoft Multimedia Keyboard"/>
        <s v="MicroTAC 650"/>
        <s v="Tennsco Commercial Shelving"/>
        <s v="Targus USB Numeric Keypad"/>
        <s v="Epson C82 Color Inkjet Printer"/>
        <s v="Avery Arch Ring Binders"/>
        <s v="Tennsco Industrial Shelving"/>
        <s v="Bionaire Personal Warm Mist Humidifier/Vaporizer"/>
        <s v="Bush Heritage Pine Collection 5-Shelf Bookcase, Albany Pine Finish, *Special Order"/>
        <s v="Iceberg OfficeWorks 42&quot; Round Tables"/>
        <s v="Xerox 1979"/>
        <s v="i270"/>
        <s v="Trav-L-File Heavy-Duty Shuttle II, Black"/>
        <s v="80 Minute CD-R Spindle, 100/Pack - Staples"/>
        <s v="Sauder Forest Hills Library, Woodland Oak Finish"/>
        <s v="Eldon Expressions Punched Metal &amp; Wood Desk Accessories, Pewter &amp; Cherry"/>
        <s v="Carina 42&quot;Hx23 3/4&quot;W Media Storage Unit"/>
        <s v="Avery Flip-Chart Easel Binder, Black"/>
        <s v="M70"/>
        <s v="Jet-Pak Recycled Peel 'N' Seal Padded Mailers"/>
        <s v="Fellowes High-Stak® Drawer Files"/>
        <s v="CF 688"/>
        <s v="Wilson Jones Elliptical Ring 3 1/2&quot; Capacity Binders, 800 sheets"/>
        <s v="Seth Thomas 14&quot; Putty-Colored Wall Clock"/>
        <s v="Eldon Cleatmat Plus™ Chair Mats for High Pile Carpets"/>
        <s v="Boston 16701 Slimline Battery Pencil Sharpener"/>
        <s v="232"/>
        <s v="Vinyl Sectional Post Binders"/>
        <s v="Fellowes Superior 10 Outlet Split Surge Protector"/>
        <s v="Boston 1645 Deluxe Heavier-Duty Electric Pencil Sharpener"/>
        <s v="AT&amp;T 2230 Dual Handset Phone With Caller ID/Call Waiting"/>
        <s v="Fellowes Smart Design 104-Key Enhanced Keyboard, PS/2 Adapter, Platinum"/>
        <s v="3M Polarizing Light Filter Sleeves"/>
        <s v="Honeywell Quietcare HEPA Air Cleaner"/>
        <s v="Ibico Recycled Linen-Style Covers"/>
        <s v="Canon MP25DIII Desktop Whisper-Quiet Printing Calculator"/>
        <s v="V 3600 Series"/>
        <s v="Tennsco Lockers, Sand"/>
        <s v="LX 677"/>
        <s v="600 Series Flip"/>
        <s v="Xerox 1951"/>
        <s v="6160"/>
        <s v="Xerox 1917"/>
        <s v="Tenex Traditional Chairmats for Medium Pile Carpet, Standard Lip, 36&quot; x 48&quot;"/>
        <s v="Xerox 1923"/>
        <s v="Tenex Contemporary Contur Chairmats for Low and Medium Pile Carpet, Computer, 39&quot; x 49&quot;"/>
        <s v="Verbatim DVD-RAM, 9.4GB, Rewritable, Type 1, DS, DataLife Plus"/>
        <s v="2300 Heavy-Duty Transfer File Systems by Perma"/>
        <s v="Hewlett-Packard Deskjet 5550 Color Inkjet Printer"/>
        <s v="SAFCO Commercial Wire Shelving, Black"/>
        <s v="US Robotics 56K V.92 External Faxmodem"/>
        <s v="Round Specialty Laser Printer Labels"/>
        <s v="Acme® Forged Steel Scissors with Black Enamel Handles"/>
        <s v="Fellowes EZ Multi-Media Keyboard"/>
        <s v="Accessory6"/>
        <s v="Advantus Employee of the Month Certificate Frame, 11 x 13-1/2"/>
        <s v="GBC Recycled Grain Textured Covers"/>
        <s v="Lexmark Z55se Color Inkjet Printer"/>
        <s v="Accessory35"/>
        <s v="Hon Metal Bookcases, Putty"/>
        <s v="3285"/>
        <s v="Eaton Premium Continuous-Feed Paper, 25% Cotton, Letter Size, White, 1000 Shts/Box"/>
        <s v="Fellowes Smart Surge Ten-Outlet Protector, Platinum"/>
        <s v="Maxell Pro 80 Minute CD-R, 10/Pack"/>
        <s v="3390"/>
        <s v="Avery Trapezoid Ring Binder, 3&quot; Capacity, Black, 1040 sheets"/>
        <s v="Avery Hanging File Binders"/>
        <s v="DS/HD IBM Formatted Diskettes, 200/Pack - Staples"/>
        <s v="Multimedia Mailers"/>
        <s v="Staples Colored Interoffice Envelopes"/>
        <s v="Lock-Up Easel 'Spel-Binder'"/>
        <s v="Deflect-o Glass Clear Studded Chair Mats"/>
        <s v="Surelock™ Post Binders"/>
        <s v="Tenex 46&quot; x 60&quot; Computer Anti-Static Chairmat, Rectangular Shaped"/>
        <s v="Snap-A-Way® Black Print Carbonless Speed Message, No Reply Area, Duplicate"/>
        <s v="TDK 4.7GB DVD-R Spindle, 15/Pack"/>
        <s v="Tenex Personal Self-Stacking Standard File Box, Black/Gray"/>
        <s v="Maxell DVD-RAM Discs"/>
        <s v="Companion Letter/Legal File, Black"/>
        <s v="Hammermill Color Copier Paper (28Lb. and 96 Bright)"/>
        <s v="Accessory29"/>
        <s v="Xerox 1896"/>
        <s v="Xerox 1929"/>
        <s v="3M Office Air Cleaner"/>
        <s v="TDK 4.7GB DVD-R"/>
        <s v="Panasonic KP-350BK Electric Pencil Sharpener with Auto Stop"/>
        <s v="Peel-Off® China Markers"/>
        <s v="BOSTON® Ranger® #55 Pencil Sharpener, Black"/>
        <s v="Global Push Button Manager's Chair, Indigo"/>
        <s v="Avery 4027 File Folder Labels for Dot Matrix Printers, 5000 Labels per Box, White"/>
        <s v="Dixon Ticonderoga® Erasable Colored Pencil Set, 12-Color"/>
        <s v="Avery Printable Repositionable Plastic Tabs"/>
        <s v="Boston 1730 StandUp Electric Pencil Sharpener"/>
        <s v="Hon iLevel™ Computer Training Table"/>
        <s v="Nu-Form 106-Key Ergonomic Keyboard w/ Touchpad"/>
        <s v="Xerox 197"/>
        <s v="Super Decoflex Portable Personal File"/>
        <s v="Xerox 1882"/>
        <s v="Linden® 12&quot; Wall Clock With Oak Frame"/>
        <s v="Howard Miller 13&quot; Diameter Goldtone Round Wall Clock"/>
        <s v="Avery Legal 4-Ring Binder"/>
        <s v="Boston 1799 Powerhouse™ Electric Pencil Sharpener"/>
        <s v="Hunt Boston® Vacuum Mount KS Pencil Sharpener"/>
        <s v="Tennsco Lockers, Gray"/>
        <s v="80 Minute Slim Jewel Case CD-R , 10/Pack - Staples"/>
        <s v="Deflect-o EconoMat Studded, No Bevel Mat for Low Pile Carpeting"/>
        <s v="GBC Recycled Regency Composition Covers"/>
        <s v="Xerox 1928"/>
        <s v="#10- 4 1/8&quot; x 9 1/2&quot; Security-Tint Envelopes"/>
        <s v="Xerox 1880"/>
        <s v="Deluxe Rollaway Locking File with Drawer"/>
        <s v="GBC Pre-Punched Binding Paper, Plastic, White, 8-1/2&quot; x 11&quot;"/>
        <s v="Binding Machine Supplies"/>
        <s v="Belkin MediaBoard 104- Keyboard"/>
        <s v="Executive Impressions 13&quot; Clairmont Wall Clock"/>
        <s v="Accessory37"/>
        <s v="Hand-Finished Solid Wood Document Frame"/>
        <s v="Fellowes Basic 104-Key Keyboard, Platinum"/>
        <s v="Ultra Commercial Grade Dual Valve Door Closer"/>
        <s v="Recycled Eldon Regeneration Jumbo File"/>
        <s v="Premier Elliptical Ring Binder, Black"/>
        <s v="Memorex 4.7GB DVD-RAM, 3/Pack"/>
        <s v="Xerox 1930"/>
        <s v="Brown Kraft Recycled Envelopes"/>
        <s v="Xerox 1906"/>
        <s v="Large Capacity Hanging Post Binders"/>
        <s v="Keytronic French Keyboard"/>
        <s v="Eldon Jumbo ProFile™ Portable File Boxes Graphite/Black"/>
        <s v="Kensington 6 Outlet Guardian Standard Surge Protector"/>
        <s v="Verbatim DVD-RAM, 5.2GB, Rewritable, Type 1, DS"/>
        <s v="Portfile® Personal File Boxes"/>
        <s v="Xerox 1976"/>
        <s v="KF 788"/>
        <s v="Xerox 1973"/>
        <s v="Eldon Portable Mobile Manager"/>
        <s v="Imation DVD-RAM discs"/>
        <s v="Fellowes Officeware™ Wire Shelving"/>
        <s v="KI Conference Tables"/>
        <s v="Belkin ErgoBoard™ Keyboard"/>
        <s v="Panasonic KP-310 Heavy-Duty Electric Pencil Sharpener"/>
        <s v="Park Ridge™ Embossed Executive Business Envelopes"/>
        <s v="Kensington 6 Outlet MasterPiece® HOMEOFFICE Power Control Center"/>
        <s v="Hon Comfortask® Task/Swivel Chairs"/>
        <s v="Master Giant Foot® Doorstop, Safety Yellow"/>
        <s v="Eldon® 200 Class™ Desk Accessories"/>
        <s v="Verbatim DVD-R, 4.7GB, Spindle, WE, Blank, Ink Jet/Thermal, 20/Spindle"/>
        <s v="Dixon Prang® Watercolor Pencils, 10-Color Set with Brush"/>
        <s v="Dana Swing-Arm Lamps"/>
        <s v="Sharp EL501VB Scientific Calculator, Battery Operated, 10-Digit Display, Hard Case"/>
        <s v="IBM Multi-Purpose Copy Paper, 8 1/2 x 11&quot;, Case"/>
        <s v="Quality Park Security Envelopes"/>
        <s v="Gould Plastics 9-Pocket Panel Bin, 18-3/8w x 5-1/4d x 20-1/2h, Black"/>
        <s v="6162"/>
        <s v="Memorex 4.7GB DVD+RW, 3/Pack"/>
        <s v="Fellowes Internet Keyboard, Platinum"/>
        <s v="GBC Prepunched Paper, 19-Hole, for Binding Systems, 24-lb"/>
        <s v="Xerox 1922"/>
        <s v="A1228"/>
        <s v="Wilson Jones Ledger-Size, Piano-Hinge Binder, 2&quot;, Blue"/>
        <s v="Accessory21"/>
        <s v="Imation Neon Mac Format Diskettes, 10/Pack"/>
        <s v="Fellowes Neat Ideas® Storage Cubes"/>
        <s v="Telephone Message Books with Fax/Mobile Section, 5 1/2&quot; x 3 3/16&quot;"/>
        <s v="Tyvek ® Top-Opening Peel &amp; Seel Envelopes, Plain White"/>
        <s v="Xerox 1964"/>
        <s v="R380"/>
        <s v="Recycled Desk Saver Line &quot;While You Were Out&quot; Book, 5 1/2&quot; X 4&quot;"/>
        <s v="Bush Mission Pointe Library"/>
        <s v="Dana Fluorescent Magnifying Lamp, White, 36&quot;"/>
        <s v="Snap-A-Way® Black Print Carbonless Ruled Speed Letter, Triplicate"/>
        <s v="Westinghouse Floor Lamp with Metal Mesh Shade, Black"/>
        <s v="Advantus Plastic Paper Clips"/>
        <s v="Deflect-o SuperTray™ Unbreakable Stackable Tray, Letter, Black"/>
        <s v="StarTAC Analog"/>
        <s v="Memorex 4.7GB DVD+R, 3/Pack"/>
        <s v="Holmes HEPA Air Purifier"/>
        <s v="Xerox 19"/>
        <s v="Sharp EL500L Fraction Calculator"/>
        <s v="Xerox 1982"/>
        <s v="TI 36X Solar Scientific Calculator"/>
        <s v="Bionaire 99.97% HEPA Air Cleaner"/>
        <s v="Executive Impressions 12&quot; Wall Clock"/>
        <s v="Fluorescent Highlighters by Dixon"/>
        <s v="Eureka Hand Vacuum, Bagless"/>
        <s v="Boston 16801 Nautilus™ Battery Pencil Sharpener"/>
        <s v="Newell 309"/>
        <s v="Iris® 3-Drawer Stacking Bin, Black"/>
        <s v="Home/Office Personal File Carts"/>
        <s v="DAX Wood Document Frame."/>
        <s v="Staples Vinyl Coated Paper Clips, 800/Box"/>
        <s v="GE 4 Foot Flourescent Tube, 40 Watt"/>
        <s v="Fellowes Bases and Tops For Staxonsteel®/High-Stak® Systems"/>
        <s v="Electrix 20W Halogen Replacement Bulb for Zoom-In Desk Lamp"/>
        <s v="GBC Wire Binding Strips"/>
        <s v="GBC Binding covers"/>
        <s v="Imation 3.5&quot; Unformatted DS/HD Diskettes, 10/Box"/>
        <s v="Adams Phone Message Book, 200 Message Capacity, 8 1/16” x 11”"/>
        <s v="Hunt BOSTON® Vista® Battery-Operated Pencil Sharpener, Black"/>
        <s v="Coloredge Poster Frame"/>
        <s v="Accessory9"/>
        <s v="1726 Digital Answering Machine"/>
        <s v="Filing/Storage Totes and Swivel Casters"/>
        <s v="DAX Clear Channel Poster Frame"/>
        <s v="Mead 1st Gear 2&quot; Zipper Binder, Asst. Colors"/>
        <s v="Atlantic Metals Mobile 2-Shelf Bookcases, Custom Colors"/>
        <s v="Artistic Insta-Plaque"/>
        <s v="Fellowes Super Stor/Drawer®"/>
        <s v="Eldon® Gobal File Keepers"/>
        <s v="Verbatim DVD-R, 3.95GB, SR, Mitsubishi Branded, Jewel"/>
        <s v="Eldon Cleatmat® Chair Mats for Medium Pile Carpets"/>
        <s v="Telescoping Adjustable Floor Lamp"/>
        <s v="Xerox 1936"/>
        <s v="#10 White Business Envelopes,4 1/8 x 9 1/2"/>
        <s v="7160"/>
        <s v="Canon P1-DHIII Palm Printing Calculator"/>
        <s v="Acco Keyboard-In-A-Box®"/>
        <s v="Manila Recycled Extra-Heavyweight Clasp Envelopes, 6&quot; x 9&quot;"/>
        <s v="Multi-Use Personal File Cart and Caster Set, Three Stacking Bins"/>
        <s v="Speediset Carbonless Redi-Letter® 7&quot; x 8 1/2&quot;"/>
        <s v="Wilson Jones 14 Line Acrylic Coated Pressboard Data Binders"/>
        <s v="Holmes Cool Mist Humidifier for the Whole House with 8-Gallon Output per Day, Extended Life Filter"/>
        <s v="Southworth 25% Cotton Linen-Finish Paper &amp; Envelopes"/>
        <s v="Career Cubicle Clock, 8 1/4&quot;, Black"/>
        <s v="Avery Trapezoid Extra Heavy Duty 4&quot; Binders"/>
        <s v="Imation Neon 80 Minute CD-R Spindle, 50/Pack"/>
        <s v="Avery 481"/>
        <s v="Avery Heavy-Duty EZD ™ Binder With Locking Rings"/>
        <s v="Canon S750 Color Inkjet Printer"/>
        <s v="Xerox 227"/>
        <s v="Accessory25"/>
        <s v="Array® Memo Cubes"/>
        <s v="Avery 493"/>
        <s v="Imation 3.5&quot;, DISKETTE 44766 HGHLD3.52HD/FM, 10/Pack"/>
        <s v="Accessory27"/>
        <s v="Xerox 1939"/>
        <s v="Staples Copy Paper (20Lb. and 84 Bright)"/>
        <s v="Acme® 8&quot; Straight Scissors"/>
        <s v="DAX Copper Panel Document Frame, 5 x 7 Size"/>
        <s v="Riverleaf Stik-Withit® Designer Note Cubes®"/>
        <s v="Newell® 3-Hole Punched Plastic Slotted Magazine Holders for Binders"/>
        <s v="#10-4 1/8&quot; x 9 1/2&quot; Premium Diagonal Seam Envelopes"/>
        <s v="Xerox 1897"/>
        <s v="Bush Westfield Collection Bookcases, Dark Cherry Finish, Fully Assembled"/>
        <s v="Micro Innovations 104 Keyboard"/>
        <s v="Acme® Elite Stainless Steel Scissors"/>
        <s v="DAX Two-Tone Rosewood/Black Document Frame, Desktop, 5 x 7"/>
        <s v="Executive Impressions 14&quot; Contract Wall Clock"/>
        <s v="Imation 3.5, DISKETTE 44766 HGHLD3.52HD/FM, 10/Pack"/>
        <s v="Xerox 1883"/>
        <s v="Wilson Jones Hanging View Binder, White, 1&quot;"/>
        <s v="Crate-A-Files™"/>
        <s v="Hoover Portapower™ Portable Vacuum"/>
        <s v="File Shuttle II and Handi-File, Black"/>
        <s v="210 Trimline Phone, White"/>
        <s v="Advantus Rolling Storage Box"/>
        <s v="Nu-Dell Executive Frame"/>
        <s v="Document Clip Frames"/>
        <s v="GBC Standard Plastic Binding Systems Combs"/>
        <s v="Deflect-O® Glasstique™ Clear Desk Accessories"/>
        <s v="Fellowes Binding Cases"/>
        <s v="Acme Hot Forged Carbon Steel Scissors with Nickel-Plated Handles, 3 7/8&quot; Cut, 8&quot;L"/>
        <s v="Staples Pen Style Liquid Stix; Assorted (yellow, pink, green, blue, orange), 5/Pack"/>
        <s v="Tenex B1-RE Series Chair Mats for Low Pile Carpets"/>
        <s v="Accessory39"/>
        <s v="Decoflex Hanging Personal Folder File, Blue"/>
        <s v="Newell 323"/>
        <s v="Staples #10 Laser &amp; Inkjet Envelopes, 4 1/8&quot; x 9 1/2&quot;, 100/Box"/>
        <s v="Avery 510"/>
        <s v="Belkin 6 Outlet Metallic Surge Strip"/>
        <s v="HP Office Recycled Paper (20Lb. and 87 Bright)"/>
        <s v="Staples Surge Protector 6 outlet"/>
        <s v="GBC White Gloss Covers, Plain Front"/>
        <s v="Prismacolor Color Pencil Set"/>
        <s v="Accessory15"/>
        <s v="Eldon Radial Chair Mat for Low to Medium Pile Carpets"/>
        <s v="Metal Folding Chairs, Beige, 4/Carton"/>
        <s v="Southworth 25% Cotton Premium Laser Paper and Envelopes"/>
        <s v="Avery® 3 1/2&quot; Diskette Storage Pages, 10/Pack"/>
        <s v="Computer Printout Paper with Letter-Trim Perforations"/>
        <s v="600 Series Non-Flip"/>
        <s v="Security-Tint Envelopes"/>
        <s v="Boston School Pro Electric Pencil Sharpener, 1670"/>
        <s v="Xerox 1881"/>
        <s v="Eureka Disposable Bags for Sanitaire® Vibra Groomer I® Upright Vac"/>
        <s v="SANFORD Liquid Accent™ Tank-Style Highlighters"/>
        <s v="Martin-Yale Premier Letter Opener"/>
        <s v="Fellowes Personal Hanging Folder Files, Navy"/>
        <s v="Ibico Covers for Plastic or Wire Binding Elements"/>
        <s v="Westinghouse Clip-On Gooseneck Lamps"/>
        <s v="White GlueTop Scratch Pads"/>
        <s v="Staples Bulldog Clip"/>
        <s v="Xerox 1991"/>
        <s v="Imation 3.5&quot; DS/HD IBM Formatted Diskettes, 50/Pack"/>
        <s v="Avery Premier Heavy-Duty Binder with Round Locking Rings"/>
        <s v="Imation 3.5&quot; IBM-Formatted Diskettes, 10/Pack"/>
        <s v="Eldon Expressions™ Desk Accessory, Wood Pencil Holder, Oak"/>
        <s v="Eldon® Expressions™ Wood and Plastic Desk Accessories, Oak"/>
        <s v="Staples Plastic Wall Frames"/>
        <s v="Accessory32"/>
        <s v="Aluminum Document Frame"/>
        <s v="Wirebound Message Forms, Four 2 3/4 x 5 Forms per Page, Pink Paper"/>
        <s v="Belkin Premiere Surge Master II 8-outlet surge protector"/>
        <s v="Eldon Expressions™ Desk Accessory, Wood Photo Frame, Mahogany"/>
        <s v="Tensor &quot;Hersey Kiss&quot; Styled Floor Lamp"/>
        <s v="Bell Sonecor JB700 Caller ID"/>
        <s v="4009® Highlighters by Sanford"/>
        <s v="GBC Twin Loop™ Wire Binding Elements, 9/16&quot; Spine, Black"/>
        <s v="Wilson Jones® Four-Pocket Poly Binders"/>
        <s v="Boston 16765 Mini Stand Up Battery Pencil Sharpener"/>
        <s v="Xerox 212"/>
        <s v="Eldon Expressions Punched Metal &amp; Wood Desk Accessories, Black &amp; Cherry"/>
        <s v="Newell 329"/>
        <s v="Xerox 1994"/>
        <s v="Logitech Access Keyboard"/>
        <s v="Executive Impressions 13-1/2&quot; Indoor/Outdoor Wall Clock"/>
        <s v="REDIFORM Incoming/Outgoing Call Register, 11&quot; X 8 1/2&quot;, 100 Messages"/>
        <s v="Newell 315"/>
        <s v="Harmony HEPA Quiet Air Purifiers"/>
        <s v="#10- 4 1/8&quot; x 9 1/2&quot; Recycled Envelopes"/>
        <s v="Zoom V.92 V.44 PCI Internal Controllerless FaxModem"/>
        <s v="Executive Impressions 8-1/2&quot; Career Panel/Partition Cubicle Clock"/>
        <s v="Fellowes Mobile Numeric Keypad, Graphite"/>
        <s v="Newell 310"/>
        <s v="Staples Standard Envelopes"/>
        <s v="G.E. Halogen Desk Lamp Bulbs"/>
        <s v="Avery 487"/>
        <s v="Xerox 20"/>
        <s v="Xerox 231"/>
        <s v="Tenex Personal Project File with Scoop Front Design, Black"/>
        <s v="GBC Instant Index™ System for Binding Systems"/>
        <s v="Xerox 23"/>
        <s v="Novimex Fabric Task Chair"/>
        <s v="Xerox 224"/>
        <s v="Xerox 1905"/>
        <s v="Ultra Door Pull Handle"/>
        <s v="X-Rack™ File for Hanging Folders"/>
        <s v="Xerox 210"/>
        <s v="Hewlett-Packard 4.7GB DVD+R Discs"/>
        <s v="Avery 51"/>
        <s v="DIXON Ticonderoga® Erasable Checking Pencils"/>
        <s v="Fellowes Twister Kit, Gray/Clear, 3/pkg"/>
        <s v="Acco Perma® 2700 Stacking Storage Drawers"/>
        <s v="Heavy-Duty E-Z-D® Binders"/>
        <s v="Kensington 6 Outlet SmartSocket Surge Protector"/>
        <s v="Fiskars 8&quot; Scissors, 2/Pack"/>
        <s v="Nu-Dell Leatherette Frames"/>
        <s v="Acme® Preferred Stainless Steel Scissors"/>
        <s v="3M Organizer Strips"/>
        <s v="Tenex File Box, Personal Filing Tote with Lid, Black"/>
        <s v="Xerox 188"/>
        <s v="Lumber Crayons"/>
        <s v="Sony MFD2HD Formatted Diskettes, 10/Pack"/>
        <s v="Sanford Colorific Colored Pencils, 12/Box"/>
        <s v="Anderson Hickey Conga Table Tops &amp; Accessories"/>
        <s v="GBC Clear Cover, 8-1/2 x 11, unpunched, 25 covers per pack"/>
        <s v="TOPS Voice Message Log Book, Flash Format"/>
        <s v="Xerox 1903"/>
        <s v="Xerox 216"/>
        <s v="Avery Hi-Liter® Fluorescent Desk Style Markers"/>
        <s v="Xerox 1971"/>
        <s v="DIXON Oriole® Pencils"/>
        <s v="Eldon Shelf Savers™ Cubes and Bins"/>
        <s v="Xerox 1947"/>
        <s v="Xerox 1978"/>
        <s v="Staples 1 Part Blank Computer Paper"/>
        <s v="Xerox 1983"/>
        <s v="Xerox 1898"/>
        <s v="Angle-D Binders with Locking Rings, Label Holders"/>
        <s v="Xerox 193"/>
        <s v="*Staples* Highlighting Markers"/>
        <s v="12-1/2 Diameter Round Wall Clock"/>
        <s v="Staples® General Use 3-Ring Binders"/>
        <s v="2160"/>
        <s v="14-7/8 x 11 Blue Bar Computer Printout Paper"/>
        <s v="Imation 3.5 IBM Formatted Diskettes, 10/Box"/>
        <s v="Xerox 1891"/>
        <s v="Black Print Carbonless Snap-Off® Rapid Letter, 8 1/2&quot; x 7&quot;"/>
        <s v="Fuji Slim Jewel Case CD-R"/>
        <s v="Xerox 1993"/>
        <s v="C-Line Peel &amp; Stick Add-On Filing Pockets, 8-3/4 x 5-1/8, 10/Pack"/>
        <s v="Holmes Odor Grabber"/>
        <s v="Memo Book, 100 Message Capacity, 5 3/8” x 11”"/>
        <s v="Avery 48"/>
        <s v="Xerox 214"/>
        <s v="Rediform Wirebound &quot;Phone Memo&quot; Message Book, 11 x 5-3/4"/>
        <s v="Advantus Map Pennant Flags and Round Head Tacks"/>
        <s v="Wilson Jones DublLock® D-Ring Binders"/>
        <s v="Cardinal Holdit Business Card Pockets"/>
        <s v="Acme® Office Executive Series Stainless Steel Trimmers"/>
        <s v="Xerox 1920"/>
        <s v="SANFORD Major Accent™ Highlighters"/>
        <s v="OIC Colored Binder Clips, Assorted Sizes"/>
        <s v="HP Office Paper (20Lb. and 87 Bright)"/>
        <s v="6&quot; Cubicle Wall Clock, Black"/>
        <s v="Plymouth Boxed Rubber Bands by Plymouth"/>
        <s v="Staples Premium Bright 1-Part Blank Computer Paper"/>
        <s v="DAX Solid Wood Frames"/>
        <s v="Memorex Slim 80 Minute CD-R, 10/Pack"/>
        <s v="Xerox 1950"/>
        <s v="Eureka Sanitaire ® Multi-Pro Heavy-Duty Upright, Disposable Bags"/>
        <s v="Quartet Alpha® White Chalk, 12/Pack"/>
        <s v="Avery White Multi-Purpose Labels"/>
        <s v="Acme Design Line 8&quot; Stainless Steel Bent Scissors w/Champagne Handles, 3-1/8&quot; Cut"/>
        <s v="Xerox 1985"/>
        <s v="Avery Binder Labels"/>
        <s v="Xerox 1954"/>
        <s v="Maxell 3.5&quot; DS/HD IBM-Formatted Diskettes, 10/Pack"/>
        <s v="Acco 6 Outlet Guardian Premium Surge Suppressor"/>
        <s v="IBM 80 Minute CD-R Spindle, 50/Pack"/>
        <s v="Fiskars® Softgrip Scissors"/>
        <s v="Avery 506"/>
        <s v="Xerox 1995"/>
        <s v="Adams Phone Message Book, Professional, 400 Message Capacity, 5 3/6” x 11”"/>
        <s v="TI 30X Scientific Calculator"/>
        <s v="*Staples* vLetter Openers, 2/Pack"/>
        <s v="Southworth Structures Collection™"/>
        <s v="AT&amp;T Black Trimline Phone, Model 210"/>
        <s v="Avery 485"/>
        <s v="Acco PRESSTEX® Data Binder with Storage Hooks, Dark Blue, 14 7/8&quot; X 11&quot;"/>
        <s v="Xerox 220"/>
        <s v="Rogers® Profile Extra Capacity Storage Tub"/>
        <s v="Newell 318"/>
        <s v="Eldon Expressions Mahogany Wood Desk Collection"/>
        <s v="Ampad #10 Peel &amp; Seel® Holiday Envelopes"/>
        <s v="Storex Dura Pro™ Binders"/>
        <s v="Self-Adhesive Address Labels for Typewriters by Universal"/>
        <s v="APC 7 Outlet Network SurgeArrest Surge Protector"/>
        <s v="Wilson Jones Impact Binders"/>
        <s v="Turquoise Lead Holder with Pocket Clip"/>
        <s v="ACCOHIDE® 3-Ring Binder, Blue, 1&quot;"/>
        <s v="Acme Galleria® Hot Forged Steel Scissors with Colored Handles"/>
        <s v="EcoTones® Memo Sheets"/>
        <s v="Southworth 25% Cotton Antique Laid Paper &amp; Envelopes"/>
        <s v="XtraLife® ClearVue™ Slant-D® Ring Binders by Cardinal"/>
        <s v="Personal Creations™ Ink Jet Cards and Labels"/>
        <s v="Avery 496"/>
        <s v="Cardinal Poly Pocket Divider Pockets for Ring Binders"/>
        <s v="Avery Hi-Liter GlideStik Fluorescent Highlighter, Yellow Ink"/>
        <s v="Peel &amp; Seel® Recycled Catalog Envelopes, Brown"/>
        <s v="Durable Pressboard Binders"/>
        <s v="Perma STOR-ALL™ Hanging File Box, 13 1/8&quot;W x 12 1/4&quot;D x 10 1/2&quot;H"/>
        <s v="Staples 6 Outlet Surge"/>
        <s v="Steel Personal Filing/Posting Tote"/>
        <s v="Rediform S.O.S. Phone Message Books"/>
        <s v="Xerox 1933"/>
        <s v="Acco® Hot Clips™ Clips to Go"/>
        <s v="GBC Standard Therm-A-Bind Covers"/>
        <s v="Binder Posts"/>
        <s v="DAX Cubicle Frames - 8x10"/>
        <s v="Imation 3.5&quot; DS/HD IBM Formatted Diskettes, 10/Pack"/>
        <s v="Xerox 1894"/>
        <s v="TOPS Money Receipt Book, Consecutively Numbered in Red,"/>
        <s v="Staples Brown Kraft Recycled Clasp Envelopes"/>
        <s v="Eureka The Boss® Cordless Rechargeable Stick Vac"/>
        <s v="3M Hangers With Command Adhesive"/>
        <s v="Xerox 21"/>
        <s v="Newell 343"/>
        <s v="Pressboard Data Binder, Crimson, 12&quot; X 8 1/2&quot;"/>
        <s v="Eldon® Expressions™ Wood Desk Accessories, Oak"/>
        <s v="Xerox 213"/>
        <s v="Sanford Liquid Accent Highlighters"/>
        <s v="36X48 HARDFLOOR CHAIRMAT"/>
        <s v="Fellowes Black Plastic Comb Bindings"/>
        <s v="Seth Thomas 8 1/2&quot; Cubicle Clock"/>
        <s v="Advantus Panel Wall Certificate Holder - 8.5x11"/>
        <s v="Fellowes Command Center 5-outlet power strip"/>
        <s v="Belkin 8 Outlet SurgeMaster II Gold Surge Protector"/>
        <s v="Newell 337"/>
        <s v="PC Concepts 116 Key Quantum 3000 Keyboard"/>
        <s v="Recycled Premium Regency Composition Covers"/>
        <s v="Quartet Omega® Colored Chalk, 12/Pack"/>
        <s v="Newell 342"/>
        <s v="Staples SlimLine Pencil Sharpener"/>
        <s v="Presstex Flexible Ring Binders"/>
        <s v="Acco Four Pocket Poly Ring Binder with Label Holder, Smoke, 1&quot;"/>
        <s v="Serrated Blade or Curved Handle Hand Letter Openers"/>
        <s v="Pressboard Covers with Storage Hooks, 9 1/2&quot; x 11&quot;, Light Blue"/>
        <s v="Storex DuraTech Recycled Plastic Frosted Binders"/>
        <s v="Avery 498"/>
        <s v="Xerox 217"/>
        <s v="Peel &amp; Stick Add-On Corner Pockets"/>
        <s v="Xerox Blank Computer Paper"/>
        <s v="Wirebound Four 2-3/4 x 5 Forms per Page, 400 Sets per Book"/>
        <s v="Avery 494"/>
        <s v="9-3/4 Diameter Round Wall Clock"/>
        <s v="Hoover Commercial Soft Guard Upright Vacuum And Disposable Filtration Bags"/>
        <s v="Important Message Pads, 50 4-1/4 x 5-1/2 Forms per Pad"/>
        <s v="Bravo II™ Megaboss® 12-Amp Hard Body Upright, Replacement Belts, 2 Belts per Pack"/>
        <s v="Seth Thomas 13 1/2&quot; Wall Clock"/>
        <s v="Eldon Image Series Black Desk Accessories"/>
        <s v="Acco Pressboard Covers with Storage Hooks, 14 7/8&quot; x 11&quot;, Light Blue"/>
        <s v="Advantus Push Pins, Aluminum Head"/>
        <s v="Post-it® “Important Message” Note Pad, Neon Colors, 50 Sheets/Pad"/>
        <s v="Newell 338"/>
        <s v="Hammermill CopyPlus Copy Paper (20Lb. and 84 Bright)"/>
        <s v="Avery Binding System Hidden Tab™ Executive Style Index Sets"/>
        <s v="Avery 491"/>
        <s v="Accessory28"/>
        <s v="Staples Metal Binder Clips"/>
        <s v="Eldon® Wave Desk Accessories"/>
        <s v="Xerox 1986"/>
        <s v="Xerox 204"/>
        <s v="Xerox 1962"/>
        <s v="Xerox 200"/>
        <s v="Ibico Presentation Index for Binding Systems"/>
        <s v="Array® Parchment Paper, Assorted Colors"/>
        <s v="Avery Durable Poly Binders"/>
        <s v="Wirebound Voice Message Log Book"/>
        <s v="Avery Durable Binders"/>
        <s v="Wilson Jones Suede Grain Vinyl Binders"/>
        <s v="Acco Smartsocket® Color-Coded Six-Outlet AC Adapter Model Surge Protectors"/>
        <s v="Avery 05222 Permanent Self-Adhesive File Folder Labels for Typewriters, on Rolls, White, 250/Roll"/>
        <s v="Xerox 1952"/>
        <s v="GBC Laser Imprintable Binding System Covers, Desert Sand"/>
        <s v="Imation 3.5 IBM Diskettes, 10/Box"/>
        <s v="OIC Thumb-Tacks"/>
        <s v="Rubber Band Ball"/>
        <s v="12 Colored Short Pencils"/>
        <s v="Xerox 1892"/>
        <s v="Xerox 1961"/>
        <s v="Avery 508"/>
        <s v="Prang Drawing Pencil Set"/>
        <s v="Imation Primaris 3.5&quot; 2HD Unformatted Diskettes, 10/Pack"/>
        <s v="Kleencut® Forged Office Shears by Acme United Corporation"/>
        <s v="Xerox 1996"/>
        <s v="Acme Kleencut® Forged Steel Scissors"/>
        <s v="Zebra Zazzle Fluorescent Highlighters"/>
        <s v="Dixon My First Ticonderoga Pencil, #2"/>
        <s v="ACCOHIDE® Binder by Acco"/>
        <s v="Staples Wirebound Steno Books, 6&quot; x 9&quot;, 12/Pack"/>
        <s v="Regeneration Desk Collection"/>
        <s v="&quot;While you Were Out&quot; Message Book, One Form per Page"/>
        <s v="Newell 336"/>
        <s v="Colored Envelopes"/>
        <s v="Adams Telephone Message Book w/Frequently-Called Numbers Space, 400 Messages per Book"/>
        <s v="Wirebound Message Book, 4 per Page"/>
        <s v="Xerox 1989"/>
        <s v="Newell 340"/>
        <s v="GBC Standard Plastic Binding Systems' Combs"/>
        <s v="Universal Premium White Copier/Laser Paper (20Lb. and 87 Bright)"/>
        <s v="Newell 307"/>
        <s v="Revere Boxed Rubber Bands by Revere"/>
        <s v="Newell 312"/>
        <s v="Xerox 196"/>
        <s v="Holmes Replacement Filter for HEPA Air Cleaner, Medium Room"/>
        <s v="Iris Project Case"/>
        <s v="G.E. Longer-Life Indoor Recessed Floodlight Bulbs"/>
        <s v="Xerox 1974"/>
        <s v="Decoflex Hanging Personal Folder File"/>
        <s v="Economy Binders"/>
        <s v="Grip Seal Envelopes"/>
        <s v="Wausau Papers Astrobrights® Colored Envelopes"/>
        <s v="Xerox 199"/>
        <s v="Barrel Sharpener"/>
        <s v="Binney &amp; Smith inkTank™ Erasable Pocket Highlighter, Chisel Tip, Yellow"/>
        <s v="Prang Colored Pencils"/>
        <s v="Eldon Regeneration Recycled Desk Accessories, Smoke"/>
        <s v="Newell 333"/>
        <s v="Avery 514"/>
        <s v="Eldon Pizzaz™ Desk Accessories"/>
        <s v="Tensor Computer Mounted Lamp"/>
        <s v="Eldon Spacemaker® Box, Quick-Snap Lid, Clear"/>
        <s v="DAX Value U-Channel Document Frames, Easel Back"/>
        <s v="Wilson Jones Custom Binder Spines &amp; Labels"/>
        <s v="Self-Adhesive Removable Labels"/>
        <s v="Avery 492"/>
        <s v="Imation 3.5&quot; DS-HD Macintosh Formatted Diskettes, 10/Pack"/>
        <s v="Staples Vinyl Coated Paper Clips"/>
        <s v="Avery Hi-Liter® Smear-Safe Highlighters"/>
        <s v="Xerox 4200 Series MultiUse Premium Copy Paper (20Lb. and 84 Bright)"/>
        <s v="Brites Rubber Bands, 1 1/2 oz. Box"/>
        <s v="Newell 321"/>
        <s v="GBC VeloBinder Strips"/>
        <s v="Super Bands, 12/Pack"/>
        <s v="Master Caster Door Stop, Brown"/>
        <s v="Newell 326"/>
        <s v="Avery® Durable Slant Ring Binders With Label Holder"/>
        <s v="Unpadded Memo Slips"/>
        <s v="Newell 308"/>
        <s v="Hanging Personal Folder File"/>
        <s v="GBC ProClick Spines for 32-Hole Punch"/>
        <s v="Binder Clips by OIC"/>
        <s v="Newell 346"/>
        <s v="Letter/Legal File Tote with Clear Snap-On Lid, Black Granite"/>
        <s v="Assorted Color Push Pins"/>
        <s v="Stockwell Push Pins"/>
        <s v="Staples Gold Paper Clips"/>
        <s v="Acco PRESSTEX® Data Binder with Storage Hooks, Dark Blue, 9 1/2&quot; X 11&quot;"/>
        <s v="Dixon Ticonderoga Core-Lock Colored Pencils"/>
        <s v="GBC Plastic Binding Combs"/>
        <s v="Avery 479"/>
        <s v="BASF Silver 74 Minute CD-R"/>
        <s v="Sanford Pocket Accent® Highlighters"/>
        <s v="Avery 482"/>
        <s v="Xerox 1997"/>
        <s v="Newell 339"/>
        <s v="Self-Adhesive Ring Binder Labels"/>
        <s v="Advantus Push Pins"/>
        <s v="Premium Writing Pencils, Soft, #2 by Central Association for the Blind"/>
        <s v="Telephone Message Books with Fax/Mobile Section, 4 1/4&quot; x 6&quot;"/>
        <s v="Wirebound Message Books, 2 7/8&quot; x 5&quot;, 3 Forms per Page"/>
        <s v="Xerox 207"/>
        <s v="Prang Dustless Chalk Sticks"/>
        <s v="Eldon® 200 Class™ Desk Accessories, Burgundy"/>
        <s v="Newell 351"/>
        <s v="1/4 Fold Party Design Invitations &amp; White Envelopes, 24 8-1/2&quot; X 11&quot; Cards, 25 Env./Pack"/>
        <s v="Avery 497"/>
        <s v="Wirebound Service Call Books, 5 1/2&quot; x 4&quot;"/>
        <s v="Xerox 1984"/>
        <s v="Wirebound Message Books, Four 2 3/4&quot; x 5&quot; Forms per Page, 600 Sets per Book"/>
        <s v="Hoover Replacement Belts For Soft Guard™ &amp; Commercial Ltweight Upright Vacs, 2/Pk"/>
        <s v="Hoover Replacement Belt for Commercial Guardsman Heavy-Duty Upright Vacuum"/>
        <s v="Avery 49"/>
        <s v="Avery 507"/>
        <s v="Sanford EarthWrite® Recycled Pencils, Medium Soft, #2"/>
        <s v="Adams Telephone Message Books, 5 1/4” x 11”"/>
        <s v="Newell 335"/>
        <s v="Bagged Rubber Bands"/>
        <s v="Newell 320"/>
        <s v="Newell 31"/>
        <s v="Avery 501"/>
        <s v="Avery Reinforcements for Hole-Punch Pages"/>
        <s v="Letter Slitter"/>
        <s v="*Staples* Packaging Labels"/>
      </sharedItems>
    </cacheField>
    <cacheField name="Product Base Margin" numFmtId="0">
      <sharedItems containsString="0" containsBlank="1" containsNumber="1" minValue="0.35" maxValue="0.85"/>
    </cacheField>
    <cacheField name="Country" numFmtId="0">
      <sharedItems count="1">
        <s v="United States"/>
      </sharedItems>
    </cacheField>
    <cacheField name="Region" numFmtId="0">
      <sharedItems count="4">
        <s v="East"/>
        <s v="West"/>
        <s v="South"/>
        <s v="Central"/>
      </sharedItems>
    </cacheField>
    <cacheField name="State or Province" numFmtId="0">
      <sharedItems count="49">
        <s v="District of Columbia"/>
        <s v="California"/>
        <s v="New York"/>
        <s v="Alabama"/>
        <s v="Michigan"/>
        <s v="Pennsylvania"/>
        <s v="Texas"/>
        <s v="Indiana"/>
        <s v="Ohio"/>
        <s v="Utah"/>
        <s v="Maine"/>
        <s v="Massachusetts"/>
        <s v="Colorado"/>
        <s v="Illinois"/>
        <s v="Washington"/>
        <s v="Florida"/>
        <s v="Oregon"/>
        <s v="New Jersey"/>
        <s v="North Carolina"/>
        <s v="West Virginia"/>
        <s v="Kansas"/>
        <s v="Vermont"/>
        <s v="Minnesota"/>
        <s v="Rhode Island"/>
        <s v="Louisiana"/>
        <s v="Tennessee"/>
        <s v="Nevada"/>
        <s v="Virginia"/>
        <s v="Montana"/>
        <s v="Nebraska"/>
        <s v="Georgia"/>
        <s v="Wisconsin"/>
        <s v="Maryland"/>
        <s v="North Dakota"/>
        <s v="Kentucky"/>
        <s v="Idaho"/>
        <s v="South Carolina"/>
        <s v="Arkansas"/>
        <s v="Missouri"/>
        <s v="Connecticut"/>
        <s v="Arizona"/>
        <s v="New Hampshire"/>
        <s v="Iowa"/>
        <s v="New Mexico"/>
        <s v="Oklahoma"/>
        <s v="Mississippi"/>
        <s v="South Dakota"/>
        <s v="Delaware"/>
        <s v="Wyoming"/>
      </sharedItems>
    </cacheField>
    <cacheField name="City" numFmtId="0">
      <sharedItems count="869">
        <s v="Washington"/>
        <s v="Los Angeles"/>
        <s v="New York City"/>
        <s v="Madison"/>
        <s v="Franklin Square"/>
        <s v="New City"/>
        <s v="Detroit"/>
        <s v="Philadelphia"/>
        <s v="Harrison"/>
        <s v="Dallas"/>
        <s v="Richmond"/>
        <s v="Cincinnati"/>
        <s v="San Diego"/>
        <s v="Pleasant Grove"/>
        <s v="Bangor"/>
        <s v="Boston"/>
        <s v="Durango"/>
        <s v="Chicago"/>
        <s v="Steubenville"/>
        <s v="Auburn"/>
        <s v="Danville"/>
        <s v="Thornton"/>
        <s v="San Francisco"/>
        <s v="Seattle"/>
        <s v="Vernon Hills"/>
        <s v="Miami"/>
        <s v="Woodburn"/>
        <s v="Cranford"/>
        <s v="Chico"/>
        <s v="Charlotte"/>
        <s v="Davis"/>
        <s v="Huntington"/>
        <s v="Liberal"/>
        <s v="Burlington"/>
        <s v="Mankato"/>
        <s v="Barrington"/>
        <s v="Galesburg"/>
        <s v="Saco"/>
        <s v="Baton Rouge"/>
        <s v="Brentwood"/>
        <s v="Las Vegas"/>
        <s v="Seguin"/>
        <s v="Mechanicsville"/>
        <s v="Spanaway"/>
        <s v="Greenville"/>
        <s v="Bozeman"/>
        <s v="San Gabriel"/>
        <s v="Petersburg"/>
        <s v="Des Moines"/>
        <s v="Sharon"/>
        <s v="Oswego"/>
        <s v="Warren"/>
        <s v="La Vista"/>
        <s v="Goldsboro"/>
        <s v="Carrollton"/>
        <s v="Burnsville"/>
        <s v="North Miami Beach"/>
        <s v="La Grange"/>
        <s v="Longview"/>
        <s v="Shaker Heights"/>
        <s v="Fruit Cove"/>
        <s v="Edmonds"/>
        <s v="Mount Vernon"/>
        <s v="Austintown"/>
        <s v="Murfreesboro"/>
        <s v="Houston"/>
        <s v="Eden"/>
        <s v="Carmel"/>
        <s v="Burke"/>
        <s v="Watertown"/>
        <s v="Louisville"/>
        <s v="Yucaipa"/>
        <s v="Downers Grove"/>
        <s v="Westerville"/>
        <s v="Athens"/>
        <s v="Jeffersonville"/>
        <s v="Franklin Park"/>
        <s v="Land O Lakes"/>
        <s v="Ponte Vedra Beach"/>
        <s v="Shoreview"/>
        <s v="East Los Angeles"/>
        <s v="Gaithersburg"/>
        <s v="Carol Stream"/>
        <s v="Niagara Falls"/>
        <s v="Appleton"/>
        <s v="Grants Pass"/>
        <s v="Medford"/>
        <s v="Mandan"/>
        <s v="Concord"/>
        <s v="Orlando"/>
        <s v="Huntington Beach"/>
        <s v="Pleasure Ridge Park"/>
        <s v="Hackensack"/>
        <s v="Gary"/>
        <s v="Lima"/>
        <s v="Stockton"/>
        <s v="Sanford"/>
        <s v="Hoover"/>
        <s v="Altamonte Springs"/>
        <s v="Twentynine Palms"/>
        <s v="Flint"/>
        <s v="Vallejo"/>
        <s v="Gainesville"/>
        <s v="Redmond"/>
        <s v="Pottstown"/>
        <s v="Forest Park"/>
        <s v="Roseville"/>
        <s v="Vacaville"/>
        <s v="Overland Park"/>
        <s v="Rocky Mount"/>
        <s v="Eagle"/>
        <s v="Mauldin"/>
        <s v="Bossier City"/>
        <s v="Searcy"/>
        <s v="Kankakee"/>
        <s v="Grand Junction"/>
        <s v="Naperville"/>
        <s v="Springfield"/>
        <s v="West Memphis"/>
        <s v="Holladay"/>
        <s v="Saint Louis"/>
        <s v="Opelika"/>
        <s v="Norwich"/>
        <s v="New Orleans"/>
        <s v="Euless"/>
        <s v="Berkeley"/>
        <s v="Chandler"/>
        <s v="Farragut"/>
        <s v="Kirkland"/>
        <s v="Vestavia Hills"/>
        <s v="Waco"/>
        <s v="Atlanta"/>
        <s v="Carpentersville"/>
        <s v="Hilliard"/>
        <s v="Jamestown"/>
        <s v="Dover"/>
        <s v="Panama City"/>
        <s v="Coral Springs"/>
        <s v="Glen Cove"/>
        <s v="Rochester"/>
        <s v="New Berlin"/>
        <s v="Corsicana"/>
        <s v="Mundelein"/>
        <s v="Lafayette"/>
        <s v="South Lake Tahoe"/>
        <s v="Mason City"/>
        <s v="Aurora"/>
        <s v="Pittsburg"/>
        <s v="Laconia"/>
        <s v="Cedar Park"/>
        <s v="Hammond"/>
        <s v="Morristown"/>
        <s v="Saint Paul"/>
        <s v="Omaha"/>
        <s v="Wheeling"/>
        <s v="Hialeah"/>
        <s v="Las Cruces"/>
        <s v="Rochester Hills"/>
        <s v="Northbrook"/>
        <s v="Norman"/>
        <s v="Commerce City"/>
        <s v="Willow Grove"/>
        <s v="Livonia"/>
        <s v="Wilmington"/>
        <s v="Rancho Cucamonga"/>
        <s v="Oro Valley"/>
        <s v="Grand Prairie"/>
        <s v="Statesboro"/>
        <s v="Harrisburg"/>
        <s v="Spring Hill"/>
        <s v="Hopkins"/>
        <s v="Salem"/>
        <s v="Harlingen"/>
        <s v="Fort Collins"/>
        <s v="Dayton"/>
        <s v="Cranston"/>
        <s v="Manhattan"/>
        <s v="Rexburg"/>
        <s v="Charleston"/>
        <s v="Oakdale"/>
        <s v="Kendall"/>
        <s v="Huntsville"/>
        <s v="Lincoln"/>
        <s v="Lebanon"/>
        <s v="Ossining"/>
        <s v="Bay City"/>
        <s v="Canton"/>
        <s v="Garden City"/>
        <s v="Hays"/>
        <s v="Paducah"/>
        <s v="Whitehall"/>
        <s v="Greer"/>
        <s v="North Ridgeville"/>
        <s v="Columbus"/>
        <s v="Vincennes"/>
        <s v="Santa Maria"/>
        <s v="Norfolk"/>
        <s v="Weslaco"/>
        <s v="Coachella"/>
        <s v="Old Bridge"/>
        <s v="Kingman"/>
        <s v="Layton"/>
        <s v="West Des Moines"/>
        <s v="Commack"/>
        <s v="Brooklyn Center"/>
        <s v="Cedar Hill"/>
        <s v="Salinas"/>
        <s v="West Linn"/>
        <s v="Eau Claire"/>
        <s v="Hobbs"/>
        <s v="Newton"/>
        <s v="Blacksburg"/>
        <s v="Coral Gables"/>
        <s v="Lehigh Acres"/>
        <s v="Richfield"/>
        <s v="Alexandria"/>
        <s v="Oakland"/>
        <s v="Holland"/>
        <s v="Coeur D Alene"/>
        <s v="Prior Lake"/>
        <s v="West Islip"/>
        <s v="Twin Falls"/>
        <s v="Odenton"/>
        <s v="Gastonia"/>
        <s v="Jackson"/>
        <s v="Rose Hill"/>
        <s v="Troutdale"/>
        <s v="Montclair"/>
        <s v="Ellicott City"/>
        <s v="Farmington Hills"/>
        <s v="Decatur"/>
        <s v="Oakton"/>
        <s v="New Bern"/>
        <s v="Plum"/>
        <s v="Vancouver"/>
        <s v="Jacksonville"/>
        <s v="Sudbury"/>
        <s v="East Chicago"/>
        <s v="Bullhead City"/>
        <s v="Highlands Ranch"/>
        <s v="Cumberland"/>
        <s v="San Antonio"/>
        <s v="Olive Branch"/>
        <s v="Gilbert"/>
        <s v="South Burlington"/>
        <s v="Oak Creek"/>
        <s v="Boise"/>
        <s v="Moline"/>
        <s v="Murray"/>
        <s v="Pearl"/>
        <s v="Pikesville"/>
        <s v="Port Charlotte"/>
        <s v="Santa Clara"/>
        <s v="Napa"/>
        <s v="Draper"/>
        <s v="Cuyahoga Falls"/>
        <s v="Burleson"/>
        <s v="Columbia"/>
        <s v="Roswell"/>
        <s v="Mobile"/>
        <s v="Saint Petersburg"/>
        <s v="Grand Rapids"/>
        <s v="Dunedin"/>
        <s v="Shawnee"/>
        <s v="Allen Park"/>
        <s v="Tucker"/>
        <s v="Central Islip"/>
        <s v="Bellingham"/>
        <s v="Portsmouth"/>
        <s v="Coon Rapids"/>
        <s v="Elmwood Park"/>
        <s v="Brooklyn Park"/>
        <s v="Thousand Oaks"/>
        <s v="Hilton Head Island"/>
        <s v="West Hollywood"/>
        <s v="Newark"/>
        <s v="Kettering"/>
        <s v="Mount Lebanon"/>
        <s v="Santa Cruz"/>
        <s v="Odessa"/>
        <s v="Amarillo"/>
        <s v="Adrian"/>
        <s v="Englewood"/>
        <s v="Flower Mound"/>
        <s v="Tewksbury"/>
        <s v="Little Rock"/>
        <s v="Oceanside"/>
        <s v="Woodstock"/>
        <s v="Waukesha"/>
        <s v="Hamilton"/>
        <s v="Catonsville"/>
        <s v="Garner"/>
        <s v="Des Plaines"/>
        <s v="Lunenburg"/>
        <s v="Buffalo Grove"/>
        <s v="Bowling Green"/>
        <s v="Syracuse"/>
        <s v="Iselin"/>
        <s v="Charlottesville"/>
        <s v="Clearfield"/>
        <s v="High Point"/>
        <s v="Stoneham"/>
        <s v="Watauga"/>
        <s v="Webster Groves"/>
        <s v="Kearns"/>
        <s v="Elizabeth"/>
        <s v="Prescott Valley"/>
        <s v="Savannah"/>
        <s v="Maple Grove"/>
        <s v="Winter Haven"/>
        <s v="Gulfport"/>
        <s v="Fairfield"/>
        <s v="Keller"/>
        <s v="Pine Bluff"/>
        <s v="Annandale"/>
        <s v="Sulphur Springs"/>
        <s v="Saginaw"/>
        <s v="La Mesa"/>
        <s v="Troy"/>
        <s v="Roy"/>
        <s v="Rutland"/>
        <s v="Shakopee"/>
        <s v="Newnan"/>
        <s v="Inver Grove Heights"/>
        <s v="Medina"/>
        <s v="Sherwood"/>
        <s v="Lacey"/>
        <s v="Maryville"/>
        <s v="Knoxville"/>
        <s v="Germantown"/>
        <s v="North Plainfield"/>
        <s v="Baldwin"/>
        <s v="Upper Arlington"/>
        <s v="Wichita"/>
        <s v="South Orange"/>
        <s v="Ozark"/>
        <s v="Pasadena"/>
        <s v="Kalamazoo"/>
        <s v="Hollywood"/>
        <s v="Westland"/>
        <s v="Salisbury"/>
        <s v="Clinton"/>
        <s v="Richland"/>
        <s v="Pullman"/>
        <s v="Greeneville"/>
        <s v="Melbourne"/>
        <s v="Temecula"/>
        <s v="Anderson"/>
        <s v="Camarillo"/>
        <s v="Boardman"/>
        <s v="Cary"/>
        <s v="Annapolis"/>
        <s v="Rock Springs"/>
        <s v="Carbondale"/>
        <s v="Costa Mesa"/>
        <s v="Bedford"/>
        <s v="Wilkinsburg"/>
        <s v="Coram"/>
        <s v="San Carlos"/>
        <s v="Waynesboro"/>
        <s v="Apex"/>
        <s v="Levittown"/>
        <s v="Lynnwood"/>
        <s v="Grand Forks"/>
        <s v="Tulsa"/>
        <s v="Coconut Creek"/>
        <s v="Torrance"/>
        <s v="Bennington"/>
        <s v="Puyallup"/>
        <s v="Westlake"/>
        <s v="Riverside"/>
        <s v="Greenfield"/>
        <s v="Bristol"/>
        <s v="Tuscaloosa"/>
        <s v="Bloomfield"/>
        <s v="Danbury"/>
        <s v="Crown Point"/>
        <s v="Gorham"/>
        <s v="Dublin"/>
        <s v="East Lansing"/>
        <s v="Strongsville"/>
        <s v="Garfield Heights"/>
        <s v="Joplin"/>
        <s v="New Iberia"/>
        <s v="Albuquerque"/>
        <s v="Georgetown"/>
        <s v="Emporia"/>
        <s v="Clovis"/>
        <s v="Covington"/>
        <s v="Fort Dodge"/>
        <s v="Tooele"/>
        <s v="East Point"/>
        <s v="Moreno Valley"/>
        <s v="Townsend"/>
        <s v="Seymour"/>
        <s v="Denton"/>
        <s v="Naugatuck"/>
        <s v="Highland"/>
        <s v="Macon"/>
        <s v="Jupiter"/>
        <s v="Granite Bay"/>
        <s v="Cheyenne"/>
        <s v="Round Rock"/>
        <s v="Fort Lee"/>
        <s v="Salt Lake City"/>
        <s v="Corvallis"/>
        <s v="Hopkinton"/>
        <s v="Millville"/>
        <s v="Raytown"/>
        <s v="Lancaster"/>
        <s v="Cheektowaga"/>
        <s v="Bethlehem"/>
        <s v="Schererville"/>
        <s v="Indianapolis"/>
        <s v="Summerville"/>
        <s v="El Centro"/>
        <s v="Jonesboro"/>
        <s v="College Station"/>
        <s v="South Portland"/>
        <s v="Albemarle"/>
        <s v="Rome"/>
        <s v="Batavia"/>
        <s v="Helena"/>
        <s v="Sandusky"/>
        <s v="West Mifflin"/>
        <s v="Mint Hill"/>
        <s v="Moore"/>
        <s v="Sault Sainte Marie"/>
        <s v="Midwest City"/>
        <s v="Los Altos"/>
        <s v="Hendersonville"/>
        <s v="Tualatin"/>
        <s v="Lindenhurst"/>
        <s v="Winchester"/>
        <s v="Asheboro"/>
        <s v="Belleville"/>
        <s v="Hurst"/>
        <s v="Urbana"/>
        <s v="Freeport"/>
        <s v="Pekin"/>
        <s v="San Juan"/>
        <s v="Summit"/>
        <s v="New Milford"/>
        <s v="Bloomington"/>
        <s v="Metairie"/>
        <s v="Addison"/>
        <s v="Derby"/>
        <s v="Fayetteville"/>
        <s v="Mount Pleasant"/>
        <s v="Sunnyvale"/>
        <s v="Sioux City"/>
        <s v="York"/>
        <s v="Parkland"/>
        <s v="Owatonna"/>
        <s v="Van Buren"/>
        <s v="Smithtown"/>
        <s v="Superior"/>
        <s v="Broomfield"/>
        <s v="Burbank"/>
        <s v="Midland"/>
        <s v="Granger"/>
        <s v="Rock Hill"/>
        <s v="Bryant"/>
        <s v="Providence"/>
        <s v="Sandwich"/>
        <s v="Boca Raton"/>
        <s v="Cleveland"/>
        <s v="Reynoldsburg"/>
        <s v="Cedar Rapids"/>
        <s v="North Miami"/>
        <s v="Lakewood"/>
        <s v="Port Huron"/>
        <s v="Battle Creek"/>
        <s v="Peoria"/>
        <s v="Shirley"/>
        <s v="Bryan"/>
        <s v="Wilson"/>
        <s v="Allentown"/>
        <s v="Reston"/>
        <s v="Bettendorf"/>
        <s v="Rock Island"/>
        <s v="Hazelwood"/>
        <s v="Tallahassee"/>
        <s v="Cabot"/>
        <s v="Neenah"/>
        <s v="Fort Lauderdale"/>
        <s v="Woodland"/>
        <s v="Chesapeake"/>
        <s v="North Royalton"/>
        <s v="Caldwell"/>
        <s v="Ansonia"/>
        <s v="Stevens Point"/>
        <s v="Deer Park"/>
        <s v="Cleveland Heights"/>
        <s v="Biddeford"/>
        <s v="Gladstone"/>
        <s v="Biloxi"/>
        <s v="Hacienda Heights"/>
        <s v="Stow"/>
        <s v="Taylors"/>
        <s v="Newport News"/>
        <s v="Harrisonburg"/>
        <s v="Manitowoc"/>
        <s v="Muncie"/>
        <s v="Herndon"/>
        <s v="West Lafayette"/>
        <s v="Calumet City"/>
        <s v="Wilmette"/>
        <s v="Camp Springs"/>
        <s v="Clarksville"/>
        <s v="Leawood"/>
        <s v="Oakville"/>
        <s v="Drexel Hill"/>
        <s v="Pueblo"/>
        <s v="Whittier"/>
        <s v="Tucson"/>
        <s v="Apple Valley"/>
        <s v="Fairborn"/>
        <s v="Provo"/>
        <s v="Paris"/>
        <s v="Moscow"/>
        <s v="South Bend"/>
        <s v="Collierville"/>
        <s v="Elyria"/>
        <s v="Martinez"/>
        <s v="Springville"/>
        <s v="Lewiston"/>
        <s v="Dalton"/>
        <s v="North Platte"/>
        <s v="Muskego"/>
        <s v="Arvada"/>
        <s v="Bartlett"/>
        <s v="Florence"/>
        <s v="Elmira"/>
        <s v="Spokane"/>
        <s v="Valparaiso"/>
        <s v="Arlington"/>
        <s v="Kennesaw"/>
        <s v="Dubuque"/>
        <s v="Kirkwood"/>
        <s v="Dickinson"/>
        <s v="Killeen"/>
        <s v="Goffstown"/>
        <s v="Hattiesburg"/>
        <s v="Carson City"/>
        <s v="Waterbury"/>
        <s v="North Las Vegas"/>
        <s v="Menlo Park"/>
        <s v="Mount Prospect"/>
        <s v="Missoula"/>
        <s v="Norwood"/>
        <s v="Laurel"/>
        <s v="Enterprise"/>
        <s v="Romeoville"/>
        <s v="Alton"/>
        <s v="Terrytown"/>
        <s v="Stamford"/>
        <s v="Roselle"/>
        <s v="Mesa"/>
        <s v="Flagstaff"/>
        <s v="North Little Rock"/>
        <s v="Surprise"/>
        <s v="Pahrump"/>
        <s v="Southgate"/>
        <s v="Minnetonka Mills"/>
        <s v="Edgewood"/>
        <s v="Sheboygan"/>
        <s v="Irving"/>
        <s v="Lake Worth"/>
        <s v="Fairfax"/>
        <s v="Clayton"/>
        <s v="Calexico"/>
        <s v="Riverview"/>
        <s v="Sandy Springs"/>
        <s v="Saint Charles"/>
        <s v="Bowie"/>
        <s v="Titusville"/>
        <s v="Winter Springs"/>
        <s v="The Colony"/>
        <s v="Lemon Grove"/>
        <s v="Green Bay"/>
        <s v="Altoona"/>
        <s v="Kearney"/>
        <s v="Woodmere"/>
        <s v="West Valley City"/>
        <s v="Randallstown"/>
        <s v="Pasco"/>
        <s v="Phenix City"/>
        <s v="Utica"/>
        <s v="Channelview"/>
        <s v="Toledo"/>
        <s v="Hutchinson"/>
        <s v="Bakersfield"/>
        <s v="Paragould"/>
        <s v="Redondo Beach"/>
        <s v="Arlington Heights"/>
        <s v="Depew"/>
        <s v="Dunwoody"/>
        <s v="Dundalk"/>
        <s v="Wauwatosa"/>
        <s v="Montebello"/>
        <s v="Eastpointe"/>
        <s v="Manteca"/>
        <s v="Palm Beach Gardens"/>
        <s v="Leander"/>
        <s v="Henderson"/>
        <s v="Enid"/>
        <s v="Council Bluffs"/>
        <s v="Indian Trail"/>
        <s v="Lake Jackson"/>
        <s v="Willoughby"/>
        <s v="Beverly"/>
        <s v="Cedar Falls"/>
        <s v="Racine"/>
        <s v="Prescott"/>
        <s v="Lino Lakes"/>
        <s v="Post Falls"/>
        <s v="Gilroy"/>
        <s v="Milwaukee"/>
        <s v="Manchester"/>
        <s v="Fairmont"/>
        <s v="El Dorado Hills"/>
        <s v="Redlands"/>
        <s v="Marion"/>
        <s v="Coos Bay"/>
        <s v="North Port"/>
        <s v="Rapid City"/>
        <s v="Hot Springs"/>
        <s v="Northport"/>
        <s v="Immokalee"/>
        <s v="Reno"/>
        <s v="Ridgewood"/>
        <s v="Grand Island"/>
        <s v="Gallatin"/>
        <s v="Cambridge"/>
        <s v="Chattanooga"/>
        <s v="Orland Park"/>
        <s v="Fort Thomas"/>
        <s v="Redwood City"/>
        <s v="Kissimmee"/>
        <s v="Sioux Falls"/>
        <s v="Muscatine"/>
        <s v="Dearborn"/>
        <s v="Woburn"/>
        <s v="West Bend"/>
        <s v="Birmingham"/>
        <s v="Kent"/>
        <s v="Union City"/>
        <s v="Mansfield"/>
        <s v="Laredo"/>
        <s v="King of Prussia"/>
        <s v="North Olmsted"/>
        <s v="Terre Haute"/>
        <s v="Glendale"/>
        <s v="Rotterdam"/>
        <s v="Loveland"/>
        <s v="Maplewood"/>
        <s v="Petaluma"/>
        <s v="El Paso"/>
        <s v="Hempstead"/>
        <s v="Ottumwa"/>
        <s v="Friendswood"/>
        <s v="Delaware"/>
        <s v="Stratford"/>
        <s v="Rogers"/>
        <s v="Mustang"/>
        <s v="Hagerstown"/>
        <s v="Lakeland"/>
        <s v="Dearborn Heights"/>
        <s v="Yuba City"/>
        <s v="Saratoga"/>
        <s v="Lansing"/>
        <s v="Inkster"/>
        <s v="Tamarac"/>
        <s v="Edina"/>
        <s v="Hanover Park"/>
        <s v="College Park"/>
        <s v="Tysons Corner"/>
        <s v="Royal Palm Beach"/>
        <s v="New Smyrna Beach"/>
        <s v="Quincy"/>
        <s v="Londonderry"/>
        <s v="Idaho Falls"/>
        <s v="Raleigh"/>
        <s v="Eagle Pass"/>
        <s v="Parma"/>
        <s v="Munster"/>
        <s v="Wheat Ridge"/>
        <s v="Potomac"/>
        <s v="Lake In The Hills"/>
        <s v="New Britain"/>
        <s v="Wooster"/>
        <s v="Parkersburg"/>
        <s v="Seatac"/>
        <s v="Independence"/>
        <s v="Fitchburg"/>
        <s v="Bartlesville"/>
        <s v="Texarkana"/>
        <s v="Myrtle Beach"/>
        <s v="Chambersburg"/>
        <s v="Leavenworth"/>
        <s v="Port Saint Lucie"/>
        <s v="Pueblo West"/>
        <s v="Crofton"/>
        <s v="Agawam"/>
        <s v="Alamogordo"/>
        <s v="Smyrna"/>
        <s v="Papillion"/>
        <s v="Lubbock"/>
        <s v="Harker Heights"/>
        <s v="University City"/>
        <s v="Pembroke Pines"/>
        <s v="Franklin"/>
        <s v="Mission Viejo"/>
        <s v="Lombard"/>
        <s v="Nashua"/>
        <s v="Clifton"/>
        <s v="Cloverleaf"/>
        <s v="Tonawanda"/>
        <s v="Hanson"/>
        <s v="West Scarborough"/>
        <s v="Conroe"/>
        <s v="South Vineland"/>
        <s v="Littleton"/>
        <s v="Bayonne"/>
        <s v="Lehi"/>
        <s v="Grove City"/>
        <s v="Lake Charles"/>
        <s v="Santa Rosa"/>
        <s v="Fords"/>
        <s v="Carlsbad"/>
        <s v="Laguna Niguel"/>
        <s v="Frankfort"/>
        <s v="Pawtucket"/>
        <s v="Kansas City"/>
        <s v="Ormond Beach"/>
        <s v="West Palm Beach"/>
        <s v="Yarmouth"/>
        <s v="Lawton"/>
        <s v="Peachtree City"/>
        <s v="Kingsport"/>
        <s v="Spartanburg"/>
        <s v="Melrose Park"/>
        <s v="Winter Park"/>
        <s v="Trenton"/>
        <s v="Pensacola"/>
        <s v="Gresham"/>
        <s v="El Mirage"/>
        <s v="Lake Oswego"/>
        <s v="Fountain"/>
        <s v="Morgantown"/>
        <s v="Carol City"/>
        <s v="Oak Park"/>
        <s v="Edinburg"/>
        <s v="Winter Garden"/>
        <s v="Nashville"/>
        <s v="Casselberry"/>
        <s v="Fort Myers"/>
        <s v="Abilene"/>
        <s v="Seminole"/>
        <s v="Creve Coeur"/>
        <s v="Eureka"/>
        <s v="Atascadero"/>
        <s v="Brandon"/>
        <s v="Los Banos"/>
        <s v="Everett"/>
        <s v="State College"/>
        <s v="Joliet"/>
        <s v="Butte"/>
        <s v="Oxnard"/>
        <s v="Hesperia"/>
        <s v="Tacoma"/>
        <s v="Sunrise"/>
        <s v="Colorado Springs"/>
        <s v="Redding"/>
        <s v="Slidell"/>
        <s v="Meridian"/>
        <s v="Dix Hills"/>
        <s v="Encinitas"/>
        <s v="Madison Heights"/>
        <s v="Tampa"/>
        <s v="Portage"/>
        <s v="Beverly Hills"/>
        <s v="Pittsburgh"/>
        <s v="Belchertown"/>
        <s v="Merrimack"/>
        <s v="Goleta"/>
        <s v="Lindenwold"/>
        <s v="Pontiac"/>
        <s v="Aberdeen"/>
        <s v="Winthrop"/>
        <s v="Pharr"/>
        <s v="Belle Glade"/>
        <s v="Branford"/>
        <s v="Fridley"/>
        <s v="Spanish Fork"/>
        <s v="Mountain View"/>
        <s v="Horn Lake"/>
        <s v="Kokomo"/>
        <s v="Bethpage"/>
        <s v="Greensburg"/>
        <s v="Tupelo"/>
        <s v="Middle River"/>
        <s v="Garland"/>
        <s v="Hanover"/>
        <s v="Bolingbrook"/>
        <s v="Sterling Heights"/>
        <s v="Pflugerville"/>
        <s v="Mehlville"/>
        <s v="Hawthorne"/>
        <s v="Hickory"/>
        <s v="Pomona"/>
        <s v="Los Gatos"/>
        <s v="Reisterstown"/>
        <s v="Shreveport"/>
        <s v="Oakland Park"/>
        <s v="Newington"/>
        <s v="Highland Village"/>
        <s v="Sherman"/>
        <s v="Palm Coast"/>
        <s v="Webster"/>
        <s v="Farmers Branch"/>
        <s v="Scottsdale"/>
        <s v="Merritt Island"/>
        <s v="West Allis"/>
        <s v="Santa Fe"/>
        <s v="Mcminnville"/>
        <s v="Lufkin"/>
        <s v="Worcester"/>
        <s v="Natick"/>
        <s v="San Clemente"/>
        <s v="Sacramento"/>
        <s v="Marshalltown"/>
        <s v="Marietta"/>
        <s v="Hudson"/>
        <s v="Euclid"/>
        <s v="Woodridge"/>
        <s v="Oxford"/>
        <s v="Elgin"/>
        <s v="Kenosha"/>
        <s v="Owensboro"/>
        <s v="Portland"/>
        <s v="Plainview"/>
        <s v="New London"/>
        <s v="Waldorf"/>
        <s v="Saint Peters"/>
        <s v="Augusta"/>
        <s v="East Massapequa"/>
        <s v="Massillon"/>
        <s v="Port Orange"/>
        <s v="Waterville"/>
        <s v="Fort Wayne"/>
        <s v="Anacortes"/>
        <s v="Asheville"/>
        <s v="Linden"/>
        <s v="Lodi"/>
        <s v="Virginia Beach"/>
        <s v="Cheshire"/>
        <s v="Weatherford"/>
        <s v="Ithaca"/>
        <s v="South Hadley"/>
        <s v="Fresno"/>
        <s v="West Jordan"/>
        <s v="Lorain"/>
        <s v="Duluth"/>
        <s v="Altus"/>
        <s v="Laguna Hills"/>
        <s v="Walla Walla"/>
        <s v="Janesville"/>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4-04T00:00:00"/>
        <d v="2015-02-21T00:00:00"/>
        <d v="2015-06-20T00:00:00"/>
        <d v="2015-04-25T00:00:00"/>
        <d v="2015-05-29T00:00:00"/>
        <d v="2015-03-21T00:00:00"/>
        <d v="2015-06-14T00:00:00"/>
        <d v="2015-01-07T00:00:00"/>
        <d v="2015-06-30T00:00:00"/>
        <d v="2015-04-02T00:00:00"/>
        <d v="2015-06-11T00:00:00"/>
        <d v="2015-06-06T00:00:00"/>
        <d v="2015-06-23T00:00:00"/>
        <d v="2015-03-30T00:00:00"/>
        <d v="2015-02-18T00:00:00"/>
        <d v="2015-03-18T00:00:00"/>
        <d v="2015-06-05T00:00:00"/>
        <d v="2015-02-16T00:00:00"/>
        <d v="2015-02-11T00:00:00"/>
        <d v="2015-04-28T00:00:00"/>
        <d v="2015-04-21T00:00:00"/>
        <d v="2015-03-14T00:00:00"/>
        <d v="2015-04-10T00:00:00"/>
        <d v="2015-04-06T00:00:00"/>
        <d v="2015-03-16T00:00:00"/>
        <d v="2015-06-07T00:00:00"/>
        <d v="2015-05-05T00:00:00"/>
        <d v="2015-02-02T00:00:00"/>
        <d v="2015-05-23T00:00:00"/>
        <d v="2015-02-13T00:00:00"/>
        <d v="2015-01-05T00:00:00"/>
        <d v="2015-01-09T00:00:00"/>
        <d v="2015-05-22T00:00:00"/>
        <d v="2015-01-31T00:00:00"/>
        <d v="2015-04-26T00:00:00"/>
        <d v="2015-05-02T00:00:00"/>
        <d v="2015-02-05T00:00:00"/>
        <d v="2015-05-11T00:00:00"/>
        <d v="2015-06-12T00:00:00"/>
        <d v="2015-01-22T00:00:00"/>
        <d v="2015-03-01T00:00:00"/>
        <d v="2015-01-06T00:00:00"/>
        <d v="2015-06-19T00:00:00"/>
        <d v="2015-01-03T00:00:00"/>
        <d v="2015-02-15T00:00:00"/>
        <d v="2015-06-18T00:00:00"/>
        <d v="2015-02-14T00:00:00"/>
        <d v="2015-06-26T00:00:00"/>
        <d v="2015-01-24T00:00:00"/>
        <d v="2015-03-04T00:00:00"/>
        <d v="2015-04-20T00:00:00"/>
        <d v="2015-04-17T00:00:00"/>
        <d v="2015-01-29T00:00:00"/>
        <d v="2015-06-13T00:00:00"/>
        <d v="2015-01-10T00:00:00"/>
        <d v="2015-03-10T00:00:00"/>
        <d v="2015-05-03T00:00:00"/>
        <d v="2015-05-20T00:00:00"/>
        <d v="2015-04-23T00:00:00"/>
        <d v="2015-06-22T00:00:00"/>
        <d v="2015-05-25T00:00:00"/>
        <d v="2015-02-10T00:00:00"/>
        <d v="2015-05-08T00:00:00"/>
        <d v="2015-01-02T00:00:00"/>
        <d v="2015-05-26T00:00:00"/>
        <d v="2015-03-27T00:00:00"/>
        <d v="2015-01-08T00:00:00"/>
        <d v="2015-01-01T00:00:00"/>
        <d v="2015-03-02T00:00:00"/>
        <d v="2015-05-14T00:00:00"/>
        <d v="2015-03-20T00:00:00"/>
        <d v="2015-02-01T00:00:00"/>
        <d v="2015-05-12T00:00:00"/>
        <d v="2015-04-16T00:00:00"/>
        <d v="2015-02-22T00:00:00"/>
        <d v="2015-02-20T00:00:00"/>
        <d v="2015-02-25T00:00:00"/>
        <d v="2015-05-19T00:00:00"/>
        <d v="2015-04-30T00:00:00"/>
        <d v="2015-01-30T00:00:00"/>
        <d v="2015-06-03T00:00:00"/>
        <d v="2015-03-06T00:00:00"/>
        <d v="2015-01-12T00:00:00"/>
        <d v="2015-02-24T00:00:00"/>
        <d v="2015-03-12T00:00:00"/>
        <d v="2015-05-04T00:00:00"/>
        <d v="2015-03-13T00:00:00"/>
        <d v="2015-04-09T00:00:00"/>
        <d v="2015-03-25T00:00:00"/>
        <d v="2015-04-05T00:00:00"/>
        <d v="2015-01-15T00:00:00"/>
        <d v="2015-05-17T00:00:00"/>
        <d v="2015-05-16T00:00:00"/>
        <d v="2015-04-19T00:00:00"/>
        <d v="2015-04-18T00:00:00"/>
        <d v="2015-02-04T00:00:00"/>
        <d v="2015-04-01T00:00:00"/>
        <d v="2015-01-28T00:00:00"/>
        <d v="2015-05-10T00:00:00"/>
        <d v="2015-03-09T00:00:00"/>
        <d v="2015-03-22T00:00:00"/>
        <d v="2015-02-06T00:00:00"/>
        <d v="2015-04-27T00:00:00"/>
        <d v="2015-06-25T00:00:00"/>
        <d v="2015-03-26T00:00:00"/>
        <d v="2015-01-21T00:00:00"/>
        <d v="2015-03-17T00:00:00"/>
        <d v="2015-03-05T00:00:00"/>
        <d v="2015-01-20T00:00:00"/>
        <d v="2015-02-26T00:00:00"/>
        <d v="2015-02-23T00:00:00"/>
        <d v="2015-01-04T00:00:00"/>
        <d v="2015-03-24T00:00:00"/>
        <d v="2015-05-24T00:00:00"/>
        <d v="2015-04-07T00:00:00"/>
        <d v="2015-06-29T00:00:00"/>
        <d v="2015-04-13T00:00:00"/>
        <d v="2015-06-28T00:00:00"/>
        <d v="2015-01-26T00:00:00"/>
        <d v="2015-03-07T00:00:00"/>
        <d v="2015-06-08T00:00:00"/>
        <d v="2015-04-15T00:00:00"/>
        <d v="2015-01-18T00:00:00"/>
        <d v="2015-05-30T00:00:00"/>
        <d v="2015-02-03T00:00:00"/>
        <d v="2015-06-01T00:00:00"/>
        <d v="2015-05-07T00:00:00"/>
        <d v="2015-06-15T00:00:00"/>
        <d v="2015-01-17T00:00:00"/>
        <d v="2015-01-14T00:00:00"/>
        <d v="2015-03-08T00:00:00"/>
        <d v="2015-05-15T00:00:00"/>
        <d v="2015-01-11T00:00:00"/>
        <d v="2015-03-15T00:00:00"/>
        <d v="2015-06-16T00:00:00"/>
        <d v="2015-03-19T00:00:00"/>
        <d v="2015-01-27T00:00:00"/>
        <d v="2015-04-24T00:00:00"/>
        <d v="2015-05-28T00:00:00"/>
        <d v="2015-05-21T00:00:00"/>
        <d v="2015-06-02T00:00:00"/>
        <d v="2015-03-28T00:00:00"/>
        <d v="2015-01-13T00:00:00"/>
        <d v="2015-04-29T00:00:00"/>
        <d v="2015-04-08T00:00:00"/>
        <d v="2015-06-10T00:00:00"/>
        <d v="2015-05-18T00:00:00"/>
        <d v="2015-04-14T00:00:00"/>
        <d v="2015-06-21T00:00:00"/>
        <d v="2015-06-17T00:00:00"/>
        <d v="2015-02-07T00:00:00"/>
        <d v="2015-03-23T00:00:00"/>
        <d v="2015-06-04T00:00:00"/>
        <d v="2015-01-19T00:00:00"/>
        <d v="2015-03-11T00:00:00"/>
        <d v="2015-02-27T00:00:00"/>
        <d v="2015-02-12T00:00:00"/>
        <d v="2015-04-22T00:00:00"/>
        <d v="2015-02-17T00:00:00"/>
        <d v="2015-01-16T00:00:00"/>
        <d v="2015-06-09T00:00:00"/>
        <d v="2015-02-08T00:00:00"/>
        <d v="2015-05-13T00:00:00"/>
        <d v="2015-02-28T00:00:00"/>
        <d v="2015-02-19T00:00:00"/>
        <d v="2015-05-01T00:00:00"/>
        <d v="2015-05-06T00:00:00"/>
        <d v="2015-05-27T00:00:00"/>
        <d v="2015-05-09T00:00:00"/>
        <d v="2015-01-25T00:00:00"/>
        <d v="2015-04-11T00:00:00"/>
        <d v="2015-02-09T00:00:00"/>
        <d v="2015-01-23T00:00:00"/>
        <d v="2015-03-29T00:00:00"/>
        <d v="2015-04-12T00:00:00"/>
        <d v="2015-03-03T00:00:00"/>
        <d v="2015-06-27T00:00:00"/>
        <d v="2015-06-24T00:00:00"/>
        <d v="2015-03-31T00:00:00"/>
      </sharedItems>
      <fieldGroup par="29"/>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Profit Margin" numFmtId="10">
      <sharedItems containsSemiMixedTypes="0" containsString="0" containsNumber="1" minValue="-169.02591743119265" maxValue="999.98303030303032" count="1654">
        <n v="0.20176572615847929"/>
        <n v="9.4625077242590519E-2"/>
        <n v="6.4037940550542141E-2"/>
        <n v="0.14334867841713572"/>
        <n v="7.2812192456379779E-2"/>
        <n v="1.9997518556091578E-4"/>
        <n v="0.19141887393020118"/>
        <n v="5.9433872389978619E-3"/>
        <n v="0.68999999999999984"/>
        <n v="8.0552083209320974E-2"/>
        <n v="9.3599530144418241E-2"/>
        <n v="0.69"/>
        <n v="0.10935998871617179"/>
        <n v="-3.3330700755822083E-2"/>
        <n v="0.11750767198850173"/>
        <n v="0.10121512568069807"/>
        <n v="0.58352119669850899"/>
        <n v="3.2982476063395626E-2"/>
        <n v="-3.8968000293912335E-2"/>
        <n v="-9.8437301434386743E-3"/>
        <n v="0.13214170168132164"/>
        <n v="5.8715882946852711E-2"/>
        <n v="-1.7152710805484507E-2"/>
        <n v="8.1327979167632292E-2"/>
        <n v="0.21392841815064365"/>
        <n v="-7.557603289399961E-3"/>
        <n v="0.22383069025838087"/>
        <n v="0.35220852474807346"/>
        <n v="0.33465862833721682"/>
        <n v="-3.2909501563784825E-2"/>
        <n v="0.14641197852850923"/>
        <n v="0.18132293446669293"/>
        <n v="0.92376602331573043"/>
        <n v="0.24199317881082694"/>
        <n v="3.1663073834273275E-2"/>
        <n v="0.38672920036122266"/>
        <n v="9.7674391927491486E-2"/>
        <n v="0.65940414260198699"/>
        <n v="-6.9579888355917649E-2"/>
        <n v="9.3445673142087307E-2"/>
        <n v="0.36135724115266904"/>
        <n v="0.62702764223015739"/>
        <n v="-1.9668045172121857"/>
        <n v="0.11754522758832626"/>
        <n v="-1.6187719217411838E-2"/>
        <n v="-7.0563071925098626E-3"/>
        <n v="0.6134046440862162"/>
        <n v="-7.3247386688175292E-2"/>
        <n v="0.17827989602682484"/>
        <n v="-1.7359693017863855E-2"/>
        <n v="6.9228884991712245E-2"/>
        <n v="-2.0646206248373056"/>
        <n v="-6.7635198857823306E-2"/>
        <n v="0.18163442237548133"/>
        <n v="-5.3987214606124594E-2"/>
        <n v="-2.245981829733164"/>
        <n v="1.8498041852417171E-2"/>
        <n v="1.2472972096504062E-2"/>
        <n v="0.432316360697379"/>
        <n v="0.23821741226623358"/>
        <n v="0.50395377232393379"/>
        <n v="-1.5551263750104962E-2"/>
        <n v="-1.525593087522451E-2"/>
        <n v="-0.42430733451655489"/>
        <n v="-0.31054137710644614"/>
        <n v="0.18956851333866628"/>
        <n v="0.21210791329534648"/>
        <n v="-8.0399412797145823E-4"/>
        <n v="0.34499886600907193"/>
        <n v="0.12646047331176594"/>
        <n v="-8.0198671215111789E-2"/>
        <n v="0.17730856692301541"/>
        <n v="0.32656191015477543"/>
        <n v="3.3943533715622157E-2"/>
        <n v="0.14404286338244182"/>
        <n v="0.1025712689776006"/>
        <n v="-4.3240787644725061E-2"/>
        <n v="-3.2905964668418407E-2"/>
        <n v="-0.11716245275641859"/>
        <n v="0.11737074645376329"/>
        <n v="1.4256919522147386E-4"/>
        <n v="-0.81957513203598542"/>
        <n v="-1.1474027112453467"/>
        <n v="-0.23005473294837467"/>
        <n v="0.30817865561841251"/>
        <n v="-9.40208514485327E-2"/>
        <n v="-4.9713747686713348E-2"/>
        <n v="0.13003612318753113"/>
        <n v="8.8814341409895498E-2"/>
        <n v="-9.0953140967493778E-3"/>
        <n v="0.32659442406593309"/>
        <n v="-3.8286616604343703E-2"/>
        <n v="0.24707291284552144"/>
        <n v="3.3824054814633547E-2"/>
        <n v="-0.41138423634462262"/>
        <n v="0.17418911557280908"/>
        <n v="-7.2141106180190567E-2"/>
        <n v="-0.75173922806444526"/>
        <n v="0.92964196199200655"/>
        <n v="0.59632141945970674"/>
        <n v="-0.42165652628576855"/>
        <n v="0.13601753888324819"/>
        <n v="-1.3210504309356495E-2"/>
        <n v="0.60053766389394203"/>
        <n v="-0.83362692593570742"/>
        <n v="3.4060516851124106E-3"/>
        <n v="0.1734565774337144"/>
        <n v="-0.18850565762799529"/>
        <n v="-1.9275099428777448E-2"/>
        <n v="0.36072724798884293"/>
        <n v="-8.6294435350948717E-2"/>
        <n v="-1.1639572881297851"/>
        <n v="0.38710274617566759"/>
        <n v="0.60398063938778601"/>
        <n v="-2.5480100363910307E-3"/>
        <n v="-2.1188961760340312"/>
        <n v="4.1626688316480963E-3"/>
        <n v="5.2963165965623209E-3"/>
        <n v="0.47869150636062979"/>
        <n v="-0.54867880284632697"/>
        <n v="1.2608490167418366E-2"/>
        <n v="0.69000000000000006"/>
        <n v="0.60505484878616489"/>
        <n v="0.8997439052995857"/>
        <n v="0.37541508790664468"/>
        <n v="0.12228843503822066"/>
        <n v="1.5239082571285775E-2"/>
        <n v="7.8952455563808033E-2"/>
        <n v="1.0856266701117148"/>
        <n v="0.44472694058947032"/>
        <n v="6.0325761896151228E-2"/>
        <n v="-5.4522753751717182E-2"/>
        <n v="-0.20008478263921059"/>
        <n v="6.2393360436458611E-3"/>
        <n v="0.44065345683354828"/>
        <n v="0.27959656496563901"/>
        <n v="2.2208200543280644E-2"/>
        <n v="0.49099498987619322"/>
        <n v="6.5801574255776735E-3"/>
        <n v="0.3212745750870567"/>
        <n v="-7.6315586007827424E-2"/>
        <n v="-0.27539135279121335"/>
        <n v="-1.3711685699334569E-2"/>
        <n v="0.58894217196856014"/>
        <n v="-3.3013061101936643E-2"/>
        <n v="-8.6667269752960782E-2"/>
        <n v="-3.5398931054122423E-2"/>
        <n v="1.6847809633374709E-2"/>
        <n v="0.12368441064638784"/>
        <n v="0.44717608482471199"/>
        <n v="0.40486050272279228"/>
        <n v="0.14042124209639975"/>
        <n v="-0.46585304155948265"/>
        <n v="-0.17642754194375326"/>
        <n v="2.9505731315910132E-2"/>
        <n v="-0.25384865329512907"/>
        <n v="1.0134205371452622E-2"/>
        <n v="4.0519922944337421E-3"/>
        <n v="0.4918493928113748"/>
        <n v="1.1366049430795656E-2"/>
        <n v="7.6598837209302328E-2"/>
        <n v="0.60785308033432783"/>
        <n v="0.52352556213603441"/>
        <n v="5.7098045558029942E-2"/>
        <n v="-3.9844218726326958E-2"/>
        <n v="-7.1756021101242141E-3"/>
        <n v="0.55728900363826894"/>
        <n v="0.57240704411271592"/>
        <n v="0.38621556652254796"/>
        <n v="-1.4769939003337553"/>
        <n v="0.21401503836404448"/>
        <n v="-9.6465457352373579E-2"/>
        <n v="-5.3815517711702586E-2"/>
        <n v="-0.15997763581044178"/>
        <n v="0.33693085856183363"/>
        <n v="-0.20041245214324069"/>
        <n v="-0.28683250488971351"/>
        <n v="0.17340636135673751"/>
        <n v="0.88500834074487056"/>
        <n v="0.19241641041254379"/>
        <n v="6.1735052969297015E-3"/>
        <n v="-0.1275242804003599"/>
        <n v="0.25280663148275928"/>
        <n v="-7.7922621028459593E-2"/>
        <n v="-0.31257725732942054"/>
        <n v="5.2408222785383603E-2"/>
        <n v="8.8608360992123283E-2"/>
        <n v="0.43547978850255831"/>
        <n v="4.4161676646706591E-3"/>
        <n v="-6.9748246980911574E-2"/>
        <n v="7.1911799110972478E-3"/>
        <n v="-4.9265978776468287E-2"/>
        <n v="-5.9708592642724378E-2"/>
        <n v="-0.39632623215503832"/>
        <n v="-0.44386529248955303"/>
        <n v="0.39569909538168546"/>
        <n v="-2.3802331067155986"/>
        <n v="0.20910639335765607"/>
        <n v="-0.13424899946935531"/>
        <n v="0.35113625189494818"/>
        <n v="0.49764754690309004"/>
        <n v="-1.7269020551502156E-2"/>
        <n v="5.6644817253987824E-2"/>
        <n v="0.15059749709876735"/>
        <n v="0.33678798595898546"/>
        <n v="-6.0910382115495296E-3"/>
        <n v="0.47277878982616967"/>
        <n v="7.4307862679955788E-3"/>
        <n v="0.20481805732433167"/>
        <n v="-0.14448297840431912"/>
        <n v="0.3501733904839856"/>
        <n v="1.5497551510671717E-2"/>
        <n v="-3.2192128027210144E-2"/>
        <n v="-0.39287674118635058"/>
        <n v="0.30267145473243107"/>
        <n v="0.34116804176623494"/>
        <n v="-0.12761585854399779"/>
        <n v="-7.3329641729885375E-2"/>
        <n v="4.4938189219399127E-2"/>
        <n v="-0.98295707791050091"/>
        <n v="-0.2870177196804648"/>
        <n v="-2.3821414973908758E-2"/>
        <n v="-0.8809945916833104"/>
        <n v="-0.4062413704073729"/>
        <n v="0.49325691744153283"/>
        <n v="0.67350317247769653"/>
        <n v="-0.29030271469649288"/>
        <n v="-8.2224055999772349E-3"/>
        <n v="-0.30476669486294328"/>
        <n v="0.19359545478274487"/>
        <n v="-5.1863772629034882E-2"/>
        <n v="0.31326240350887397"/>
        <n v="0.62652119911599891"/>
        <n v="-0.14649498782087317"/>
        <n v="-6.0941671861583877E-2"/>
        <n v="0.21855960082671916"/>
        <n v="0.48253775991484515"/>
        <n v="0.17651779375906662"/>
        <n v="0.61916853318765375"/>
        <n v="0.93284663362580922"/>
        <n v="-0.46901132362736708"/>
        <n v="-0.17667892925430212"/>
        <n v="-1.7944224028350216E-2"/>
        <n v="1.8001287249790828E-2"/>
        <n v="-0.22515219791216098"/>
        <n v="0.90587352320811598"/>
        <n v="0.6876220401023615"/>
        <n v="1.5399161444714657E-2"/>
        <n v="0.61581260489384904"/>
        <n v="-0.16453457855847956"/>
        <n v="0.16730421568370582"/>
        <n v="-1.7107195335354857"/>
        <n v="-1.1800564019188697"/>
        <n v="0.65126871838281231"/>
        <n v="4.4601263525774586E-2"/>
        <n v="-11.085510717601625"/>
        <n v="-0.13699654930716559"/>
        <n v="-4.9552388144232538E-2"/>
        <n v="0.56853550085613536"/>
        <n v="-7.0695092894820205E-2"/>
        <n v="-0.13094187339576585"/>
        <n v="-0.12279969996705246"/>
        <n v="-0.71130173737997204"/>
        <n v="-0.40771419538412906"/>
        <n v="-1.4632189409081951E-2"/>
        <n v="-1.732594089380449"/>
        <n v="5.0290595595559713E-2"/>
        <n v="0.46209835494315621"/>
        <n v="-0.1623260792008562"/>
        <n v="-0.97046659713054073"/>
        <n v="-9.8127357217371008E-2"/>
        <n v="0.45066492438702099"/>
        <n v="1.8998247448491186E-4"/>
        <n v="7.6857595452055602E-2"/>
        <n v="0.39413269277818552"/>
        <n v="-6.2905606802791877E-2"/>
        <n v="8.7506532678323451E-2"/>
        <n v="0.20269712275975607"/>
        <n v="-4.032427484581564E-2"/>
        <n v="-0.10825094400528493"/>
        <n v="-3.9701222616505709E-2"/>
        <n v="-1.1797077468572044"/>
        <n v="0.25080526748718107"/>
        <n v="-0.75854952558168143"/>
        <n v="-0.32881411430843471"/>
        <n v="-0.18592114582513575"/>
        <n v="3.7467051885859033E-2"/>
        <n v="-0.24932448791826062"/>
        <n v="8.0328915467916574E-3"/>
        <n v="-1.641909642266403E-2"/>
        <n v="-0.18642705822193004"/>
        <n v="0.69088440803296569"/>
        <n v="-1.5355029099398283"/>
        <n v="-0.30624011033280724"/>
        <n v="6.8613547919002694E-3"/>
        <n v="-3.7425373754843429E-2"/>
        <n v="-6.7582537471256657E-2"/>
        <n v="0.67305809267965089"/>
        <n v="0.61691375785568259"/>
        <n v="-3.3349664644962912E-3"/>
        <n v="8.2222617143534085E-2"/>
        <n v="-0.67991275714576682"/>
        <n v="0.34254532442748092"/>
        <n v="-0.6116664581570832"/>
        <n v="-0.92022091082703916"/>
        <n v="-1.4453387566570726E-2"/>
        <n v="-0.45879227847334586"/>
        <n v="-0.21930995043842932"/>
        <n v="7.7619527586660242E-2"/>
        <n v="0.54887626582278481"/>
        <n v="0.43854101196991629"/>
        <n v="-0.14415608547537936"/>
        <n v="1.0115651079965269"/>
        <n v="0.67245852942755402"/>
        <n v="-0.4144903651115619"/>
        <n v="0.12612100554677291"/>
        <n v="-0.3590759561134288"/>
        <n v="0.48235848882149535"/>
        <n v="0.26157614048127847"/>
        <n v="-1.142536496350365"/>
        <n v="0.21082247266862938"/>
        <n v="0.17281563437079933"/>
        <n v="-0.9675632917366761"/>
        <n v="-1.8150096375524398"/>
        <n v="7.9931908094948267E-2"/>
        <n v="0.679833917415816"/>
        <n v="0.59542142678251486"/>
        <n v="5.4073300050311579E-2"/>
        <n v="0.44239706689671393"/>
        <n v="-7.9912822375591253E-4"/>
        <n v="4.7809792472184962E-2"/>
        <n v="-4.4957684093965035E-2"/>
        <n v="-1.4415956593629637"/>
        <n v="-0.89708237204558727"/>
        <n v="0.95285613715010964"/>
        <n v="0.63754607422368093"/>
        <n v="0.51032241633983599"/>
        <n v="-5.0171433264212535E-2"/>
        <n v="0.2904879555281038"/>
        <n v="0.13707614297936271"/>
        <n v="0.44853128347300109"/>
        <n v="0.57983523247372248"/>
        <n v="0.36826243189984931"/>
        <n v="0.13878832070506927"/>
        <n v="-0.35772703731911654"/>
        <n v="-0.23931736920840715"/>
        <n v="0.62636928048987928"/>
        <n v="-1.7147459436379166E-2"/>
        <n v="-0.56589051063647655"/>
        <n v="0.27045666275804936"/>
        <n v="0.63357447358222452"/>
        <n v="1.676346755910612E-2"/>
        <n v="0.54248486159169551"/>
        <n v="-2.7543358104211775"/>
        <n v="-0.12538680287436155"/>
        <n v="-0.50055224210293792"/>
        <n v="8.7827404319315294E-2"/>
        <n v="0.62502626486038149"/>
        <n v="-8.526186225479869E-2"/>
        <n v="0.40721237168377544"/>
        <n v="0.14228037030039675"/>
        <n v="-4.4899874843554455E-3"/>
        <n v="7.4903871948493309E-2"/>
        <n v="0.44634788008807091"/>
        <n v="5.9777233035482304E-2"/>
        <n v="0.13011450511365566"/>
        <n v="2.072039376687005E-2"/>
        <n v="0.42398901647528708"/>
        <n v="-1.0854209772401719"/>
        <n v="0.45621521335807053"/>
        <n v="0.17703703703703708"/>
        <n v="-0.31840731684378826"/>
        <n v="-2.3443866099995225"/>
        <n v="7.9062048545196217E-2"/>
        <n v="8.6298133824285389E-2"/>
        <n v="-0.85971609437943597"/>
        <n v="4.668355402955688E-2"/>
        <n v="8.4154108683634973E-2"/>
        <n v="8.0291014914514361E-2"/>
        <n v="2.400485436893204E-2"/>
        <n v="0.31929751712851584"/>
        <n v="6.5238426859216356E-3"/>
        <n v="0.67876719032936905"/>
        <n v="-1.1956622280898739"/>
        <n v="5.0549097602253221E-2"/>
        <n v="0.25519348016967386"/>
        <n v="-0.26483598040670919"/>
        <n v="-0.82219851301115232"/>
        <n v="-0.12353503145200315"/>
        <n v="-1.8986195858757628E-2"/>
        <n v="0.3928100239081726"/>
        <n v="-0.12669746710238014"/>
        <n v="0.11439771108786348"/>
        <n v="-4.2064864728384105E-3"/>
        <n v="0.26800714695935168"/>
        <n v="0.50763682864450121"/>
        <n v="0.46629388008698358"/>
        <n v="-0.17887644541564235"/>
        <n v="-7.9101417096584595E-2"/>
        <n v="-6.2074126590255629E-2"/>
        <n v="1.4071702438831593E-2"/>
        <n v="0.66420264670498597"/>
        <n v="0.30729846911465603"/>
        <n v="-6.7270487742833812E-2"/>
        <n v="0.46183665536238488"/>
        <n v="2.2108976267150164"/>
        <n v="-0.65912113562956332"/>
        <n v="-0.24297652684199092"/>
        <n v="-0.35883441761711621"/>
        <n v="-0.17208564631245046"/>
        <n v="-0.14035639470405412"/>
        <n v="0.51055005500550055"/>
        <n v="-0.4623997681383441"/>
        <n v="-0.46589269425325486"/>
        <n v="0.20872455338595761"/>
        <n v="-0.79179853209475937"/>
        <n v="-0.15568443854377753"/>
        <n v="0.527373444450701"/>
        <n v="-5.4646840148698889E-2"/>
        <n v="-0.14114414541355502"/>
        <n v="-4.0623267663043476"/>
        <n v="0.53614135842833988"/>
        <n v="0.67151811082080493"/>
        <n v="-0.53356501344316687"/>
        <n v="2.0775941230486684E-2"/>
        <n v="-1.0029145125148289"/>
        <n v="-7.7118122692916152E-2"/>
        <n v="0.54650876111649205"/>
        <n v="0.62654862264012345"/>
        <n v="3.3607195872955214E-2"/>
        <n v="0.47312177601726357"/>
        <n v="-0.324162999570898"/>
        <n v="0.57657320685837399"/>
        <n v="-6.0918782942022034E-2"/>
        <n v="0.21015142848541413"/>
        <n v="-0.14159625829812902"/>
        <n v="-0.50850311637499634"/>
        <n v="1.0105047064369459"/>
        <n v="1.2747302904564315"/>
        <n v="0.19411764705882353"/>
        <n v="4.0047939171959777E-2"/>
        <n v="5.0915652966907275E-2"/>
        <n v="0.62121258966114279"/>
        <n v="0.2326145050027966"/>
        <n v="-1.1704089312594079"/>
        <n v="0.22368446793405378"/>
        <n v="-0.43819173318580579"/>
        <n v="-0.35174175789407075"/>
        <n v="0.36847173606601563"/>
        <n v="5.2334894389754378"/>
        <n v="1.1211835225098842E-2"/>
        <n v="0.60662319233406148"/>
        <n v="0.25941885685123756"/>
        <n v="0.49754488705836936"/>
        <n v="-0.18822693661403339"/>
        <n v="0.25323671965878242"/>
        <n v="-0.12461937155814706"/>
        <n v="-0.20479218247392533"/>
        <n v="-0.2193726727263858"/>
        <n v="-0.14588853357697582"/>
        <n v="-0.10046791114613604"/>
        <n v="-0.36382451010988653"/>
        <n v="7.114144861585135E-3"/>
        <n v="-0.40862231355848272"/>
        <n v="4.1381589819864485E-2"/>
        <n v="-0.27201985604368334"/>
        <n v="-3.1712191872085593E-3"/>
        <n v="-0.53671769360466093"/>
        <n v="0.49075838096193058"/>
        <n v="0.44310611668124611"/>
        <n v="-1.4351204220248428E-2"/>
        <n v="0.17207527975584944"/>
        <n v="-1.8570260324383261E-2"/>
        <n v="0.36615505571887602"/>
        <n v="-1.3871350051528684"/>
        <n v="-5.6216699938046399E-2"/>
        <n v="-9.9510583840619823E-2"/>
        <n v="0.62281263522284724"/>
        <n v="0.44047368146486504"/>
        <n v="-3.5101413986816703E-2"/>
        <n v="-0.30192252010256238"/>
        <n v="-2.3369995600527934E-2"/>
        <n v="0.52347099816978737"/>
        <n v="-0.19029611667669649"/>
        <n v="-0.48471547794574815"/>
        <n v="9.434345232796236E-2"/>
        <n v="-1.062752646775746"/>
        <n v="-0.93356862604582846"/>
        <n v="0.35307177377337812"/>
        <n v="0.25291546347097893"/>
        <n v="-8.0710448733021037E-2"/>
        <n v="-1.5424061213758589"/>
        <n v="-0.13585065853924022"/>
        <n v="-0.35793340224453629"/>
        <n v="1.3216946820379323"/>
        <n v="0.46631164090147148"/>
        <n v="-0.35717242536687244"/>
        <n v="3.2697587274882423E-2"/>
        <n v="8.3626880526738875E-2"/>
        <n v="0.13936655049595956"/>
        <n v="-0.1244927033999461"/>
        <n v="7.3534807376653466E-2"/>
        <n v="6.9454102920723224E-2"/>
        <n v="0.56823292238505074"/>
        <n v="-1.2206530818391967"/>
        <n v="-0.31776845050717034"/>
        <n v="3.8805446788615504E-3"/>
        <n v="-5.7990108880505119E-2"/>
        <n v="0.436999511002445"/>
        <n v="0.56892057348236502"/>
        <n v="7.0717590274578926E-2"/>
        <n v="-1.4493588328550502"/>
        <n v="-0.46714119611353627"/>
        <n v="-2.6356338993989759E-2"/>
        <n v="1.6027591803611293E-2"/>
        <n v="-1.5628543741366241E-2"/>
        <n v="0.14365610037972593"/>
        <n v="0.36981799271970878"/>
        <n v="5.4333118221371018E-2"/>
        <n v="0.35064715813168257"/>
        <n v="0.19666135792120704"/>
        <n v="-0.3600136721214926"/>
        <n v="-1.0680632694866219"/>
        <n v="0.13841757683515379"/>
        <n v="0.23287113598778783"/>
        <n v="-1.3473088431909341"/>
        <n v="3.2726692073495302E-2"/>
        <n v="7.2548393279243589E-2"/>
        <n v="1.7060311200651549E-2"/>
        <n v="-0.556127672387835"/>
        <n v="-0.29694273544723149"/>
        <n v="0.66729359880666717"/>
        <n v="1.6105987790622157E-2"/>
        <n v="2.288621975544185"/>
        <n v="0.54253390326990247"/>
        <n v="0.27976749776019927"/>
        <n v="0.84214004117569763"/>
        <n v="0.60316637323943667"/>
        <n v="-1.3992639213438565"/>
        <n v="-0.28865723834185425"/>
        <n v="0.33110427138460174"/>
        <n v="0.48821801262878023"/>
        <n v="8.0698794645830088E-2"/>
        <n v="-0.12181416817178406"/>
        <n v="5.3250345781466119E-2"/>
        <n v="-9.5678849717564587E-2"/>
        <n v="-0.11644051751341115"/>
        <n v="-2.9935848111639767"/>
        <n v="0.23263751055141108"/>
        <n v="-7.365658870507702E-2"/>
        <n v="5.5728475305533993E-2"/>
        <n v="-0.11247387399802476"/>
        <n v="-1.7112200536490822E-3"/>
        <n v="6.9591822543633955E-2"/>
        <n v="-0.10497752311741551"/>
        <n v="0.34070358858434585"/>
        <n v="2.0755971318676101E-2"/>
        <n v="0.19547354421962573"/>
        <n v="-7.8269372957759931E-2"/>
        <n v="-2.8720477611940295E-2"/>
        <n v="-0.32391788631518431"/>
        <n v="-0.5306487588439861"/>
        <n v="0.65059892506808703"/>
        <n v="0.38488190306159387"/>
        <n v="-0.31779414615235507"/>
        <n v="3.5856573705179286E-2"/>
        <n v="-1.9696467318428943"/>
        <n v="4.319483188959037E-2"/>
        <n v="0.2884667371163156"/>
        <n v="-0.26651036282183826"/>
        <n v="-0.66347215030697537"/>
        <n v="3.9704111218496804E-2"/>
        <n v="0.11528332300061996"/>
        <n v="0.58989961794890999"/>
        <n v="-6.7114837475136579E-2"/>
        <n v="-0.4886039526489816"/>
        <n v="-1.3677473321335329"/>
        <n v="0.53598579040852568"/>
        <n v="-0.11278745113965176"/>
        <n v="-0.11123720219136196"/>
        <n v="6.9580991313234544E-2"/>
        <n v="9.9684591122394028E-2"/>
        <n v="3.9107779973818681E-2"/>
        <n v="-7.5648326479621053E-2"/>
        <n v="-0.2474040750137316"/>
        <n v="0.1607941615004316"/>
        <n v="-0.12717655992249483"/>
        <n v="-0.23588960286526914"/>
        <n v="0.11510985379266586"/>
        <n v="-0.26344701144552779"/>
        <n v="3.2217506631299755E-2"/>
        <n v="1.8965010799136068"/>
        <n v="-0.22696743192738919"/>
        <n v="-0.13652907713461485"/>
        <n v="-0.88936112834065961"/>
        <n v="-0.22597269440397172"/>
        <n v="-0.2420887105520009"/>
        <n v="5.203586199390509"/>
        <n v="-1.0352144962340355"/>
        <n v="8.4939660350570628E-2"/>
        <n v="-0.26202619752274475"/>
        <n v="0.17865541097018614"/>
        <n v="0.12739081377108732"/>
        <n v="-0.11773747650116111"/>
        <n v="0.60763974639386475"/>
        <n v="5.8595117073577195E-2"/>
        <n v="0.17618437186489802"/>
        <n v="-0.82370096183505792"/>
        <n v="-0.35744370191497726"/>
        <n v="0.24285794560575411"/>
        <n v="-1.6308453237410074"/>
        <n v="-0.17329769274057402"/>
        <n v="-5.8528757636327804E-2"/>
        <n v="0.19144718210138748"/>
        <n v="4.3861645238366137E-2"/>
        <n v="-0.87678754850490759"/>
        <n v="-0.66201077095873051"/>
        <n v="-1.4123733117857555"/>
        <n v="-0.17591792969542414"/>
        <n v="0.10486299185200219"/>
        <n v="2.2390689845314463E-2"/>
        <n v="-8.3766252654236595E-2"/>
        <n v="-6.1638348805978866"/>
        <n v="-1.6291659267152072"/>
        <n v="-1.5319470363458634"/>
        <n v="-2.4186304618485801"/>
        <n v="-3.7122937195773478"/>
        <n v="-0.57187417772993665"/>
        <n v="4.8549723756906105E-3"/>
        <n v="-0.34640562128400693"/>
        <n v="-4.6227312138728331"/>
        <n v="-0.54387208140274368"/>
        <n v="-1.391870908814127"/>
        <n v="0.16758188089496659"/>
        <n v="0.49114749091353344"/>
        <n v="0.12165597273815734"/>
        <n v="0.45283716345265235"/>
        <n v="-4.266195743098801E-2"/>
        <n v="-0.25721206098810673"/>
        <n v="-0.20714797619418565"/>
        <n v="0.10694310210444272"/>
        <n v="-1.0457780008154818"/>
        <n v="0.25719848023361697"/>
        <n v="0.65111762083678282"/>
        <n v="-0.56823645697159075"/>
        <n v="0.29417447775040789"/>
        <n v="0.55270130036512699"/>
        <n v="-0.20475357761663351"/>
        <n v="-1.3205613178767539"/>
        <n v="-0.51528878822197055"/>
        <n v="-2.1220747264132616"/>
        <n v="0.29816349748090365"/>
        <n v="-0.28984985770828564"/>
        <n v="-7.1564240520470532"/>
        <n v="-5.3361441417701508E-2"/>
        <n v="-1.3489779718198056"/>
        <n v="-0.81000432367712105"/>
        <n v="0.32638126600804979"/>
        <n v="-0.44792469264011259"/>
        <n v="-0.68498736310025277"/>
        <n v="-0.3011858833101671"/>
        <n v="-5.9680611478878043E-2"/>
        <n v="0.33487321630222766"/>
        <n v="-0.45046615100280657"/>
        <n v="0.12418049650253736"/>
        <n v="-2.5051063829787235"/>
        <n v="-0.91650972575434742"/>
        <n v="-0.43949834619625139"/>
        <n v="0.64502790986148428"/>
        <n v="3.1079883503224459"/>
        <n v="2.2512031667766247E-2"/>
        <n v="-0.33966480446927377"/>
        <n v="-0.83907230559345158"/>
        <n v="-0.13491282339707536"/>
        <n v="-2.1808080452899187E-2"/>
        <n v="0.18556657522684111"/>
        <n v="-1.6701745723858223"/>
        <n v="0.1624216765453006"/>
        <n v="9.6800424253137687E-2"/>
        <n v="-0.23460585027268221"/>
        <n v="-0.43563267333759137"/>
        <n v="0.1121206743566992"/>
        <n v="3.8272396835578364E-2"/>
        <n v="5.6370573761723081E-2"/>
        <n v="0.3826680484579924"/>
        <n v="-0.98865940991120027"/>
        <n v="-0.50175504322766573"/>
        <n v="0.39390877598152424"/>
        <n v="-0.32302306276392251"/>
        <n v="-8.2128397917871604E-2"/>
        <n v="-4.0607282383325449"/>
        <n v="0.14110697877926057"/>
        <n v="-0.14830417473245916"/>
        <n v="0.31839467330065124"/>
        <n v="-0.32479953089496444"/>
        <n v="0.24804102753649973"/>
        <n v="0.45964142613341247"/>
        <n v="1.077496008613968"/>
        <n v="0.20680166765932104"/>
        <n v="-1.528482992943285"/>
        <n v="2.1261907430236468E-2"/>
        <n v="0.12734272791836432"/>
        <n v="-0.11631752207092624"/>
        <n v="0.45737275449101794"/>
        <n v="0.18689890761665229"/>
        <n v="-9.6750330250990765E-2"/>
        <n v="-0.45725957316840377"/>
        <n v="-0.19984724078670993"/>
        <n v="0.57029362287811591"/>
        <n v="4.1333129256906721E-2"/>
        <n v="-1.0462410803345354"/>
        <n v="4.4868581977616255"/>
        <n v="0.13573076923076943"/>
        <n v="-0.72262773722627738"/>
        <n v="1.4795983250620344"/>
        <n v="0.20033395464429971"/>
        <n v="-0.872336129232681"/>
        <n v="1.3748640671120086E-2"/>
        <n v="0.45373797562020479"/>
        <n v="-0.36174190784092236"/>
        <n v="0.37278411755510393"/>
        <n v="0.20761599499667746"/>
        <n v="-0.46693189427659826"/>
        <n v="-1.0175151706202223"/>
        <n v="0.53165418449833568"/>
        <n v="-8.2971265053058282E-2"/>
        <n v="-0.31370668366127619"/>
        <n v="-0.30694610778443115"/>
        <n v="-0.76168948488376764"/>
        <n v="-0.65433370840700855"/>
        <n v="-1.8614835254017206"/>
        <n v="-0.21485948180590234"/>
        <n v="-0.85163531534486991"/>
        <n v="-9.3785960874568475E-2"/>
        <n v="-0.36243216576221016"/>
        <n v="0.37275307473982972"/>
        <n v="0.18657612050870478"/>
        <n v="0.43683101210893915"/>
        <n v="1.4343308395677472E-2"/>
        <n v="0.44543791067121347"/>
        <n v="-5.0281004121393781E-2"/>
        <n v="-0.26482361771328494"/>
        <n v="6.5921036034142025E-2"/>
        <n v="-1.8513088123895296"/>
        <n v="-1.1619934143870314"/>
        <n v="0.15206653438595011"/>
        <n v="2.9106447662880544"/>
        <n v="-1.001116054456717"/>
        <n v="-0.6898266666666667"/>
        <n v="-0.6437685217091661"/>
        <n v="-0.4945851848656112"/>
        <n v="0.53270026571416129"/>
        <n v="0.16328227571115975"/>
        <n v="0.49050161953952554"/>
        <n v="-0.48935611038107751"/>
        <n v="-0.53090126871241061"/>
        <n v="0.37719067070760315"/>
        <n v="-2.5680888575458387"/>
        <n v="-0.46944069218205092"/>
        <n v="-0.24935835029648643"/>
        <n v="0.48499601099193329"/>
        <n v="0.16946673168136883"/>
        <n v="0.1993490570243881"/>
        <n v="-2.5022942173835445"/>
        <n v="8.6884288985676447E-2"/>
        <n v="-0.56220256943816149"/>
        <n v="-4.3888717576637033"/>
        <n v="-0.31829493087557603"/>
        <n v="0.1056193297537493"/>
        <n v="-1.9963774846739737"/>
        <n v="0.30475261324041814"/>
        <n v="8.5182767624020883E-2"/>
        <n v="2.7537695523509795E-2"/>
        <n v="-0.25484063461993844"/>
        <n v="-3.1317197934921666E-2"/>
        <n v="0.37472126014138635"/>
        <n v="-0.14077877620881471"/>
        <n v="-0.8030461684911947"/>
        <n v="-0.28800938562467077"/>
        <n v="-0.56321450967150644"/>
        <n v="-0.8544445516842003"/>
        <n v="-0.38488427386093454"/>
        <n v="-0.321526402640264"/>
        <n v="0.51956500631129232"/>
        <n v="-0.2739062347068611"/>
        <n v="-0.49135780628040687"/>
        <n v="0.20307813345134482"/>
        <n v="-0.15154705101087118"/>
        <n v="0.1234080275794141"/>
        <n v="0.44351167602719482"/>
        <n v="-3.3520873474630699"/>
        <n v="0.2992469611621702"/>
        <n v="0.13967685979085095"/>
        <n v="-1.1067752831313333"/>
        <n v="0.36341184086042921"/>
        <n v="-0.18273641618497108"/>
        <n v="0.34228468899521525"/>
        <n v="0.167788245850157"/>
        <n v="0.56775630756908291"/>
        <n v="-0.60062161620212551"/>
        <n v="2.4578849721706864E-2"/>
        <n v="0.14730815588589796"/>
        <n v="-4.6097046413502103E-2"/>
        <n v="-0.1273040307879279"/>
        <n v="0.19934922975240224"/>
        <n v="5.021129270403752E-2"/>
        <n v="-2.4460545193687233"/>
        <n v="-0.29657873042044519"/>
        <n v="0.20726991492652749"/>
        <n v="-2.1931524654425418"/>
        <n v="-5.3481198741424672E-2"/>
        <n v="0.55200866828337025"/>
        <n v="-0.49784507260606686"/>
        <n v="-0.26555145721855677"/>
        <n v="-1.2838671034160036"/>
        <n v="-0.62408159017587672"/>
        <n v="-0.63753716163354723"/>
        <n v="-0.90578335949764521"/>
        <n v="0.19122347393240766"/>
        <n v="-0.6446467892324711"/>
        <n v="-1.3970408141630446"/>
        <n v="-1.0677205453291603"/>
        <n v="-1.4566430963900261"/>
        <n v="-2.878695763609088"/>
        <n v="-0.19159654858245351"/>
        <n v="-0.86470809388259307"/>
        <n v="0.40677874186550977"/>
        <n v="-6.4430994056382571E-2"/>
        <n v="0.47708230655495315"/>
        <n v="0.30582114361702128"/>
        <n v="-0.94915066059731323"/>
        <n v="-2.3813158041334748"/>
        <n v="-0.10799865681665546"/>
        <n v="-0.65413449072769292"/>
        <n v="9.8163945539800027E-2"/>
        <n v="6.1654914408797188"/>
        <n v="-1.573054441260745"/>
        <n v="-0.62304984998846069"/>
        <n v="-1.2661033624631057"/>
        <n v="2.7931250725815815"/>
        <n v="0.39610109146092337"/>
        <n v="0.18595607613469986"/>
        <n v="0.26620908130939808"/>
        <n v="-0.39653857436198303"/>
        <n v="4.5187654903812104"/>
        <n v="-0.92977693851056298"/>
        <n v="0.65005038231284462"/>
        <n v="0.64270411806712691"/>
        <n v="0.74817900499880974"/>
        <n v="-0.57152590191488084"/>
        <n v="-0.83991648059863611"/>
        <n v="0.32031959324496095"/>
        <n v="-7.3035161231554013E-2"/>
        <n v="2.4292988160235569E-2"/>
        <n v="-3.4657319992633968"/>
        <n v="3.1405874745981817E-3"/>
        <n v="0.29634009709946468"/>
        <n v="-0.1070737341574577"/>
        <n v="-1.5402845706423167"/>
        <n v="8.0823794897511423"/>
        <n v="-0.51974170898376282"/>
        <n v="2.6324667967520646E-2"/>
        <n v="2.0214105793450881E-2"/>
        <n v="-1.1075064820084741"/>
        <n v="2.2678359389834797"/>
        <n v="-0.14801267346809455"/>
        <n v="-0.25357332995309928"/>
        <n v="-1.6217330626744484"/>
        <n v="0.68298874976164736"/>
        <n v="8.1437933943287258E-2"/>
        <n v="-0.1153571196464548"/>
        <n v="0.11613697024933278"/>
        <n v="-2.3471965374778669"/>
        <n v="-0.89013010908135104"/>
        <n v="-0.70681414765630124"/>
        <n v="0.75406662269129299"/>
        <n v="0.12485648300890802"/>
        <n v="-0.6144493595668824"/>
        <n v="-9.6756971058543681E-2"/>
        <n v="0.58650095855093531"/>
        <n v="-0.68510383386581475"/>
        <n v="-1.7934846461949263"/>
        <n v="0.14891908172143767"/>
        <n v="-0.16817572997589073"/>
        <n v="-0.31174170935562145"/>
        <n v="-1.0792575531770763"/>
        <n v="-0.12416373000813229"/>
        <n v="0.60747876893810726"/>
        <n v="-0.91157679180887363"/>
        <n v="2.1326537593213382"/>
        <n v="1.510427492551792E-2"/>
        <n v="0.58177879608414906"/>
        <n v="-3.876694283923972"/>
        <n v="-1.1245947456679708"/>
        <n v="-1.3233844854286921E-2"/>
        <n v="-0.7787216029349513"/>
        <n v="0.1286672787626246"/>
        <n v="0.13794573092768861"/>
        <n v="-0.15374854299928928"/>
        <n v="-0.47073770491803274"/>
        <n v="-0.68573058546673327"/>
        <n v="-0.47905656319449419"/>
        <n v="-1.4704353476283303"/>
        <n v="-1.6522841083290751"/>
        <n v="2.1798165137614685E-2"/>
        <n v="-0.18198851082633671"/>
        <n v="0.51386315091699197"/>
        <n v="0.13154034229828851"/>
        <n v="-0.21139842472878584"/>
        <n v="0.55662987545678277"/>
        <n v="-0.29421315414070126"/>
        <n v="0.12203282159872951"/>
        <n v="-1.4436705027256205"/>
        <n v="0.39986038394415363"/>
        <n v="-8.5412711671349395E-2"/>
        <n v="-0.60325178544294178"/>
        <n v="0.34200822794453756"/>
        <n v="3.2770605759682228E-2"/>
        <n v="0.22931008107694659"/>
        <n v="2.1457248507119888"/>
        <n v="0.12389516562908308"/>
        <n v="2.4128893000308356E-2"/>
        <n v="-1.9590705573568012"/>
        <n v="0.25484443758202729"/>
        <n v="0.35534445474204512"/>
        <n v="-2.8236884802595997E-2"/>
        <n v="-1.1284788886287367"/>
        <n v="0.16020009379396588"/>
        <n v="-0.36395525307048426"/>
        <n v="-0.26062123464517645"/>
        <n v="-0.56461248231410155"/>
        <n v="0.27155443675267465"/>
        <n v="-0.21500197005516156"/>
        <n v="-0.38433601768514131"/>
        <n v="-0.5884670373312153"/>
        <n v="-1.8881291245925103"/>
        <n v="-1.7862646566164155"/>
        <n v="0.19185238437574886"/>
        <n v="-0.15302619982373208"/>
        <n v="-0.1276397966594045"/>
        <n v="-1.3235103101152783"/>
        <n v="-0.62580264976022115"/>
        <n v="-2.2933479674796748"/>
        <n v="6.0170340844382979"/>
        <n v="-3.66200325732899"/>
        <n v="0.58679427402862994"/>
        <n v="8.034034197823775E-2"/>
        <n v="3.4195454172478865E-2"/>
        <n v="0.18974147867610736"/>
        <n v="-1.3546044825313115"/>
        <n v="-0.17432331760615841"/>
        <n v="-0.44509006391632772"/>
        <n v="0.55552600963935517"/>
        <n v="-0.36766233766233769"/>
        <n v="-1.7501458454871242E-2"/>
        <n v="-0.13882863340563992"/>
        <n v="-17.809968275171148"/>
        <n v="0.39908026755852843"/>
        <n v="-0.16941275027226271"/>
        <n v="7.6840426424913968E-2"/>
        <n v="0.36497596356582612"/>
        <n v="-0.28133164343050276"/>
        <n v="-2.0153049970306269"/>
        <n v="-2.2767467715727361"/>
        <n v="-0.44208047945205481"/>
        <n v="-6.6574799758849376E-2"/>
        <n v="-1.6422967497198036"/>
        <n v="-1.637877607547823"/>
        <n v="-1.3623693803159176"/>
        <n v="3.2625881124358194"/>
        <n v="-0.66980228203118197"/>
        <n v="-0.72695285010555943"/>
        <n v="-5.1361777150916774"/>
        <n v="-0.29661105653299991"/>
        <n v="0.13622230164403146"/>
        <n v="0.21800143010368253"/>
        <n v="0.10415653495440731"/>
        <n v="-1.810682412332101"/>
        <n v="-2.1152805340068557E-2"/>
        <n v="-1.3793227990970653"/>
        <n v="0.18190028901734104"/>
        <n v="0.3235001807011203"/>
        <n v="-0.61248752155368003"/>
        <n v="2.9286480589144466"/>
        <n v="0.17331148734753321"/>
        <n v="-0.58137629710540684"/>
        <n v="1.0096591944596332E-2"/>
        <n v="-2.4060467246907926"/>
        <n v="-1.5527296082209379"/>
        <n v="-5.8158584529874942"/>
        <n v="0.53451606910644622"/>
        <n v="-0.21946208442286141"/>
        <n v="-0.50575208782959569"/>
        <n v="-1.4677068557919621"/>
        <n v="-0.44473933649289099"/>
        <n v="-0.30381133873272986"/>
        <n v="-1.346051125524609"/>
        <n v="-1.2262522922497829"/>
        <n v="-0.50578799884046777"/>
        <n v="0.28213560305638846"/>
        <n v="4.9741433684821512"/>
        <n v="-0.63558829230471015"/>
        <n v="-1.3181197581431636"/>
        <n v="-0.1475713448006255"/>
        <n v="-2.3436209764210938"/>
        <n v="2.9880086494987249E-2"/>
        <n v="-4.3850162225936427E-2"/>
        <n v="-0.36174205016788469"/>
        <n v="-0.159596558884604"/>
        <n v="0.32515337423312884"/>
        <n v="-1.0025349044459848"/>
        <n v="-0.22873004857737683"/>
        <n v="-6.00860920568645"/>
        <n v="-6.0308228730822879"/>
        <n v="-1.359724303266407"/>
        <n v="-0.55873524114468687"/>
        <n v="-2.0432345876701361"/>
        <n v="-0.27217243107769423"/>
        <n v="-3.1380631578947371"/>
        <n v="0.15401745410773396"/>
        <n v="-2.8298695652173911"/>
        <n v="-0.88147550896996563"/>
        <n v="-0.17057160169662697"/>
        <n v="9.4280517380759904E-2"/>
        <n v="-0.60473828085451042"/>
        <n v="-4.3576494427558198E-2"/>
        <n v="0.66629316491799939"/>
        <n v="0.66860228198859006"/>
        <n v="6.0923642302980809"/>
        <n v="-1.6536098310291858"/>
        <n v="-1.9418473235384773E-2"/>
        <n v="-1.3016501650165018"/>
        <n v="-0.15579599421845963"/>
        <n v="1.0393374741200834E-2"/>
        <n v="0.18878081764277543"/>
        <n v="0.6431934707544209"/>
        <n v="9.974763406940064E-2"/>
        <n v="-0.50521315789473686"/>
        <n v="1.1127513951774244"/>
        <n v="-0.42215270413573702"/>
        <n v="0.16013578020579189"/>
        <n v="0.23121019108280255"/>
        <n v="-0.59421455938697332"/>
        <n v="-1.9670432743551483"/>
        <n v="0.32498401193775317"/>
        <n v="-9.7089862488007661E-2"/>
        <n v="-1.3771080474511062"/>
        <n v="7.1685803197767989E-2"/>
        <n v="-1.0000107573149744"/>
        <n v="-1.3269417737928055"/>
        <n v="-0.53295915050384657"/>
        <n v="-0.24479166666666666"/>
        <n v="2.6566398608998045"/>
        <n v="8.2947127937336801E-2"/>
        <n v="4.8274346010112101E-2"/>
        <n v="-1.5889206418993185"/>
        <n v="5.0044189129474156E-2"/>
        <n v="-0.38978554057041787"/>
        <n v="-2.5544499723604202"/>
        <n v="0.33867757629367534"/>
        <n v="-0.15377599822044269"/>
        <n v="-0.32400824145227752"/>
        <n v="0.11059269162210336"/>
        <n v="0.26135189759712557"/>
        <n v="-0.36045920090039396"/>
        <n v="0.66907361548851862"/>
        <n v="-0.45983754512635377"/>
        <n v="-0.71809113579687145"/>
        <n v="0.38598247809762204"/>
        <n v="-1.710420034149118"/>
        <n v="0.32535307517084283"/>
        <n v="-6.1055200729927002"/>
        <n v="0.78459956586313251"/>
        <n v="-1.2397158244528474"/>
        <n v="0.22139662882696964"/>
        <n v="0.11481991282404221"/>
        <n v="7.0100963744837083E-2"/>
        <n v="-0.60686488348065659"/>
        <n v="-1.0170493685419058"/>
        <n v="-0.55956221198156686"/>
        <n v="-0.1282774513192764"/>
        <n v="-0.41837900603808642"/>
        <n v="-1.5584566965846833"/>
        <n v="-2.9795527790751986"/>
        <n v="-1.7500821018062396"/>
        <n v="-1.9519820670127417"/>
        <n v="-0.3"/>
        <n v="-0.53821964771249564"/>
        <n v="-6.2618259224219486E-2"/>
        <n v="3.2016090866067222E-2"/>
        <n v="-0.61892886830542693"/>
        <n v="-0.16747977153736313"/>
        <n v="-1.1683069224353628"/>
        <n v="-1.9274123539232053"/>
        <n v="-2.5803846153846157"/>
        <n v="-0.26346801346801346"/>
        <n v="2.0126774115949"/>
        <n v="-1.009094927536232"/>
        <n v="-1.8561769352290678"/>
        <n v="0.18139399099866196"/>
        <n v="0.67034798534798534"/>
        <n v="-0.79040503544365692"/>
        <n v="-1.3520335223071236"/>
        <n v="-1.4756369032896364"/>
        <n v="-1.4172251178952595"/>
        <n v="-1.1054138145612944"/>
        <n v="2.6535442880279061"/>
        <n v="5.4604262744609243E-2"/>
        <n v="-4.0458852867830422E-2"/>
        <n v="-3.2092956336794694"/>
        <n v="-0.44521084337349398"/>
        <n v="-2.3619394548423562"/>
        <n v="-0.4557017742544357"/>
        <n v="-0.58079345088161205"/>
        <n v="0.51209976067514795"/>
        <n v="-0.96666329370098658"/>
        <n v="-4.1284687420906092"/>
        <n v="-1.3067983289023928"/>
        <n v="-0.94769818043008003"/>
        <n v="-1.0546218487394956"/>
        <n v="-2.4944706933980334"/>
        <n v="-0.48155737704918034"/>
        <n v="0.21633810076021132"/>
        <n v="1.42014444157854"/>
        <n v="-4.9968297405447268"/>
        <n v="-0.54214285714285715"/>
        <n v="-3.0466321243523439E-2"/>
        <n v="-0.37666189670872902"/>
        <n v="-2.0877360948287094"/>
        <n v="-6.6246884428702607E-2"/>
        <n v="-0.1690753676470588"/>
        <n v="-0.84175570505210395"/>
        <n v="1.5324152542372882"/>
        <n v="-0.33121724092058002"/>
        <n v="-2.5555852128653407"/>
        <n v="-3.2006820917480274"/>
        <n v="-2.9178455723542118"/>
        <n v="-0.76268071882178079"/>
        <n v="-6.3110720562390157E-2"/>
        <n v="3.7939426717144439E-2"/>
        <n v="-4.0940801950690879"/>
        <n v="0.26686879673691366"/>
        <n v="-0.33278867102396514"/>
        <n v="-22.876408787010501"/>
        <n v="-0.24856518174364581"/>
        <n v="8.358413132694939E-2"/>
        <n v="-0.37977546549835706"/>
        <n v="5.5361801455444233E-2"/>
        <n v="-0.27425587467362927"/>
        <n v="0.30080274914089378"/>
        <n v="1.6841902667033271"/>
        <n v="0.37761752877548194"/>
        <n v="0.21886792452830189"/>
        <n v="-0.64693589381530647"/>
        <n v="0.58082308018667805"/>
        <n v="0.2265564424173318"/>
        <n v="-1.1151869825863545"/>
        <n v="-0.88002341853491362"/>
        <n v="0.5440251572327045"/>
        <n v="-0.88034912004578625"/>
        <n v="-21.825146953405017"/>
        <n v="-0.22503887129283043"/>
        <n v="-6.7561408614668226"/>
        <n v="0.65516096139839752"/>
        <n v="-0.57395104895104898"/>
        <n v="0.67736289381563597"/>
        <n v="-0.43672801635991826"/>
        <n v="-0.37633308984660335"/>
        <n v="-0.41630084869768802"/>
        <n v="-1.4109262258872037"/>
        <n v="0.13162393162393177"/>
        <n v="-2.3633944411590777"/>
        <n v="-0.41927396651355764"/>
        <n v="-0.39958463136033229"/>
        <n v="0.26769779892920881"/>
        <n v="0.36017937219730933"/>
        <n v="-1.4030115252207751"/>
        <n v="0.10173808810308661"/>
        <n v="-1.3798530954879329"/>
        <n v="-3.1784107946026985E-2"/>
        <n v="-1.7456189047261814"/>
        <n v="-0.40811419984973712"/>
        <n v="-2.0424315377670781"/>
        <n v="-1.5010554885404102"/>
        <n v="-1.0008745476477685"/>
        <n v="-9.1016938898971578"/>
        <n v="-1.0085580127234171"/>
        <n v="-11.86232649962035"/>
        <n v="-1.857818679647095"/>
        <n v="-2.7569188613183133"/>
        <n v="0.13404973902364137"/>
        <n v="-5.394696736453203"/>
        <n v="-1.9391733703190013"/>
        <n v="-0.2973834958971977"/>
        <n v="-5.3329404466501238"/>
        <n v="0.19726750504580062"/>
        <n v="-3.9503105590062107E-2"/>
        <n v="-0.10389488503050212"/>
        <n v="-0.54938852304797736"/>
        <n v="-0.37125981778196671"/>
        <n v="-0.86045998739760554"/>
        <n v="0.58284902084649393"/>
        <n v="-1.3620525815647766"/>
        <n v="-0.2943972081218274"/>
        <n v="0.37464274372816769"/>
        <n v="-0.32433557476785146"/>
        <n v="1.6033295619848071"/>
        <n v="-0.84118985695708703"/>
        <n v="-0.79471544715447151"/>
        <n v="11.922495520443068"/>
        <n v="-1.635503344754446"/>
        <n v="3.5305728314238949"/>
        <n v="0.38517264276228419"/>
        <n v="0.22996167305449092"/>
        <n v="-0.69806602200733581"/>
        <n v="-0.52969140950792326"/>
        <n v="0.47622704507512525"/>
        <n v="-2.0168924569325974"/>
        <n v="0.47343933054393306"/>
        <n v="-4.3035468145906881"/>
        <n v="-1.1763299663299662"/>
        <n v="27.496960486322187"/>
        <n v="-1.6923240033927056"/>
        <n v="-2.4792112867584568"/>
        <n v="5.8680496514198259E-2"/>
        <n v="-4.1366751700680267"/>
        <n v="-1.4389502385821404"/>
        <n v="-0.19976076555023922"/>
        <n v="-2.8064957264957267"/>
        <n v="6.8175710594315246"/>
        <n v="-0.72216459197786997"/>
        <n v="-0.97660311958405543"/>
        <n v="0.61121755791673937"/>
        <n v="-1.5741192884548307"/>
        <n v="7.4528301886793036E-3"/>
        <n v="0.65307194118676704"/>
        <n v="-0.16153005464480874"/>
        <n v="-0.64872971065631624"/>
        <n v="-3.7074769666902907"/>
        <n v="0.58209219858156025"/>
        <n v="-0.83794054629301162"/>
        <n v="-3.0636201991465151"/>
        <n v="-0.41853432942013519"/>
        <n v="0.21035771489588898"/>
        <n v="0.17473646596390924"/>
        <n v="-2.0064655172413794"/>
        <n v="0.18899280575539584"/>
        <n v="0.18905293482175009"/>
        <n v="-0.95296409886343125"/>
        <n v="-0.63874027149321266"/>
        <n v="-5.8956063907044305"/>
        <n v="0.16235852500912751"/>
        <n v="15.812356078719882"/>
        <n v="-4.3082655325443788"/>
        <n v="-6.5287564766839372"/>
        <n v="-0.58801725737613653"/>
        <n v="0.6352334703025776"/>
        <n v="-2.7903854790419165"/>
        <n v="3.1291651067016102"/>
        <n v="6.3489681050656735E-2"/>
        <n v="0.27162974089372888"/>
        <n v="-0.70591993986092838"/>
        <n v="0.4578531073446328"/>
        <n v="0.99539796303281769"/>
        <n v="-1.4339769506895901"/>
        <n v="-0.67856414131872278"/>
        <n v="-2.4205831903945114"/>
        <n v="6.7863818424566152E-2"/>
        <n v="-0.40279639915724957"/>
        <n v="-0.77703220858895716"/>
        <n v="-2.323571593090211"/>
        <n v="-1.7723171434056437"/>
        <n v="0.54625889594152721"/>
        <n v="-1.8220381797146161"/>
        <n v="-4.5513216284005402"/>
        <n v="-2.5594268622153611"/>
        <n v="-3.7454425209103293"/>
        <n v="-0.44191406249999998"/>
        <n v="-0.30335097001763667"/>
        <n v="0.11532732261858109"/>
        <n v="-1.223073899371069"/>
        <n v="-1.7552036199095022"/>
        <n v="-0.45939656872411749"/>
        <n v="0.23766905330151153"/>
        <n v="-2.4303188289552837"/>
        <n v="-1.7787592852840792"/>
        <n v="-3.0850424757281552"/>
        <n v="-2.7670999187652314"/>
        <n v="0.50081466395112018"/>
        <n v="-0.85384772402531117"/>
        <n v="2.7829664484451717"/>
        <n v="-1.5944216349108786"/>
        <n v="-11.947516556291392"/>
        <n v="-1.967857142857143"/>
        <n v="0.33127461139896375"/>
        <n v="-0.1322210636079249"/>
        <n v="-2.6619265323257766"/>
        <n v="-0.1548860759493671"/>
        <n v="-5.8094765723934145"/>
        <n v="-7.1464806594800243E-2"/>
        <n v="-0.85364985163204743"/>
        <n v="-7.2268909168081494"/>
        <n v="-0.52359693877551017"/>
        <n v="-0.45232211333617384"/>
        <n v="4.9765258215962449E-2"/>
        <n v="6.6107065101387397"/>
        <n v="0.15326902465166142"/>
        <n v="1.6919431279620853E-2"/>
        <n v="0.54978448275862069"/>
        <n v="0.50925373134328356"/>
        <n v="-0.9964262508122157"/>
        <n v="-1.127904948768258"/>
        <n v="-1.6881437650668418"/>
        <n v="7.176841640935157"/>
        <n v="-4.8598056537102474"/>
        <n v="4.6971706454465072E-2"/>
        <n v="-0.48133185349611546"/>
        <n v="-2.2320675105485233"/>
        <n v="1.3069333333333333"/>
        <n v="-1.7537039999999999"/>
        <n v="-1.092530657748049E-2"/>
        <n v="-1.0517857142857143"/>
        <n v="-0.17173184357541899"/>
        <n v="-1.0102793296089385"/>
        <n v="-0.1909986565158979"/>
        <n v="-6.5908561183325869"/>
        <n v="-0.68829113924050633"/>
        <n v="-3.625461993627674"/>
        <n v="1.0282390510948904"/>
        <n v="0.63940435280641472"/>
        <n v="5.9222114720110577"/>
        <n v="-0.15507279870580076"/>
        <n v="0.16165082309297471"/>
        <n v="-1.6766480965645312"/>
        <n v="0.13228657827401741"/>
        <n v="0.29810260014054818"/>
        <n v="-3.6256343984962407"/>
        <n v="9.9762520573712656"/>
        <n v="-2.112793217145549"/>
        <n v="-1.0748940178991993"/>
        <n v="-3.2397266729500473"/>
        <n v="0.14120425029515948"/>
        <n v="-0.85717663750295581"/>
        <n v="-1.8154648956356738"/>
        <n v="-1.2077582103760114"/>
        <n v="0.46639656816015251"/>
        <n v="-0.35581442307692307"/>
        <n v="-0.12270531400966184"/>
        <n v="7.2881036570598203"/>
        <n v="-0.34750363901018921"/>
        <n v="-1.5108669108669108"/>
        <n v="-25.531785976056685"/>
        <n v="-7.0347751290243306"/>
        <n v="9.5417389150359175E-2"/>
        <n v="-2.0756823821339951"/>
        <n v="-0.22099776619508563"/>
        <n v="2.4920556107249259"/>
        <n v="5.8591745400298354"/>
        <n v="-0.89317401045556377"/>
        <n v="8.2191780821917037E-3"/>
        <n v="-0.18825118839129348"/>
        <n v="0.15970736629667004"/>
        <n v="-10.243582317073169"/>
        <n v="3.1166581762608253E-2"/>
        <n v="6.9957414058491532"/>
        <n v="9.4969199178644558E-3"/>
        <n v="-4.761378246335819"/>
        <n v="0.52701880958515845"/>
        <n v="-0.69708311822405777"/>
        <n v="-2.1428978007761965"/>
        <n v="-56.835291073738688"/>
        <n v="-2.7104717470191808"/>
        <n v="-1.9747483134405814"/>
        <n v="-0.43649435843610596"/>
        <n v="-3.7221755123489224"/>
        <n v="3.3596214511041014E-2"/>
        <n v="-3.2510319345473739"/>
        <n v="-1.2790318302387267"/>
        <n v="-5.5481233386496545"/>
        <n v="-0.93002942750133755"/>
        <n v="-4.2970936490850384"/>
        <n v="-1.6734143049932524"/>
        <n v="-0.18288973384030419"/>
        <n v="-1.1010893246187365"/>
        <n v="-3.9922534435261712"/>
        <n v="0.56469936270435017"/>
        <n v="-0.43361111111111111"/>
        <n v="0.23714206283013622"/>
        <n v="-1.6080088987764181"/>
        <n v="0.28722516003339826"/>
        <n v="-1.5021476888387826"/>
        <n v="-7.3211950394588499"/>
        <n v="-0.41074964639321071"/>
        <n v="-2.2132510614208885"/>
        <n v="0.66223358908780916"/>
        <n v="0.27423505862167574"/>
        <n v="-0.99089086221712985"/>
        <n v="0.40276179516685851"/>
        <n v="0.15247624532104812"/>
        <n v="4.9927849927849932E-2"/>
        <n v="1.9745958429561169E-2"/>
        <n v="0.58993315896541709"/>
        <n v="-2.8656759906759905"/>
        <n v="-1.0816934306569344"/>
        <n v="-2.7196136962247586"/>
        <n v="-1.8032786885245904"/>
        <n v="-0.30372324831427733"/>
        <n v="-1.4589101620029454"/>
        <n v="-0.48374704491725767"/>
        <n v="-0.55115316380839741"/>
        <n v="-0.33406870002961209"/>
        <n v="-0.42273402674591382"/>
        <n v="-1.7872721840454138"/>
        <n v="-3.8586866566716638"/>
        <n v="-0.37711864406779666"/>
        <n v="13.37353119321623"/>
        <n v="1.423992673992674"/>
        <n v="-0.70900183710961429"/>
        <n v="-17.361963190184049"/>
        <n v="-0.51292307692307693"/>
        <n v="-1.2753086419753088"/>
        <n v="-2.3291139240506329"/>
        <n v="-4.3488430268918083"/>
        <n v="-2.3354192740926156"/>
        <n v="34.900976993381654"/>
        <n v="-9.4548785871964682"/>
        <n v="0.30217446270543619"/>
        <n v="-0.86794546607482559"/>
        <n v="0.58550540368722193"/>
        <n v="-1.8088394276629571"/>
        <n v="-2.6008269720101778"/>
        <n v="0.33835309195770585"/>
        <n v="0.80555914673561724"/>
        <n v="-2.2624595469255664"/>
        <n v="-1.7249757045675413"/>
        <n v="-6.8384964355152302"/>
        <n v="-65.72469314079423"/>
        <n v="0.68999671484888314"/>
        <n v="-2.9249169435215943"/>
        <n v="-1.4061520506835614"/>
        <n v="-0.68994320080187099"/>
        <n v="-3.1434872824631865"/>
        <n v="17.880804020100502"/>
        <n v="-2.0142344642257308"/>
        <n v="-5.5880960432871156E-2"/>
        <n v="0.28385786802030455"/>
        <n v="0.63247457627118653"/>
        <n v="0.36254969156956823"/>
        <n v="0.31815680880330122"/>
        <n v="0.65474552957359011"/>
        <n v="-0.13039283252929015"/>
        <n v="-5.0498433693003824"/>
        <n v="-3.2536636427076062"/>
        <n v="-0.62030920590302174"/>
        <n v="-1.0250175685172171"/>
        <n v="-3.6621610169491525"/>
        <n v="-5.5880935506732818"/>
        <n v="-3.7477021276595748"/>
        <n v="0.49434364994663821"/>
        <n v="2.3624065503737981"/>
        <n v="-3.4281639928698748"/>
        <n v="0.47230988932524098"/>
        <n v="-0.6742285714285714"/>
        <n v="-0.32653791130185983"/>
        <n v="-1.6902017291066282"/>
        <n v="-1.1290205999277194"/>
        <n v="-0.47712313839447879"/>
        <n v="7.1641791044776113"/>
        <n v="-6.4065573770491806"/>
        <n v="-0.14398249452954046"/>
        <n v="0.67263427109974427"/>
        <n v="-0.78709706959706949"/>
        <n v="-1.9486706056129988"/>
        <n v="-6.7573893473368347"/>
        <n v="0.21808946171341928"/>
        <n v="0.20728100113765641"/>
        <n v="-1.9651843405549223"/>
        <n v="-2.1419255849635599"/>
        <n v="2.2606689734717838E-2"/>
        <n v="-0.30894941634241246"/>
        <n v="0.66396856581532415"/>
        <n v="-0.61282000787711699"/>
        <n v="-4.6548323471400387E-2"/>
        <n v="-1.7383826429980274"/>
        <n v="-0.98775187672856579"/>
        <n v="13.79135914658238"/>
        <n v="0.25313243457573359"/>
        <n v="-2.6381709741550696"/>
        <n v="-0.26376695929768557"/>
        <n v="-3.6937566137566136"/>
        <n v="0.31566068515497553"/>
        <n v="-1.0271685761047462"/>
        <n v="0.62935723114956732"/>
        <n v="0.4459222497932176"/>
        <n v="0.67358727501046456"/>
        <n v="-1.5662139219015281"/>
        <n v="9.3654266958424603E-2"/>
        <n v="-2.2593865030674847"/>
        <n v="-1.9082487869430964"/>
        <n v="-0.9177866312527666"/>
        <n v="-7.4309608540925263"/>
        <n v="-1.0809716599190284"/>
        <n v="5.6935472209670133"/>
        <n v="-49.065896119402993"/>
        <n v="1.5777473780209762E-2"/>
        <n v="8.9222323879231485E-2"/>
        <n v="-0.56398713826366553"/>
        <n v="-4.6415584415584421"/>
        <n v="2.9946877912395147"/>
        <n v="-1.3546132339235788"/>
        <n v="0.593647828117702"/>
        <n v="-0.59601686972821"/>
        <n v="-2.2542293233082704"/>
        <n v="0.35801886792452831"/>
        <n v="-83.397519083969456"/>
        <n v="-3.213057019645424"/>
        <n v="-0.84309764309764312"/>
        <n v="-0.26217137293086662"/>
        <n v="0.35728250244379273"/>
        <n v="-2.6236622484045165"/>
        <n v="-5.2579545454545462"/>
        <n v="-2.4925816023738872"/>
        <n v="-0.63448826759860211"/>
        <n v="6.6219328993490242E-2"/>
        <n v="-0.77824773413897286"/>
        <n v="-1.2268018246325392"/>
        <n v="-0.93893292682926821"/>
        <n v="-6.5587188612099636"/>
        <n v="-0.49237029501525942"/>
        <n v="-0.45066803699897223"/>
        <n v="-0.9383539094650204"/>
        <n v="-10.512318840579709"/>
        <n v="0.25142560912389839"/>
        <n v="-1.4660751565762005"/>
        <n v="0.21958202716823405"/>
        <n v="0.12838912133891214"/>
        <n v="0.2126340694006309"/>
        <n v="0.13989361702127659"/>
        <n v="-1.7781333333333336"/>
        <n v="7.1329418045915652E-2"/>
        <n v="-0.61838588989845"/>
        <n v="-3.5749239828693788"/>
        <n v="-1.2040707016604177"/>
        <n v="-0.18805809575040344"/>
        <n v="-16.077783754706832"/>
        <n v="3.7966468361276415E-2"/>
        <n v="-2.0303222282905518"/>
        <n v="-5.8762437115707096"/>
        <n v="-6.2921480650588899"/>
        <n v="-3.7511904761904757"/>
        <n v="-0.9035187287173666"/>
        <n v="-3.7830777967064173"/>
        <n v="0.61682774303581578"/>
        <n v="-1.2683486238532109"/>
        <n v="-0.22567164179104476"/>
        <n v="-2.9517795637198621"/>
        <n v="-0.12183908045977013"/>
        <n v="-5.2331311380704797"/>
        <n v="-0.88805687203791484"/>
        <n v="-0.12055788842231553"/>
        <n v="-4.0102286401925396"/>
        <n v="-1.266144578313253"/>
        <n v="-72.213696969696969"/>
        <n v="-2.374003678724709"/>
        <n v="0.68196639701306772"/>
        <n v="-0.31638178415470991"/>
        <n v="-2.1968652037617553"/>
        <n v="-3.6254237288135593"/>
        <n v="-0.44755244755244755"/>
        <n v="-1.4019108280254777"/>
        <n v="-1.2978695932859909"/>
        <n v="181.41159973666888"/>
        <n v="-6.3260805369127517"/>
        <n v="-0.7026936026936027"/>
        <n v="-0.25183209207853757"/>
        <n v="-1.5024390243902439"/>
        <n v="-3.0296725784447478"/>
        <n v="0.16963822525597269"/>
        <n v="-0.26028905712319339"/>
        <n v="-0.57797660013764629"/>
        <n v="-0.81473829201101933"/>
        <n v="-1.3191042687193844"/>
        <n v="-4.978962131837307E-2"/>
        <n v="0.27042253521126763"/>
        <n v="0.14578279266572639"/>
        <n v="-0.71661931818181812"/>
        <n v="-2.6468906361686919"/>
        <n v="1.502827560795873"/>
        <n v="-0.84446808510638294"/>
        <n v="0.35049961568024596"/>
        <n v="18.521999999999998"/>
        <n v="-0.31855500821018062"/>
        <n v="-0.19539473684210529"/>
        <n v="6.5902222222222226"/>
        <n v="2.0047538200339559"/>
        <n v="-8.5178875638839747E-4"/>
        <n v="9.7477651183172647"/>
        <n v="-0.70132158590308369"/>
        <n v="-2.1628902765388043"/>
        <n v="-0.64964157706093184"/>
        <n v="-0.24301886792452826"/>
        <n v="-2.646259124087591"/>
        <n v="-49.016636197440583"/>
        <n v="0.20552486187845306"/>
        <n v="-0.63759328358208955"/>
        <n v="-0.71455399061032865"/>
        <n v="58.430547550432273"/>
        <n v="-3.6549364613880742"/>
        <n v="-4.7336604514229634"/>
        <n v="-1.9713155291790307"/>
        <n v="0.43928286852589649"/>
        <n v="-8.9446587215601294"/>
        <n v="0.18770949720670391"/>
        <n v="-2.7276122448979594"/>
        <n v="-2.4226363636363635"/>
        <n v="-1.0097838452787258"/>
        <n v="-169.02591743119265"/>
        <n v="4.2725173210161574E-2"/>
        <n v="-152.54335260115607"/>
        <n v="-0.60961313012895668"/>
        <n v="-40.614840989399298"/>
        <n v="-0.4922711058263971"/>
        <n v="-3.514898688915375"/>
        <n v="8.249400479616309E-2"/>
        <n v="-0.12906024096385543"/>
        <n v="-0.12048192771084336"/>
        <n v="-1.4116019417475727"/>
        <n v="-1.3819095477386863E-2"/>
        <n v="-3.954484605087015"/>
        <n v="-0.96127877947295437"/>
        <n v="-0.21666666666666667"/>
        <n v="-1.5910489510489512"/>
        <n v="-0.59914407988587737"/>
        <n v="-1.187948350071736"/>
        <n v="-2.5646153846153847"/>
        <n v="-0.48644067796610169"/>
        <n v="-2.0814212328767123"/>
        <n v="-0.44791666666666669"/>
        <n v="-31.403272727272732"/>
        <n v="-6.8958029197080286"/>
        <n v="-1.2518181818181817"/>
        <n v="999.98303030303032"/>
        <n v="-1.3626373626373627"/>
        <n v="-1.3159144893111638"/>
        <n v="-9.3822749999999999"/>
        <n v="-0.48806366047745359"/>
        <n v="-4.0679376770538251"/>
        <n v="-1.1965811965811968"/>
        <n v="-0.85073099415204667"/>
        <n v="-2.6223642172523962"/>
        <n v="0.39727272727272728"/>
        <n v="12.510097719869709"/>
        <n v="-3.9975451263537907"/>
        <n v="-2.3587555555555557"/>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ount="1922">
        <n v="45737.33"/>
        <n v="43046.2"/>
        <n v="31670.6"/>
        <n v="29718.53"/>
        <n v="27587.55"/>
        <n v="20552.55"/>
        <n v="13546.94"/>
        <n v="13121.07"/>
        <n v="12750.99"/>
        <n v="12599.55"/>
        <n v="12190.98"/>
        <n v="11434.33"/>
        <n v="11272.77"/>
        <n v="11015.82"/>
        <n v="10728"/>
        <n v="10554.63"/>
        <n v="10364.36"/>
        <n v="10331.09"/>
        <n v="10180.01"/>
        <n v="9862.51"/>
        <n v="9798.84"/>
        <n v="9757.48"/>
        <n v="9705.4599999999991"/>
        <n v="9666.7199999999993"/>
        <n v="9580"/>
        <n v="9539.6"/>
        <n v="9492.92"/>
        <n v="9459.94"/>
        <n v="9280.7199999999993"/>
        <n v="9252.81"/>
        <n v="8834.58"/>
        <n v="8717.75"/>
        <n v="8637.44"/>
        <n v="8585.67"/>
        <n v="8549.0400000000009"/>
        <n v="8354.73"/>
        <n v="8332.91"/>
        <n v="8216.2800000000007"/>
        <n v="8201.33"/>
        <n v="8048.45"/>
        <n v="7974.21"/>
        <n v="7840.04"/>
        <n v="7497.05"/>
        <n v="7429.63"/>
        <n v="7384.18"/>
        <n v="7360.2"/>
        <n v="7304.03"/>
        <n v="7303.05"/>
        <n v="7045.02"/>
        <n v="7029.1"/>
        <n v="6968.9"/>
        <n v="6963.67"/>
        <n v="6945.16"/>
        <n v="6938.19"/>
        <n v="6901.25"/>
        <n v="6831.37"/>
        <n v="6720.88"/>
        <n v="6686.34"/>
        <n v="6676.61"/>
        <n v="6654.39"/>
        <n v="6621.17"/>
        <n v="6600.63"/>
        <n v="6569.07"/>
        <n v="6499.87"/>
        <n v="6401.65"/>
        <n v="6362.85"/>
        <n v="6355.69"/>
        <n v="6296"/>
        <n v="6276.34"/>
        <n v="6173.42"/>
        <n v="5976.09"/>
        <n v="5911.35"/>
        <n v="5880.46"/>
        <n v="5845.81"/>
        <n v="5835.41"/>
        <n v="5775.81"/>
        <n v="5768.12"/>
        <n v="5718.85"/>
        <n v="5679.59"/>
        <n v="5587.89"/>
        <n v="5582.63"/>
        <n v="5572.18"/>
        <n v="5555.6"/>
        <n v="5419.41"/>
        <n v="5319.35"/>
        <n v="5295.03"/>
        <n v="5258.94"/>
        <n v="5250.66"/>
        <n v="5220.4799999999996"/>
        <n v="5183.8900000000003"/>
        <n v="5086.08"/>
        <n v="5062.49"/>
        <n v="5014.07"/>
        <n v="4976.92"/>
        <n v="4935.22"/>
        <n v="4920.8100000000004"/>
        <n v="4910.72"/>
        <n v="4902.38"/>
        <n v="4881.84"/>
        <n v="4845.2700000000004"/>
        <n v="4775.1099999999997"/>
        <n v="4698.21"/>
        <n v="4649.8500000000004"/>
        <n v="4636.63"/>
        <n v="4634.6899999999996"/>
        <n v="4620.05"/>
        <n v="4556.63"/>
        <n v="4429.6899999999996"/>
        <n v="4410.1899999999996"/>
        <n v="4354.55"/>
        <n v="4285.5600000000004"/>
        <n v="4249.37"/>
        <n v="4170.87"/>
        <n v="4146.28"/>
        <n v="4086.5"/>
        <n v="4083.19"/>
        <n v="4075.18"/>
        <n v="3936.61"/>
        <n v="3918.98"/>
        <n v="3913.02"/>
        <n v="3902.09"/>
        <n v="3855.28"/>
        <n v="3846.06"/>
        <n v="3845.35"/>
        <n v="3838.14"/>
        <n v="3825.32"/>
        <n v="3802.01"/>
        <n v="3786.84"/>
        <n v="3772.19"/>
        <n v="3741.39"/>
        <n v="3722.41"/>
        <n v="3707.05"/>
        <n v="3705.14"/>
        <n v="3672.89"/>
        <n v="3627.08"/>
        <n v="3616.52"/>
        <n v="3600.65"/>
        <n v="3598.82"/>
        <n v="3596.03"/>
        <n v="3550.28"/>
        <n v="3527.82"/>
        <n v="3506.78"/>
        <n v="3501.79"/>
        <n v="3377.06"/>
        <n v="3363.53"/>
        <n v="3292.02"/>
        <n v="3267.55"/>
        <n v="3251.76"/>
        <n v="3247.54"/>
        <n v="3229.24"/>
        <n v="3206.94"/>
        <n v="3194.99"/>
        <n v="3144.56"/>
        <n v="3127.69"/>
        <n v="3112.13"/>
        <n v="3108.98"/>
        <n v="2997.07"/>
        <n v="2961.32"/>
        <n v="2948.61"/>
        <n v="2941.42"/>
        <n v="2934.16"/>
        <n v="2875.72"/>
        <n v="2875.35"/>
        <n v="2849.64"/>
        <n v="2848.38"/>
        <n v="2814.57"/>
        <n v="2809.87"/>
        <n v="2805.18"/>
        <n v="2800.33"/>
        <n v="2767.95"/>
        <n v="2761.94"/>
        <n v="2748.21"/>
        <n v="2716.09"/>
        <n v="2710.47"/>
        <n v="2694.49"/>
        <n v="2692.12"/>
        <n v="2664.4"/>
        <n v="2653.02"/>
        <n v="2651.21"/>
        <n v="2642.48"/>
        <n v="2630"/>
        <n v="2610.56"/>
        <n v="2591.09"/>
        <n v="2589.0100000000002"/>
        <n v="2570.4499999999998"/>
        <n v="2569.5700000000002"/>
        <n v="2560.5500000000002"/>
        <n v="2527.79"/>
        <n v="2508.15"/>
        <n v="2495.35"/>
        <n v="2470.84"/>
        <n v="2465.75"/>
        <n v="2458.0500000000002"/>
        <n v="2441.27"/>
        <n v="2439.37"/>
        <n v="2435.52"/>
        <n v="2427.1799999999998"/>
        <n v="2426.36"/>
        <n v="2424.6799999999998"/>
        <n v="2411.4299999999998"/>
        <n v="2400.9499999999998"/>
        <n v="2382.7199999999998"/>
        <n v="2376.12"/>
        <n v="2373.3200000000002"/>
        <n v="2366.5100000000002"/>
        <n v="2363.08"/>
        <n v="2356.0100000000002"/>
        <n v="2354.54"/>
        <n v="2353.5500000000002"/>
        <n v="2346.0300000000002"/>
        <n v="2343.34"/>
        <n v="2331.9"/>
        <n v="2309.4899999999998"/>
        <n v="2307.2600000000002"/>
        <n v="2291.39"/>
        <n v="2290.69"/>
        <n v="2285.41"/>
        <n v="2273.1"/>
        <n v="2259.9899999999998"/>
        <n v="2239.0300000000002"/>
        <n v="2233.46"/>
        <n v="2230.12"/>
        <n v="2188.06"/>
        <n v="2184.9899999999998"/>
        <n v="2156.06"/>
        <n v="2144.92"/>
        <n v="2130.04"/>
        <n v="2125.12"/>
        <n v="2119.54"/>
        <n v="2118.9899999999998"/>
        <n v="2115.06"/>
        <n v="2104.9899999999998"/>
        <n v="2099.61"/>
        <n v="2084.16"/>
        <n v="2053.6"/>
        <n v="2051.6799999999998"/>
        <n v="2044.9"/>
        <n v="2039.07"/>
        <n v="2037.69"/>
        <n v="2026.91"/>
        <n v="2016.32"/>
        <n v="2013.88"/>
        <n v="2013.67"/>
        <n v="2012.11"/>
        <n v="1989.32"/>
        <n v="1967.98"/>
        <n v="1959.88"/>
        <n v="1952.56"/>
        <n v="1952.43"/>
        <n v="1944.87"/>
        <n v="1939.03"/>
        <n v="1913.84"/>
        <n v="1912.98"/>
        <n v="1894.45"/>
        <n v="1893.93"/>
        <n v="1882.87"/>
        <n v="1878.24"/>
        <n v="1876.69"/>
        <n v="1867.04"/>
        <n v="1857.08"/>
        <n v="1845.23"/>
        <n v="1839.91"/>
        <n v="1838.85"/>
        <n v="1834.61"/>
        <n v="1828.22"/>
        <n v="1824.33"/>
        <n v="1821.89"/>
        <n v="1818.41"/>
        <n v="1811.99"/>
        <n v="1809.75"/>
        <n v="1805.9"/>
        <n v="1798.23"/>
        <n v="1794.88"/>
        <n v="1790.1"/>
        <n v="1786.04"/>
        <n v="1785.01"/>
        <n v="1782.44"/>
        <n v="1781.66"/>
        <n v="1774.5"/>
        <n v="1769.91"/>
        <n v="1766.68"/>
        <n v="1757.15"/>
        <n v="1749.64"/>
        <n v="1748.69"/>
        <n v="1724.01"/>
        <n v="1721.24"/>
        <n v="1719.07"/>
        <n v="1714.93"/>
        <n v="1708.73"/>
        <n v="1707.84"/>
        <n v="1700.38"/>
        <n v="1670.33"/>
        <n v="1635.38"/>
        <n v="1634.67"/>
        <n v="1634.13"/>
        <n v="1619.95"/>
        <n v="1610.84"/>
        <n v="1608.11"/>
        <n v="1599.96"/>
        <n v="1576.35"/>
        <n v="1569"/>
        <n v="1557.66"/>
        <n v="1553.7"/>
        <n v="1548.97"/>
        <n v="1545.58"/>
        <n v="1543.55"/>
        <n v="1533.59"/>
        <n v="1531.31"/>
        <n v="1527.97"/>
        <n v="1526.68"/>
        <n v="1506.89"/>
        <n v="1503.05"/>
        <n v="1497.22"/>
        <n v="1494.63"/>
        <n v="1488.51"/>
        <n v="1487.9"/>
        <n v="1486.34"/>
        <n v="1483.76"/>
        <n v="1483.16"/>
        <n v="1477.84"/>
        <n v="1477.57"/>
        <n v="1452.18"/>
        <n v="1440.34"/>
        <n v="1434.51"/>
        <n v="1429.81"/>
        <n v="1426.51"/>
        <n v="1425.71"/>
        <n v="1423.35"/>
        <n v="1420.84"/>
        <n v="1414.88"/>
        <n v="1400.53"/>
        <n v="1395.41"/>
        <n v="1377.46"/>
        <n v="1373.47"/>
        <n v="1370.99"/>
        <n v="1370.79"/>
        <n v="1362.2"/>
        <n v="1358.02"/>
        <n v="1350.94"/>
        <n v="1348.83"/>
        <n v="1347.53"/>
        <n v="1346.32"/>
        <n v="1345.33"/>
        <n v="1339.42"/>
        <n v="1336.35"/>
        <n v="1332.82"/>
        <n v="1332.09"/>
        <n v="1316.03"/>
        <n v="1302.98"/>
        <n v="1300.81"/>
        <n v="1300.54"/>
        <n v="1287.17"/>
        <n v="1282.67"/>
        <n v="1278.96"/>
        <n v="1277.49"/>
        <n v="1276.8800000000001"/>
        <n v="1270.7"/>
        <n v="1263.3499999999999"/>
        <n v="1240.57"/>
        <n v="1239.06"/>
        <n v="1237.4000000000001"/>
        <n v="1233.32"/>
        <n v="1232.01"/>
        <n v="1227.94"/>
        <n v="1225.5999999999999"/>
        <n v="1216.52"/>
        <n v="1216.32"/>
        <n v="1214.03"/>
        <n v="1212.8800000000001"/>
        <n v="1202.6600000000001"/>
        <n v="1191.58"/>
        <n v="1191.2"/>
        <n v="1188.6300000000001"/>
        <n v="1183.82"/>
        <n v="1181.67"/>
        <n v="1178.32"/>
        <n v="1173.76"/>
        <n v="1170.21"/>
        <n v="1164.45"/>
        <n v="1162.46"/>
        <n v="1160.42"/>
        <n v="1159.79"/>
        <n v="1155.73"/>
        <n v="1154.1199999999999"/>
        <n v="1145.72"/>
        <n v="1145.5999999999999"/>
        <n v="1140.95"/>
        <n v="1137.5999999999999"/>
        <n v="1132.8399999999999"/>
        <n v="1130.1500000000001"/>
        <n v="1129.67"/>
        <n v="1128.74"/>
        <n v="1125.76"/>
        <n v="1117.6600000000001"/>
        <n v="1104.32"/>
        <n v="1096.6300000000001"/>
        <n v="1094.33"/>
        <n v="1088.26"/>
        <n v="1081.54"/>
        <n v="1076.3"/>
        <n v="1068.5999999999999"/>
        <n v="1066.54"/>
        <n v="1063.81"/>
        <n v="1059.3800000000001"/>
        <n v="1058.3599999999999"/>
        <n v="1054.69"/>
        <n v="1051.52"/>
        <n v="1050.08"/>
        <n v="1042.72"/>
        <n v="1042.54"/>
        <n v="1038.1400000000001"/>
        <n v="1033.56"/>
        <n v="1030.51"/>
        <n v="1029.96"/>
        <n v="1020.08"/>
        <n v="1018.61"/>
        <n v="1013.84"/>
        <n v="1011.44"/>
        <n v="1009.99"/>
        <n v="1009.93"/>
        <n v="1008.53"/>
        <n v="1001.02"/>
        <n v="1000.26"/>
        <n v="991.24"/>
        <n v="990.25"/>
        <n v="981.65"/>
        <n v="974.14"/>
        <n v="971.4"/>
        <n v="958.46"/>
        <n v="952.26"/>
        <n v="950.43"/>
        <n v="948.97"/>
        <n v="946.29"/>
        <n v="945.99"/>
        <n v="945.36"/>
        <n v="942.53"/>
        <n v="940.64"/>
        <n v="936.8"/>
        <n v="934.52"/>
        <n v="931.87"/>
        <n v="929.57"/>
        <n v="928.92"/>
        <n v="926.3"/>
        <n v="925.19"/>
        <n v="924.8"/>
        <n v="919.09"/>
        <n v="914.29"/>
        <n v="905.4"/>
        <n v="904.31"/>
        <n v="904.25"/>
        <n v="901.81"/>
        <n v="900.12"/>
        <n v="899.81"/>
        <n v="894.88"/>
        <n v="894.64"/>
        <n v="893.53"/>
        <n v="885.65"/>
        <n v="885.23"/>
        <n v="882.93"/>
        <n v="881.74"/>
        <n v="881.32"/>
        <n v="879.62"/>
        <n v="878.34"/>
        <n v="876.88"/>
        <n v="875.39"/>
        <n v="873.18"/>
        <n v="861.3"/>
        <n v="852.53"/>
        <n v="850.64"/>
        <n v="837.64"/>
        <n v="837.57"/>
        <n v="836.47"/>
        <n v="834.08"/>
        <n v="832.97"/>
        <n v="832.14"/>
        <n v="824.7"/>
        <n v="824"/>
        <n v="821.17"/>
        <n v="819.4"/>
        <n v="818.81"/>
        <n v="818.49"/>
        <n v="817.32"/>
        <n v="810.47"/>
        <n v="809.51"/>
        <n v="808.61"/>
        <n v="808.44"/>
        <n v="807"/>
        <n v="805.99"/>
        <n v="801.93"/>
        <n v="799.76"/>
        <n v="798.89"/>
        <n v="798.69"/>
        <n v="793.39"/>
        <n v="792.11"/>
        <n v="783.55"/>
        <n v="782"/>
        <n v="772.56"/>
        <n v="768.81"/>
        <n v="765.65"/>
        <n v="765.04"/>
        <n v="762.38"/>
        <n v="761.67"/>
        <n v="761.16"/>
        <n v="759.88"/>
        <n v="758.97"/>
        <n v="748.1"/>
        <n v="747.28"/>
        <n v="746.91"/>
        <n v="746.03"/>
        <n v="739.07"/>
        <n v="739.06"/>
        <n v="736.86"/>
        <n v="736.16"/>
        <n v="735.7"/>
        <n v="734.74"/>
        <n v="731.38"/>
        <n v="730.37"/>
        <n v="727.2"/>
        <n v="724.57"/>
        <n v="723.54"/>
        <n v="722.1"/>
        <n v="718.03"/>
        <n v="715.55"/>
        <n v="710.36"/>
        <n v="710.16"/>
        <n v="709.7"/>
        <n v="706.56"/>
        <n v="703.46"/>
        <n v="702.68"/>
        <n v="700.41"/>
        <n v="699.24"/>
        <n v="696.96"/>
        <n v="682.79"/>
        <n v="682.68"/>
        <n v="681.42"/>
        <n v="680.65"/>
        <n v="680.39"/>
        <n v="676.57"/>
        <n v="675.83"/>
        <n v="674.55"/>
        <n v="670.9"/>
        <n v="668.38"/>
        <n v="667.84"/>
        <n v="664.34"/>
        <n v="662.8"/>
        <n v="660.03"/>
        <n v="659.6"/>
        <n v="659.42"/>
        <n v="658.62"/>
        <n v="657.61"/>
        <n v="652.84"/>
        <n v="650.70000000000005"/>
        <n v="650.25"/>
        <n v="647.07000000000005"/>
        <n v="646.97"/>
        <n v="646.88"/>
        <n v="643.64"/>
        <n v="642.05999999999995"/>
        <n v="641.11"/>
        <n v="640.71"/>
        <n v="637.76"/>
        <n v="637.37"/>
        <n v="633.85"/>
        <n v="632.65"/>
        <n v="632.12"/>
        <n v="631.37"/>
        <n v="627.78"/>
        <n v="627.28"/>
        <n v="627.19000000000005"/>
        <n v="627.04"/>
        <n v="621.55999999999995"/>
        <n v="619.38"/>
        <n v="618.96"/>
        <n v="618.85"/>
        <n v="617.4"/>
        <n v="615.54"/>
        <n v="614.99"/>
        <n v="612.91999999999996"/>
        <n v="612.25"/>
        <n v="610.65"/>
        <n v="609.09"/>
        <n v="608.80999999999995"/>
        <n v="606.51"/>
        <n v="605.82000000000005"/>
        <n v="605.1"/>
        <n v="604.35"/>
        <n v="600.4"/>
        <n v="599.03"/>
        <n v="598.38"/>
        <n v="594.44000000000005"/>
        <n v="593.33000000000004"/>
        <n v="589.79999999999995"/>
        <n v="586.96"/>
        <n v="585.08000000000004"/>
        <n v="582.20000000000005"/>
        <n v="581.08000000000004"/>
        <n v="578.24"/>
        <n v="577.75"/>
        <n v="577.25"/>
        <n v="575.07000000000005"/>
        <n v="574.97"/>
        <n v="573.30999999999995"/>
        <n v="568.25"/>
        <n v="568.24"/>
        <n v="565.36"/>
        <n v="564.98"/>
        <n v="562.92999999999995"/>
        <n v="561.65"/>
        <n v="561.05999999999995"/>
        <n v="559.42999999999995"/>
        <n v="558.41"/>
        <n v="558.16999999999996"/>
        <n v="556.61"/>
        <n v="554.08000000000004"/>
        <n v="552.89"/>
        <n v="551.51"/>
        <n v="551.22"/>
        <n v="549.85"/>
        <n v="546.21"/>
        <n v="541.76"/>
        <n v="537.79999999999995"/>
        <n v="536.9"/>
        <n v="536.29"/>
        <n v="536.23"/>
        <n v="535.08000000000004"/>
        <n v="523.05999999999995"/>
        <n v="522.46"/>
        <n v="522.22"/>
        <n v="519.41999999999996"/>
        <n v="517.85"/>
        <n v="517.67999999999995"/>
        <n v="515.88"/>
        <n v="514.79"/>
        <n v="514.62"/>
        <n v="513.52"/>
        <n v="513.33000000000004"/>
        <n v="511.57"/>
        <n v="511.42"/>
        <n v="511.25"/>
        <n v="506.5"/>
        <n v="506.39"/>
        <n v="506.38"/>
        <n v="499.31"/>
        <n v="498.31"/>
        <n v="497.11"/>
        <n v="495.82"/>
        <n v="494.49"/>
        <n v="492.9"/>
        <n v="485.01"/>
        <n v="484.56"/>
        <n v="480.75"/>
        <n v="480.37"/>
        <n v="479.79"/>
        <n v="478.23"/>
        <n v="477.2"/>
        <n v="475.42"/>
        <n v="473.53"/>
        <n v="472.44"/>
        <n v="471.66"/>
        <n v="471.21"/>
        <n v="469.69"/>
        <n v="469.59"/>
        <n v="467.03"/>
        <n v="466.58"/>
        <n v="464.94"/>
        <n v="464.86"/>
        <n v="462.57"/>
        <n v="461.94"/>
        <n v="461.24"/>
        <n v="460.87"/>
        <n v="459.55"/>
        <n v="457.63"/>
        <n v="456.58"/>
        <n v="455.77"/>
        <n v="454.4"/>
        <n v="453.62"/>
        <n v="451.83"/>
        <n v="451.61"/>
        <n v="451.35"/>
        <n v="450.49"/>
        <n v="448.47"/>
        <n v="448.26"/>
        <n v="447.89"/>
        <n v="443.66"/>
        <n v="439.27"/>
        <n v="438.33"/>
        <n v="438.25"/>
        <n v="436.94"/>
        <n v="435.39"/>
        <n v="434.85"/>
        <n v="434.31"/>
        <n v="432.44"/>
        <n v="431.84"/>
        <n v="431.43"/>
        <n v="429.33"/>
        <n v="428.85"/>
        <n v="424.68"/>
        <n v="421.18"/>
        <n v="421.08"/>
        <n v="419.27"/>
        <n v="418.75"/>
        <n v="417.47"/>
        <n v="416.95"/>
        <n v="414.91"/>
        <n v="414.49"/>
        <n v="413.73"/>
        <n v="412.72"/>
        <n v="411.64"/>
        <n v="410.17"/>
        <n v="408.66"/>
        <n v="406.91"/>
        <n v="406.26"/>
        <n v="405.57"/>
        <n v="403.53"/>
        <n v="403.25"/>
        <n v="400.47"/>
        <n v="397.17"/>
        <n v="396.19"/>
        <n v="394.51"/>
        <n v="394.1"/>
        <n v="393.98"/>
        <n v="392.45"/>
        <n v="391.4"/>
        <n v="389.97"/>
        <n v="389.59"/>
        <n v="386.61"/>
        <n v="385.45"/>
        <n v="384.22"/>
        <n v="382.85"/>
        <n v="382.33"/>
        <n v="382.29"/>
        <n v="381.91"/>
        <n v="380"/>
        <n v="379.72"/>
        <n v="379.53"/>
        <n v="378.82"/>
        <n v="378.23"/>
        <n v="377.44"/>
        <n v="377"/>
        <n v="375.03"/>
        <n v="374.81"/>
        <n v="374.6"/>
        <n v="370.91"/>
        <n v="370.81"/>
        <n v="370.68"/>
        <n v="370.62"/>
        <n v="369.78"/>
        <n v="368.84"/>
        <n v="367.52"/>
        <n v="366.44"/>
        <n v="366.26"/>
        <n v="364.92"/>
        <n v="364.26"/>
        <n v="363.74"/>
        <n v="363.37"/>
        <n v="361.72"/>
        <n v="361.19"/>
        <n v="360.03"/>
        <n v="358.84"/>
        <n v="356.92"/>
        <n v="356.61"/>
        <n v="356.14"/>
        <n v="355.92"/>
        <n v="355.84"/>
        <n v="355.4"/>
        <n v="355.21"/>
        <n v="353.1"/>
        <n v="351.56"/>
        <n v="350.48"/>
        <n v="348.08"/>
        <n v="347.23"/>
        <n v="346.52"/>
        <n v="345.07"/>
        <n v="344.87"/>
        <n v="344.57"/>
        <n v="343.79"/>
        <n v="343.54"/>
        <n v="342.54"/>
        <n v="337.86"/>
        <n v="337.59"/>
        <n v="337.34"/>
        <n v="336.92"/>
        <n v="336.64"/>
        <n v="334.44"/>
        <n v="333.04"/>
        <n v="333.02"/>
        <n v="332.16"/>
        <n v="330.21"/>
        <n v="328.45"/>
        <n v="327.61"/>
        <n v="327.41000000000003"/>
        <n v="326.02999999999997"/>
        <n v="325.73"/>
        <n v="324.62"/>
        <n v="322.77"/>
        <n v="322.02999999999997"/>
        <n v="320.93"/>
        <n v="320.75"/>
        <n v="318.83"/>
        <n v="318.47000000000003"/>
        <n v="318.18"/>
        <n v="316.27999999999997"/>
        <n v="314.06"/>
        <n v="313.63"/>
        <n v="312.58999999999997"/>
        <n v="312.22000000000003"/>
        <n v="311.66000000000003"/>
        <n v="311.41000000000003"/>
        <n v="309.05"/>
        <n v="308.86"/>
        <n v="307.64999999999998"/>
        <n v="305.70999999999998"/>
        <n v="304.33999999999997"/>
        <n v="303.58999999999997"/>
        <n v="302.33999999999997"/>
        <n v="300.67"/>
        <n v="300.63"/>
        <n v="299.3"/>
        <n v="298.51"/>
        <n v="296.75"/>
        <n v="294.97000000000003"/>
        <n v="293.06"/>
        <n v="292.37"/>
        <n v="292.23"/>
        <n v="292.18"/>
        <n v="291.64"/>
        <n v="291.39999999999998"/>
        <n v="290.98"/>
        <n v="290.24"/>
        <n v="290.22000000000003"/>
        <n v="289.88"/>
        <n v="288.67"/>
        <n v="288.42"/>
        <n v="287.99"/>
        <n v="286.39999999999998"/>
        <n v="285.87"/>
        <n v="284.48"/>
        <n v="284.39"/>
        <n v="284.33999999999997"/>
        <n v="283.55"/>
        <n v="283.44"/>
        <n v="282.85000000000002"/>
        <n v="282.38"/>
        <n v="281.82"/>
        <n v="281.75"/>
        <n v="280.62"/>
        <n v="280.43"/>
        <n v="279.83"/>
        <n v="279.27999999999997"/>
        <n v="279.01"/>
        <n v="277.60000000000002"/>
        <n v="277.12"/>
        <n v="277.07"/>
        <n v="276.64"/>
        <n v="274.91000000000003"/>
        <n v="274.26"/>
        <n v="273.79000000000002"/>
        <n v="273.33999999999997"/>
        <n v="272.86"/>
        <n v="272.12"/>
        <n v="270.55"/>
        <n v="269.54000000000002"/>
        <n v="269.33"/>
        <n v="268.64"/>
        <n v="267.83"/>
        <n v="267.69"/>
        <n v="267.52999999999997"/>
        <n v="267.32"/>
        <n v="267.2"/>
        <n v="266.95"/>
        <n v="266.39"/>
        <n v="264.95"/>
        <n v="261.93"/>
        <n v="261.85000000000002"/>
        <n v="261.56"/>
        <n v="261.33999999999997"/>
        <n v="261.20999999999998"/>
        <n v="260.66000000000003"/>
        <n v="260.01"/>
        <n v="260"/>
        <n v="258.93"/>
        <n v="257.92"/>
        <n v="257.52"/>
        <n v="257.48"/>
        <n v="256.77"/>
        <n v="256.73"/>
        <n v="255.88"/>
        <n v="255.83"/>
        <n v="253.87"/>
        <n v="253.78"/>
        <n v="252.36"/>
        <n v="251.61"/>
        <n v="251.06"/>
        <n v="250.5"/>
        <n v="249.07"/>
        <n v="248.84"/>
        <n v="248.21"/>
        <n v="247.53"/>
        <n v="246.44"/>
        <n v="244.81"/>
        <n v="244.31"/>
        <n v="243.86"/>
        <n v="243.32"/>
        <n v="243.24"/>
        <n v="243.11"/>
        <n v="242.97"/>
        <n v="242.7"/>
        <n v="241.97"/>
        <n v="240.6"/>
        <n v="240.46"/>
        <n v="240.42"/>
        <n v="240.21"/>
        <n v="240.05"/>
        <n v="239.82"/>
        <n v="237.83"/>
        <n v="237.8"/>
        <n v="237.77"/>
        <n v="237.62"/>
        <n v="236.88"/>
        <n v="236.87"/>
        <n v="236.83"/>
        <n v="236.46"/>
        <n v="233.58"/>
        <n v="232.5"/>
        <n v="232.16"/>
        <n v="231.79"/>
        <n v="229.57"/>
        <n v="228.5"/>
        <n v="228.46"/>
        <n v="228.3"/>
        <n v="227.79"/>
        <n v="227.67"/>
        <n v="226.88"/>
        <n v="226.53"/>
        <n v="225.98"/>
        <n v="225.62"/>
        <n v="225.59"/>
        <n v="224.29"/>
        <n v="224.12"/>
        <n v="222.71"/>
        <n v="221.24"/>
        <n v="221.06"/>
        <n v="220.92"/>
        <n v="220.52"/>
        <n v="219.66"/>
        <n v="217.23"/>
        <n v="217"/>
        <n v="216.04"/>
        <n v="215.32"/>
        <n v="215.25"/>
        <n v="214.48"/>
        <n v="214.14"/>
        <n v="212.89"/>
        <n v="211.15"/>
        <n v="211.13"/>
        <n v="210.77"/>
        <n v="210.33"/>
        <n v="210.1"/>
        <n v="209.78"/>
        <n v="209.12"/>
        <n v="208.83"/>
        <n v="207.31"/>
        <n v="207.22"/>
        <n v="206.09"/>
        <n v="206.04"/>
        <n v="205.98"/>
        <n v="204.34"/>
        <n v="203.49"/>
        <n v="203.37"/>
        <n v="203.29"/>
        <n v="203.05"/>
        <n v="202.98"/>
        <n v="202.41"/>
        <n v="202.38"/>
        <n v="202.29"/>
        <n v="201.77"/>
        <n v="201.32"/>
        <n v="200.83"/>
        <n v="200.72"/>
        <n v="200.68"/>
        <n v="200.64"/>
        <n v="200.61"/>
        <n v="199.76"/>
        <n v="199.53"/>
        <n v="199.48"/>
        <n v="199.43"/>
        <n v="199.12"/>
        <n v="199.08"/>
        <n v="197.59"/>
        <n v="197.48"/>
        <n v="196.69"/>
        <n v="196.41"/>
        <n v="195.16"/>
        <n v="194.08"/>
        <n v="193.95"/>
        <n v="193.88"/>
        <n v="193.87"/>
        <n v="193.81"/>
        <n v="193.59"/>
        <n v="193.51"/>
        <n v="192.49"/>
        <n v="192.33"/>
        <n v="192.3"/>
        <n v="192.18"/>
        <n v="191.73"/>
        <n v="191.1"/>
        <n v="190.85"/>
        <n v="189.83"/>
        <n v="188.66"/>
        <n v="188.51"/>
        <n v="188.09"/>
        <n v="186.64"/>
        <n v="186.59"/>
        <n v="186.19"/>
        <n v="184.4"/>
        <n v="183.39"/>
        <n v="182.61"/>
        <n v="182.33"/>
        <n v="181.46"/>
        <n v="180.48"/>
        <n v="180.14"/>
        <n v="179.51"/>
        <n v="178.68"/>
        <n v="177.41"/>
        <n v="177.01"/>
        <n v="176.42"/>
        <n v="174.5"/>
        <n v="173.32"/>
        <n v="172.79"/>
        <n v="172.22"/>
        <n v="171.93"/>
        <n v="171.33"/>
        <n v="170.8"/>
        <n v="170.75"/>
        <n v="170.46"/>
        <n v="170.45"/>
        <n v="170.32"/>
        <n v="169.46"/>
        <n v="168.71"/>
        <n v="168.04"/>
        <n v="166.59"/>
        <n v="165.71"/>
        <n v="165.21"/>
        <n v="164.71"/>
        <n v="164.67"/>
        <n v="163.01"/>
        <n v="162.91"/>
        <n v="162.49"/>
        <n v="162.38999999999999"/>
        <n v="160.66"/>
        <n v="160.16999999999999"/>
        <n v="159.88999999999999"/>
        <n v="159.53"/>
        <n v="159.51"/>
        <n v="158.87"/>
        <n v="158.80000000000001"/>
        <n v="158.13"/>
        <n v="157.99"/>
        <n v="157.81"/>
        <n v="157.78"/>
        <n v="157.63999999999999"/>
        <n v="157.33000000000001"/>
        <n v="157.27000000000001"/>
        <n v="154.71"/>
        <n v="154.11000000000001"/>
        <n v="153.87"/>
        <n v="153.61000000000001"/>
        <n v="152.54"/>
        <n v="152.49"/>
        <n v="152.18"/>
        <n v="152.11000000000001"/>
        <n v="152.05000000000001"/>
        <n v="151.77000000000001"/>
        <n v="151.6"/>
        <n v="151.55000000000001"/>
        <n v="151.46"/>
        <n v="151.34"/>
        <n v="151.27000000000001"/>
        <n v="150.24"/>
        <n v="149.80000000000001"/>
        <n v="149.66999999999999"/>
        <n v="149.41"/>
        <n v="149.32"/>
        <n v="148.94"/>
        <n v="148.36000000000001"/>
        <n v="147.62"/>
        <n v="147.56"/>
        <n v="147.19"/>
        <n v="146.5"/>
        <n v="146.16999999999999"/>
        <n v="145.36000000000001"/>
        <n v="145.12"/>
        <n v="144.33000000000001"/>
        <n v="144.03"/>
        <n v="143.63"/>
        <n v="143.12"/>
        <n v="142.79"/>
        <n v="142.06"/>
        <n v="141.74"/>
        <n v="141.59"/>
        <n v="141.54"/>
        <n v="140.78"/>
        <n v="140.69999999999999"/>
        <n v="140.30000000000001"/>
        <n v="140.22999999999999"/>
        <n v="139.49"/>
        <n v="138.51"/>
        <n v="137.76"/>
        <n v="136.99"/>
        <n v="136.25"/>
        <n v="136.16"/>
        <n v="135.78"/>
        <n v="135.77000000000001"/>
        <n v="134.97"/>
        <n v="134.58000000000001"/>
        <n v="134.38"/>
        <n v="134.09"/>
        <n v="133.19"/>
        <n v="132.22999999999999"/>
        <n v="132.08000000000001"/>
        <n v="131.79"/>
        <n v="131.69"/>
        <n v="131.62"/>
        <n v="131.34"/>
        <n v="131.26"/>
        <n v="130.91"/>
        <n v="130.74"/>
        <n v="130.62"/>
        <n v="130.11000000000001"/>
        <n v="129.72"/>
        <n v="129.54"/>
        <n v="129.53"/>
        <n v="129.47999999999999"/>
        <n v="129.43"/>
        <n v="128.13"/>
        <n v="127.94"/>
        <n v="127.83"/>
        <n v="127.81"/>
        <n v="127.22"/>
        <n v="127.12"/>
        <n v="126.9"/>
        <n v="126.66"/>
        <n v="125.9"/>
        <n v="125.77"/>
        <n v="125.37"/>
        <n v="125.19"/>
        <n v="124.81"/>
        <n v="123.93"/>
        <n v="123.18"/>
        <n v="123.03"/>
        <n v="123"/>
        <n v="122.93"/>
        <n v="122.8"/>
        <n v="122.25"/>
        <n v="122.23"/>
        <n v="121.87"/>
        <n v="121.46"/>
        <n v="121.36"/>
        <n v="120.81"/>
        <n v="120.47"/>
        <n v="120.34"/>
        <n v="120.12"/>
        <n v="119.99"/>
        <n v="119.86"/>
        <n v="119.78"/>
        <n v="119.6"/>
        <n v="119.37"/>
        <n v="119.29"/>
        <n v="119.13"/>
        <n v="118.57"/>
        <n v="118.35"/>
        <n v="117.87"/>
        <n v="116.93"/>
        <n v="116.92"/>
        <n v="116.8"/>
        <n v="116.11"/>
        <n v="115.99"/>
        <n v="115.53"/>
        <n v="115.22"/>
        <n v="114.91"/>
        <n v="114.81"/>
        <n v="113.68"/>
        <n v="113.44"/>
        <n v="111.97"/>
        <n v="111.92"/>
        <n v="111.88"/>
        <n v="111.86"/>
        <n v="110.93"/>
        <n v="110.86"/>
        <n v="110.75"/>
        <n v="110.72"/>
        <n v="110.71"/>
        <n v="110.68"/>
        <n v="110.19"/>
        <n v="109.99"/>
        <n v="109.86"/>
        <n v="109.74"/>
        <n v="109.15"/>
        <n v="108.99"/>
        <n v="107.95"/>
        <n v="107.66"/>
        <n v="107.65"/>
        <n v="107.51"/>
        <n v="107.08"/>
        <n v="106.57"/>
        <n v="105.75"/>
        <n v="105.5"/>
        <n v="104.95"/>
        <n v="104.84"/>
        <n v="103.61"/>
        <n v="103.49"/>
        <n v="103.39"/>
        <n v="103.37"/>
        <n v="103.18"/>
        <n v="102.54"/>
        <n v="102.43"/>
        <n v="102.32"/>
        <n v="102.21"/>
        <n v="101.74"/>
        <n v="101.73"/>
        <n v="101.71"/>
        <n v="101.26"/>
        <n v="101.13"/>
        <n v="101.06"/>
        <n v="100.99"/>
        <n v="100.87"/>
        <n v="100.79"/>
        <n v="100.59"/>
        <n v="100.38"/>
        <n v="100.11"/>
        <n v="99.94"/>
        <n v="99.92"/>
        <n v="99.75"/>
        <n v="99.69"/>
        <n v="99.36"/>
        <n v="99.22"/>
        <n v="99.02"/>
        <n v="98.96"/>
        <n v="98.77"/>
        <n v="98.7"/>
        <n v="98.17"/>
        <n v="98.16"/>
        <n v="97.98"/>
        <n v="97.96"/>
        <n v="97.65"/>
        <n v="97.33"/>
        <n v="96.96"/>
        <n v="96.86"/>
        <n v="96.6"/>
        <n v="96.13"/>
        <n v="95.57"/>
        <n v="95.1"/>
        <n v="95"/>
        <n v="94.97"/>
        <n v="94.3"/>
        <n v="94.27"/>
        <n v="94.2"/>
        <n v="93.96"/>
        <n v="93.82"/>
        <n v="93.81"/>
        <n v="93.57"/>
        <n v="93.19"/>
        <n v="92.96"/>
        <n v="92.57"/>
        <n v="92.29"/>
        <n v="92.16"/>
        <n v="92.02"/>
        <n v="91.92"/>
        <n v="91.39"/>
        <n v="90.98"/>
        <n v="90.52"/>
        <n v="90.46"/>
        <n v="90.45"/>
        <n v="90.44"/>
        <n v="89.91"/>
        <n v="89.79"/>
        <n v="89.76"/>
        <n v="89.06"/>
        <n v="88.85"/>
        <n v="88.84"/>
        <n v="88.83"/>
        <n v="88.64"/>
        <n v="88.22"/>
        <n v="87.89"/>
        <n v="87.85"/>
        <n v="87.8"/>
        <n v="87.68"/>
        <n v="87.53"/>
        <n v="87.27"/>
        <n v="87.21"/>
        <n v="87.18"/>
        <n v="87.16"/>
        <n v="87.11"/>
        <n v="87.1"/>
        <n v="86.8"/>
        <n v="86.79"/>
        <n v="86.12"/>
        <n v="85.79"/>
        <n v="85.64"/>
        <n v="85.26"/>
        <n v="84.76"/>
        <n v="84.6"/>
        <n v="84.59"/>
        <n v="84.56"/>
        <n v="84.52"/>
        <n v="84.44"/>
        <n v="84.21"/>
        <n v="84.04"/>
        <n v="83.93"/>
        <n v="83.86"/>
        <n v="83.72"/>
        <n v="83.16"/>
        <n v="83.14"/>
        <n v="82.8"/>
        <n v="82.29"/>
        <n v="82.21"/>
        <n v="81.900000000000006"/>
        <n v="81.819999999999993"/>
        <n v="81.14"/>
        <n v="80.86"/>
        <n v="80.58"/>
        <n v="80.349999999999994"/>
        <n v="80.27"/>
        <n v="80.23"/>
        <n v="80.2"/>
        <n v="79.930000000000007"/>
        <n v="79.739999999999995"/>
        <n v="79.680000000000007"/>
        <n v="79.62"/>
        <n v="79.61"/>
        <n v="79.47"/>
        <n v="79.400000000000006"/>
        <n v="79.39"/>
        <n v="79.06"/>
        <n v="79.02"/>
        <n v="78.989999999999995"/>
        <n v="78.59"/>
        <n v="78.540000000000006"/>
        <n v="78.31"/>
        <n v="78.08"/>
        <n v="77.61"/>
        <n v="77.540000000000006"/>
        <n v="77.47"/>
        <n v="77.42"/>
        <n v="77.2"/>
        <n v="76.91"/>
        <n v="76.87"/>
        <n v="76.77"/>
        <n v="76.23"/>
        <n v="76.16"/>
        <n v="75.81"/>
        <n v="75.61"/>
        <n v="75.52"/>
        <n v="75.17"/>
        <n v="74.930000000000007"/>
        <n v="74.77"/>
        <n v="74.23"/>
        <n v="74.08"/>
        <n v="74.010000000000005"/>
        <n v="73.97"/>
        <n v="73.959999999999994"/>
        <n v="73.819999999999993"/>
        <n v="73.55"/>
        <n v="73.44"/>
        <n v="73.290000000000006"/>
        <n v="73.180000000000007"/>
        <n v="73.099999999999994"/>
        <n v="73.040000000000006"/>
        <n v="72.83"/>
        <n v="72.77"/>
        <n v="72.760000000000005"/>
        <n v="72.75"/>
        <n v="72.739999999999995"/>
        <n v="72.11"/>
        <n v="71.55"/>
        <n v="70.819999999999993"/>
        <n v="70.709999999999994"/>
        <n v="70.16"/>
        <n v="70.06"/>
        <n v="70.03"/>
        <n v="69.959999999999994"/>
        <n v="69.89"/>
        <n v="69.75"/>
        <n v="69.459999999999994"/>
        <n v="68.88"/>
        <n v="68.72"/>
        <n v="68.650000000000006"/>
        <n v="68.64"/>
        <n v="68.56"/>
        <n v="68.459999999999994"/>
        <n v="68.45"/>
        <n v="68.34"/>
        <n v="67.91"/>
        <n v="67.86"/>
        <n v="67.64"/>
        <n v="67.489999999999995"/>
        <n v="67.41"/>
        <n v="67.239999999999995"/>
        <n v="66.900000000000006"/>
        <n v="66.88"/>
        <n v="66.81"/>
        <n v="66.739999999999995"/>
        <n v="66.709999999999994"/>
        <n v="66.7"/>
        <n v="66.650000000000006"/>
        <n v="66.55"/>
        <n v="66.459999999999994"/>
        <n v="66.319999999999993"/>
        <n v="66.12"/>
        <n v="66.02"/>
        <n v="65.849999999999994"/>
        <n v="65.739999999999995"/>
        <n v="65.69"/>
        <n v="65.2"/>
        <n v="65.14"/>
        <n v="65.09"/>
        <n v="64.959999999999994"/>
        <n v="64.89"/>
        <n v="64.75"/>
        <n v="64.59"/>
        <n v="64.48"/>
        <n v="64.41"/>
        <n v="64.400000000000006"/>
        <n v="64.19"/>
        <n v="63.93"/>
        <n v="63.78"/>
        <n v="63.66"/>
        <n v="63.48"/>
        <n v="63.32"/>
        <n v="63.14"/>
        <n v="63.04"/>
        <n v="62.98"/>
        <n v="62.46"/>
        <n v="61.87"/>
        <n v="61.52"/>
        <n v="61.5"/>
        <n v="61.39"/>
        <n v="61.29"/>
        <n v="61.1"/>
        <n v="60.24"/>
        <n v="60.01"/>
        <n v="59.98"/>
        <n v="59.95"/>
        <n v="59.9"/>
        <n v="59.85"/>
        <n v="59.79"/>
        <n v="59.75"/>
        <n v="59.49"/>
        <n v="59.4"/>
        <n v="59.22"/>
        <n v="58.95"/>
        <n v="58.83"/>
        <n v="58.81"/>
        <n v="58.8"/>
        <n v="58.68"/>
        <n v="58.67"/>
        <n v="58.52"/>
        <n v="58.5"/>
        <n v="58.48"/>
        <n v="58.33"/>
        <n v="58.05"/>
        <n v="57.84"/>
        <n v="57.7"/>
        <n v="57.41"/>
        <n v="57.37"/>
        <n v="57.34"/>
        <n v="57.24"/>
        <n v="57.14"/>
        <n v="57.13"/>
        <n v="57.03"/>
        <n v="56.73"/>
        <n v="56.71"/>
        <n v="56.68"/>
        <n v="56.44"/>
        <n v="56.4"/>
        <n v="56.38"/>
        <n v="56.24"/>
        <n v="56.22"/>
        <n v="56.19"/>
        <n v="55.97"/>
        <n v="55.68"/>
        <n v="55.6"/>
        <n v="55.54"/>
        <n v="55.48"/>
        <n v="55.43"/>
        <n v="55.25"/>
        <n v="55.17"/>
        <n v="55.13"/>
        <n v="55.08"/>
        <n v="54.78"/>
        <n v="54.37"/>
        <n v="54.08"/>
        <n v="54.04"/>
        <n v="53.89"/>
        <n v="53.54"/>
        <n v="53.44"/>
        <n v="53.42"/>
        <n v="53.3"/>
        <n v="53.26"/>
        <n v="53.21"/>
        <n v="53.1"/>
        <n v="53.02"/>
        <n v="52.93"/>
        <n v="52.47"/>
        <n v="52.43"/>
        <n v="52.21"/>
        <n v="52.16"/>
        <n v="52.1"/>
        <n v="52.09"/>
        <n v="51.99"/>
        <n v="51.86"/>
        <n v="51.83"/>
        <n v="51.82"/>
        <n v="51.41"/>
        <n v="51.2"/>
        <n v="51.13"/>
        <n v="51.03"/>
        <n v="51.02"/>
        <n v="50.88"/>
        <n v="50.83"/>
        <n v="50.71"/>
        <n v="50.28"/>
        <n v="49.87"/>
        <n v="49.81"/>
        <n v="49.78"/>
        <n v="49.44"/>
        <n v="49.24"/>
        <n v="49.1"/>
        <n v="48.99"/>
        <n v="48.88"/>
        <n v="48.81"/>
        <n v="48.33"/>
        <n v="48.32"/>
        <n v="48.3"/>
        <n v="48.25"/>
        <n v="48.1"/>
        <n v="47.95"/>
        <n v="47.64"/>
        <n v="47.4"/>
        <n v="47.38"/>
        <n v="47.31"/>
        <n v="47.18"/>
        <n v="47.12"/>
        <n v="47.04"/>
        <n v="46.94"/>
        <n v="46.86"/>
        <n v="46.85"/>
        <n v="46.65"/>
        <n v="46.42"/>
        <n v="46.4"/>
        <n v="46.23"/>
        <n v="46.17"/>
        <n v="45.87"/>
        <n v="45.63"/>
        <n v="45.34"/>
        <n v="45.28"/>
        <n v="45.24"/>
        <n v="45.22"/>
        <n v="45.12"/>
        <n v="45.05"/>
        <n v="45.03"/>
        <n v="45"/>
        <n v="44.85"/>
        <n v="44.8"/>
        <n v="44.75"/>
        <n v="44.66"/>
        <n v="44.62"/>
        <n v="44.24"/>
        <n v="43.94"/>
        <n v="43.84"/>
        <n v="43.65"/>
        <n v="43.41"/>
        <n v="43.31"/>
        <n v="43.27"/>
        <n v="43.13"/>
        <n v="43.08"/>
        <n v="42.99"/>
        <n v="42.79"/>
        <n v="42.69"/>
        <n v="42.58"/>
        <n v="42.56"/>
        <n v="42.53"/>
        <n v="42.46"/>
        <n v="42.44"/>
        <n v="42.35"/>
        <n v="42.29"/>
        <n v="42.16"/>
        <n v="42.02"/>
        <n v="41.96"/>
        <n v="41.82"/>
        <n v="41.6"/>
        <n v="41.4"/>
        <n v="41.29"/>
        <n v="41.22"/>
        <n v="40.950000000000003"/>
        <n v="40.93"/>
        <n v="40.799999999999997"/>
        <n v="40.69"/>
        <n v="40.369999999999997"/>
        <n v="40.299999999999997"/>
        <n v="40.29"/>
        <n v="40.28"/>
        <n v="40.22"/>
        <n v="40.17"/>
        <n v="40.15"/>
        <n v="40.049999999999997"/>
        <n v="39.97"/>
        <n v="39.64"/>
        <n v="39.36"/>
        <n v="39.26"/>
        <n v="39.17"/>
        <n v="39.15"/>
        <n v="38.979999999999997"/>
        <n v="38.96"/>
        <n v="38.89"/>
        <n v="38.81"/>
        <n v="38.74"/>
        <n v="38.65"/>
        <n v="38.58"/>
        <n v="38.54"/>
        <n v="38.53"/>
        <n v="38.409999999999997"/>
        <n v="38.11"/>
        <n v="38.06"/>
        <n v="38.04"/>
        <n v="37.89"/>
        <n v="37.700000000000003"/>
        <n v="37.619999999999997"/>
        <n v="37.380000000000003"/>
        <n v="37.159999999999997"/>
        <n v="37.049999999999997"/>
        <n v="36.82"/>
        <n v="36.72"/>
        <n v="36.58"/>
        <n v="36.299999999999997"/>
        <n v="36.090000000000003"/>
        <n v="36"/>
        <n v="35.97"/>
        <n v="35.96"/>
        <n v="35.93"/>
        <n v="35.479999999999997"/>
        <n v="35.35"/>
        <n v="35.33"/>
        <n v="35.19"/>
        <n v="35.159999999999997"/>
        <n v="34.97"/>
        <n v="34.909999999999997"/>
        <n v="34.76"/>
        <n v="34.729999999999997"/>
        <n v="34.65"/>
        <n v="34.64"/>
        <n v="34.409999999999997"/>
        <n v="34.32"/>
        <n v="34.25"/>
        <n v="34.17"/>
        <n v="34.159999999999997"/>
        <n v="34.11"/>
        <n v="33.950000000000003"/>
        <n v="33.840000000000003"/>
        <n v="33.82"/>
        <n v="33.770000000000003"/>
        <n v="33.65"/>
        <n v="33.630000000000003"/>
        <n v="33.47"/>
        <n v="33.35"/>
        <n v="33.04"/>
        <n v="33.020000000000003"/>
        <n v="32.76"/>
        <n v="32.659999999999997"/>
        <n v="32.6"/>
        <n v="32.5"/>
        <n v="32.4"/>
        <n v="32.39"/>
        <n v="32.33"/>
        <n v="31.98"/>
        <n v="31.96"/>
        <n v="31.73"/>
        <n v="31.71"/>
        <n v="31.64"/>
        <n v="31.55"/>
        <n v="31.54"/>
        <n v="31.46"/>
        <n v="31.45"/>
        <n v="31.44"/>
        <n v="31.24"/>
        <n v="31.21"/>
        <n v="31.18"/>
        <n v="30.94"/>
        <n v="30.9"/>
        <n v="30.87"/>
        <n v="30.86"/>
        <n v="30.47"/>
        <n v="30.44"/>
        <n v="30.1"/>
        <n v="29.99"/>
        <n v="29.93"/>
        <n v="29.92"/>
        <n v="29.88"/>
        <n v="29.85"/>
        <n v="29.77"/>
        <n v="29.57"/>
        <n v="29.55"/>
        <n v="29.5"/>
        <n v="29.18"/>
        <n v="29.08"/>
        <n v="29.02"/>
        <n v="28.73"/>
        <n v="28.66"/>
        <n v="28.46"/>
        <n v="28.34"/>
        <n v="28.32"/>
        <n v="28.22"/>
        <n v="28.2"/>
        <n v="28.11"/>
        <n v="28.09"/>
        <n v="28.05"/>
        <n v="28.01"/>
        <n v="28"/>
        <n v="27.96"/>
        <n v="27.76"/>
        <n v="27.67"/>
        <n v="27.63"/>
        <n v="27.53"/>
        <n v="27.47"/>
        <n v="27.45"/>
        <n v="27.42"/>
        <n v="27.37"/>
        <n v="27.3"/>
        <n v="27.08"/>
        <n v="27.02"/>
        <n v="26.66"/>
        <n v="26.38"/>
        <n v="26.37"/>
        <n v="26.31"/>
        <n v="26.18"/>
        <n v="26.07"/>
        <n v="26.01"/>
        <n v="25.85"/>
        <n v="25.7"/>
        <n v="25.45"/>
        <n v="25.39"/>
        <n v="25.37"/>
        <n v="25.35"/>
        <n v="25.31"/>
        <n v="25.26"/>
        <n v="25.22"/>
        <n v="25.15"/>
        <n v="25.06"/>
        <n v="24.57"/>
        <n v="24.52"/>
        <n v="24.44"/>
        <n v="24.27"/>
        <n v="24.18"/>
        <n v="23.89"/>
        <n v="23.56"/>
        <n v="23.26"/>
        <n v="22.92"/>
        <n v="22.85"/>
        <n v="22.82"/>
        <n v="22.67"/>
        <n v="22.59"/>
        <n v="22.48"/>
        <n v="22.23"/>
        <n v="22.13"/>
        <n v="22.11"/>
        <n v="21.96"/>
        <n v="21.93"/>
        <n v="21.86"/>
        <n v="21.77"/>
        <n v="21.56"/>
        <n v="21.46"/>
        <n v="21.41"/>
        <n v="21.34"/>
        <n v="21.28"/>
        <n v="21.2"/>
        <n v="20.96"/>
        <n v="20.87"/>
        <n v="20.79"/>
        <n v="20.54"/>
        <n v="20.46"/>
        <n v="20.420000000000002"/>
        <n v="20.37"/>
        <n v="20.239999999999998"/>
        <n v="20.22"/>
        <n v="20.03"/>
        <n v="19.97"/>
        <n v="19.86"/>
        <n v="19.73"/>
        <n v="19.68"/>
        <n v="19.670000000000002"/>
        <n v="19.66"/>
        <n v="19.489999999999998"/>
        <n v="19.46"/>
        <n v="19.440000000000001"/>
        <n v="19.32"/>
        <n v="19.29"/>
        <n v="19.16"/>
        <n v="19.14"/>
        <n v="19.12"/>
        <n v="19.02"/>
        <n v="18.8"/>
        <n v="18.75"/>
        <n v="18.73"/>
        <n v="18.71"/>
        <n v="18.690000000000001"/>
        <n v="18.68"/>
        <n v="18.670000000000002"/>
        <n v="18.59"/>
        <n v="18.489999999999998"/>
        <n v="18.309999999999999"/>
        <n v="17.89"/>
        <n v="17.829999999999998"/>
        <n v="17.64"/>
        <n v="17.62"/>
        <n v="17.61"/>
        <n v="17.59"/>
        <n v="17.440000000000001"/>
        <n v="17.420000000000002"/>
        <n v="17.399999999999999"/>
        <n v="17.309999999999999"/>
        <n v="16.88"/>
        <n v="16.670000000000002"/>
        <n v="16.62"/>
        <n v="16.600000000000001"/>
        <n v="16.5"/>
        <n v="16.309999999999999"/>
        <n v="16.07"/>
        <n v="16.03"/>
        <n v="15.95"/>
        <n v="15.93"/>
        <n v="15.73"/>
        <n v="15.7"/>
        <n v="15.65"/>
        <n v="15.49"/>
        <n v="15.19"/>
        <n v="14.9"/>
        <n v="14.85"/>
        <n v="14.77"/>
        <n v="14.76"/>
        <n v="14.66"/>
        <n v="14.65"/>
        <n v="14.53"/>
        <n v="14.52"/>
        <n v="14.29"/>
        <n v="14.26"/>
        <n v="14.2"/>
        <n v="14.18"/>
        <n v="14.08"/>
        <n v="13.99"/>
        <n v="13.93"/>
        <n v="13.57"/>
        <n v="13.16"/>
        <n v="13.05"/>
        <n v="13.01"/>
        <n v="12.9"/>
        <n v="12.18"/>
        <n v="12.16"/>
        <n v="12.15"/>
        <n v="11.78"/>
        <n v="11.74"/>
        <n v="11.41"/>
        <n v="11.35"/>
        <n v="11.21"/>
        <n v="11.16"/>
        <n v="11.13"/>
        <n v="10.96"/>
        <n v="10.94"/>
        <n v="10.86"/>
        <n v="10.72"/>
        <n v="10.65"/>
        <n v="10.51"/>
        <n v="10.41"/>
        <n v="10.23"/>
        <n v="10.19"/>
        <n v="10.11"/>
        <n v="10.039999999999999"/>
        <n v="9.23"/>
        <n v="8.9499999999999993"/>
        <n v="8.83"/>
        <n v="8.82"/>
        <n v="8.8000000000000007"/>
        <n v="8.7899999999999991"/>
        <n v="8.77"/>
        <n v="8.74"/>
        <n v="8.7200000000000006"/>
        <n v="8.66"/>
        <n v="8.65"/>
        <n v="8.5299999999999994"/>
        <n v="8.49"/>
        <n v="8.41"/>
        <n v="8.39"/>
        <n v="8.34"/>
        <n v="8.3000000000000007"/>
        <n v="8.24"/>
        <n v="7.96"/>
        <n v="7.47"/>
        <n v="7.21"/>
        <n v="7.2"/>
        <n v="7.15"/>
        <n v="7.01"/>
        <n v="6.97"/>
        <n v="6.5"/>
        <n v="5.9"/>
        <n v="5.84"/>
        <n v="5.76"/>
        <n v="5.5"/>
        <n v="5.48"/>
        <n v="5.28"/>
        <n v="5.21"/>
        <n v="4.95"/>
        <n v="4.55"/>
        <n v="4.21"/>
        <n v="4"/>
        <n v="3.77"/>
        <n v="3.53"/>
        <n v="3.51"/>
        <n v="3.42"/>
        <n v="3.13"/>
        <n v="3.08"/>
        <n v="3.07"/>
        <n v="2.77"/>
        <n v="2.25"/>
      </sharedItems>
    </cacheField>
    <cacheField name="Order ID" numFmtId="0">
      <sharedItems containsSemiMixedTypes="0" containsString="0" containsNumber="1" containsInteger="1" minValue="359" maxValue="91586"/>
    </cacheField>
    <cacheField name="Manager" numFmtId="0">
      <sharedItems count="4">
        <s v="Erin"/>
        <s v="William"/>
        <s v="Sam"/>
        <s v="Chris"/>
      </sharedItems>
    </cacheField>
    <cacheField name="Status" numFmtId="0">
      <sharedItems count="2">
        <s v="Not Returned"/>
        <s v="Returned"/>
      </sharedItems>
    </cacheField>
    <cacheField name="Days (Order Date)" numFmtId="0" databaseField="0">
      <fieldGroup base="19">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Months (Order Date)" numFmtId="0" databaseField="0">
      <fieldGroup base="19">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6948003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567"/>
    <x v="0"/>
    <n v="0.02"/>
    <n v="1270.99"/>
    <n v="19.989999999999998"/>
    <n v="1733"/>
    <x v="0"/>
    <x v="0"/>
    <x v="0"/>
    <x v="0"/>
    <x v="0"/>
    <x v="0"/>
    <x v="0"/>
    <n v="0.35"/>
    <x v="0"/>
    <x v="0"/>
    <x v="0"/>
    <x v="0"/>
    <n v="20012"/>
    <x v="0"/>
    <d v="2015-04-06T00:00:00"/>
    <n v="9228.2255999999998"/>
    <x v="0"/>
    <n v="36"/>
    <x v="0"/>
    <n v="3841"/>
    <x v="0"/>
    <x v="0"/>
  </r>
  <r>
    <n v="349"/>
    <x v="0"/>
    <n v="7.0000000000000007E-2"/>
    <n v="2036.48"/>
    <n v="14.7"/>
    <n v="553"/>
    <x v="1"/>
    <x v="1"/>
    <x v="1"/>
    <x v="1"/>
    <x v="1"/>
    <x v="1"/>
    <x v="1"/>
    <n v="0.55000000000000004"/>
    <x v="0"/>
    <x v="1"/>
    <x v="1"/>
    <x v="1"/>
    <n v="90008"/>
    <x v="1"/>
    <d v="2015-02-21T00:00:00"/>
    <n v="4073.25"/>
    <x v="1"/>
    <n v="25"/>
    <x v="1"/>
    <n v="2433"/>
    <x v="1"/>
    <x v="0"/>
  </r>
  <r>
    <n v="914"/>
    <x v="1"/>
    <n v="0.02"/>
    <n v="1360.14"/>
    <n v="14.7"/>
    <n v="491"/>
    <x v="2"/>
    <x v="1"/>
    <x v="2"/>
    <x v="1"/>
    <x v="1"/>
    <x v="1"/>
    <x v="2"/>
    <n v="0.59"/>
    <x v="0"/>
    <x v="0"/>
    <x v="2"/>
    <x v="2"/>
    <n v="10154"/>
    <x v="2"/>
    <d v="2015-06-22T00:00:00"/>
    <n v="2028.12"/>
    <x v="2"/>
    <n v="22"/>
    <x v="2"/>
    <n v="6562"/>
    <x v="0"/>
    <x v="0"/>
  </r>
  <r>
    <n v="7096"/>
    <x v="1"/>
    <n v="0.01"/>
    <n v="500.98"/>
    <n v="56"/>
    <n v="2571"/>
    <x v="3"/>
    <x v="1"/>
    <x v="2"/>
    <x v="2"/>
    <x v="2"/>
    <x v="1"/>
    <x v="3"/>
    <n v="0.6"/>
    <x v="0"/>
    <x v="0"/>
    <x v="2"/>
    <x v="2"/>
    <n v="10165"/>
    <x v="3"/>
    <d v="2015-04-26T00:00:00"/>
    <n v="4260.1120000000001"/>
    <x v="3"/>
    <n v="56"/>
    <x v="3"/>
    <n v="50656"/>
    <x v="0"/>
    <x v="0"/>
  </r>
  <r>
    <n v="5338"/>
    <x v="2"/>
    <n v="0.05"/>
    <n v="165.2"/>
    <n v="19.989999999999998"/>
    <n v="2670"/>
    <x v="4"/>
    <x v="0"/>
    <x v="3"/>
    <x v="0"/>
    <x v="3"/>
    <x v="0"/>
    <x v="4"/>
    <n v="0.59"/>
    <x v="0"/>
    <x v="1"/>
    <x v="1"/>
    <x v="1"/>
    <n v="90049"/>
    <x v="4"/>
    <d v="2015-05-29T00:00:00"/>
    <n v="2008.71"/>
    <x v="4"/>
    <n v="167"/>
    <x v="4"/>
    <n v="37924"/>
    <x v="1"/>
    <x v="1"/>
  </r>
  <r>
    <n v="22190"/>
    <x v="3"/>
    <n v="0"/>
    <n v="6783.02"/>
    <n v="24.49"/>
    <n v="1185"/>
    <x v="5"/>
    <x v="0"/>
    <x v="2"/>
    <x v="1"/>
    <x v="1"/>
    <x v="2"/>
    <x v="5"/>
    <n v="0.39"/>
    <x v="0"/>
    <x v="2"/>
    <x v="3"/>
    <x v="3"/>
    <n v="35756"/>
    <x v="5"/>
    <d v="2015-03-22T00:00:00"/>
    <n v="4.1099999999999994"/>
    <x v="5"/>
    <n v="3"/>
    <x v="5"/>
    <n v="85938"/>
    <x v="2"/>
    <x v="0"/>
  </r>
  <r>
    <n v="3926"/>
    <x v="1"/>
    <n v="0.02"/>
    <n v="209.84"/>
    <n v="21.21"/>
    <n v="1044"/>
    <x v="6"/>
    <x v="0"/>
    <x v="3"/>
    <x v="2"/>
    <x v="4"/>
    <x v="2"/>
    <x v="6"/>
    <n v="0.59"/>
    <x v="0"/>
    <x v="1"/>
    <x v="1"/>
    <x v="1"/>
    <n v="90004"/>
    <x v="6"/>
    <d v="2015-06-14T00:00:00"/>
    <n v="2593.14"/>
    <x v="6"/>
    <n v="62"/>
    <x v="6"/>
    <n v="28001"/>
    <x v="1"/>
    <x v="0"/>
  </r>
  <r>
    <n v="18452"/>
    <x v="3"/>
    <n v="7.0000000000000007E-2"/>
    <n v="6783.02"/>
    <n v="24.49"/>
    <n v="1606"/>
    <x v="7"/>
    <x v="0"/>
    <x v="3"/>
    <x v="1"/>
    <x v="1"/>
    <x v="2"/>
    <x v="5"/>
    <n v="0.39"/>
    <x v="0"/>
    <x v="0"/>
    <x v="2"/>
    <x v="4"/>
    <n v="11010"/>
    <x v="7"/>
    <d v="2015-01-08T00:00:00"/>
    <n v="77.983599999997679"/>
    <x v="7"/>
    <n v="2"/>
    <x v="7"/>
    <n v="87993"/>
    <x v="0"/>
    <x v="0"/>
  </r>
  <r>
    <n v="21698"/>
    <x v="4"/>
    <n v="0.08"/>
    <n v="599.99"/>
    <n v="24.49"/>
    <n v="2089"/>
    <x v="8"/>
    <x v="0"/>
    <x v="1"/>
    <x v="1"/>
    <x v="5"/>
    <x v="2"/>
    <x v="7"/>
    <n v="0.37"/>
    <x v="0"/>
    <x v="0"/>
    <x v="2"/>
    <x v="5"/>
    <n v="10956"/>
    <x v="8"/>
    <d v="2015-07-08T00:00:00"/>
    <n v="8798.1830999999984"/>
    <x v="8"/>
    <n v="22"/>
    <x v="8"/>
    <n v="88348"/>
    <x v="0"/>
    <x v="0"/>
  </r>
  <r>
    <n v="7158"/>
    <x v="1"/>
    <n v="0"/>
    <n v="161.55000000000001"/>
    <n v="19.989999999999998"/>
    <n v="198"/>
    <x v="9"/>
    <x v="0"/>
    <x v="0"/>
    <x v="0"/>
    <x v="3"/>
    <x v="0"/>
    <x v="8"/>
    <n v="0.66"/>
    <x v="0"/>
    <x v="3"/>
    <x v="4"/>
    <x v="6"/>
    <n v="48138"/>
    <x v="9"/>
    <d v="2015-04-04T00:00:00"/>
    <n v="1014.9200000000001"/>
    <x v="9"/>
    <n v="77"/>
    <x v="9"/>
    <n v="51072"/>
    <x v="3"/>
    <x v="0"/>
  </r>
  <r>
    <n v="7492"/>
    <x v="0"/>
    <n v="0.01"/>
    <n v="193.17"/>
    <n v="19.989999999999998"/>
    <n v="3079"/>
    <x v="10"/>
    <x v="2"/>
    <x v="0"/>
    <x v="0"/>
    <x v="3"/>
    <x v="0"/>
    <x v="9"/>
    <n v="0.71"/>
    <x v="0"/>
    <x v="0"/>
    <x v="5"/>
    <x v="7"/>
    <n v="19112"/>
    <x v="10"/>
    <d v="2015-06-11T00:00:00"/>
    <n v="1141.07"/>
    <x v="10"/>
    <n v="63"/>
    <x v="10"/>
    <n v="53476"/>
    <x v="0"/>
    <x v="0"/>
  </r>
  <r>
    <n v="18567"/>
    <x v="0"/>
    <n v="0.02"/>
    <n v="1270.99"/>
    <n v="19.989999999999998"/>
    <n v="1734"/>
    <x v="11"/>
    <x v="0"/>
    <x v="0"/>
    <x v="0"/>
    <x v="0"/>
    <x v="0"/>
    <x v="0"/>
    <n v="0.35"/>
    <x v="0"/>
    <x v="0"/>
    <x v="2"/>
    <x v="8"/>
    <n v="10528"/>
    <x v="0"/>
    <d v="2015-04-06T00:00:00"/>
    <n v="7889.6876999999995"/>
    <x v="11"/>
    <n v="9"/>
    <x v="11"/>
    <n v="88443"/>
    <x v="0"/>
    <x v="0"/>
  </r>
  <r>
    <n v="6443"/>
    <x v="0"/>
    <n v="0.08"/>
    <n v="140.81"/>
    <n v="24.49"/>
    <n v="1106"/>
    <x v="12"/>
    <x v="0"/>
    <x v="2"/>
    <x v="2"/>
    <x v="2"/>
    <x v="2"/>
    <x v="10"/>
    <n v="0.56999999999999995"/>
    <x v="0"/>
    <x v="3"/>
    <x v="6"/>
    <x v="9"/>
    <n v="75220"/>
    <x v="11"/>
    <d v="2015-06-08T00:00:00"/>
    <n v="1232.79"/>
    <x v="12"/>
    <n v="81"/>
    <x v="12"/>
    <n v="45824"/>
    <x v="3"/>
    <x v="0"/>
  </r>
  <r>
    <n v="23147"/>
    <x v="4"/>
    <n v="0"/>
    <n v="599.99"/>
    <n v="24.49"/>
    <n v="1548"/>
    <x v="13"/>
    <x v="0"/>
    <x v="1"/>
    <x v="1"/>
    <x v="5"/>
    <x v="2"/>
    <x v="11"/>
    <n v="0.44"/>
    <x v="0"/>
    <x v="3"/>
    <x v="7"/>
    <x v="10"/>
    <n v="47374"/>
    <x v="12"/>
    <d v="2015-06-25T00:00:00"/>
    <n v="-367.16500000000002"/>
    <x v="13"/>
    <n v="18"/>
    <x v="13"/>
    <n v="88487"/>
    <x v="3"/>
    <x v="0"/>
  </r>
  <r>
    <n v="23880"/>
    <x v="2"/>
    <n v="0.08"/>
    <n v="896.99"/>
    <n v="19.989999999999998"/>
    <n v="84"/>
    <x v="14"/>
    <x v="0"/>
    <x v="1"/>
    <x v="0"/>
    <x v="0"/>
    <x v="0"/>
    <x v="12"/>
    <n v="0.38"/>
    <x v="0"/>
    <x v="0"/>
    <x v="8"/>
    <x v="11"/>
    <n v="45231"/>
    <x v="13"/>
    <d v="2015-04-02T00:00:00"/>
    <n v="7402.32"/>
    <x v="11"/>
    <n v="13"/>
    <x v="14"/>
    <n v="87366"/>
    <x v="0"/>
    <x v="0"/>
  </r>
  <r>
    <n v="2296"/>
    <x v="0"/>
    <n v="0.09"/>
    <n v="355.98"/>
    <n v="58.92"/>
    <n v="2498"/>
    <x v="15"/>
    <x v="1"/>
    <x v="1"/>
    <x v="2"/>
    <x v="2"/>
    <x v="1"/>
    <x v="13"/>
    <n v="0.64"/>
    <x v="0"/>
    <x v="1"/>
    <x v="1"/>
    <x v="12"/>
    <n v="92024"/>
    <x v="14"/>
    <d v="2015-02-20T00:00:00"/>
    <n v="1240.25"/>
    <x v="14"/>
    <n v="30"/>
    <x v="15"/>
    <n v="16547"/>
    <x v="1"/>
    <x v="0"/>
  </r>
  <r>
    <n v="3323"/>
    <x v="3"/>
    <n v="0.01"/>
    <n v="220.98"/>
    <n v="64.66"/>
    <n v="2747"/>
    <x v="16"/>
    <x v="1"/>
    <x v="1"/>
    <x v="2"/>
    <x v="6"/>
    <x v="3"/>
    <x v="14"/>
    <n v="0.62"/>
    <x v="0"/>
    <x v="0"/>
    <x v="2"/>
    <x v="2"/>
    <n v="10115"/>
    <x v="15"/>
    <d v="2015-03-19T00:00:00"/>
    <n v="1049.03"/>
    <x v="15"/>
    <n v="44"/>
    <x v="16"/>
    <n v="23751"/>
    <x v="0"/>
    <x v="0"/>
  </r>
  <r>
    <n v="18349"/>
    <x v="0"/>
    <n v="7.0000000000000007E-2"/>
    <n v="2036.48"/>
    <n v="14.7"/>
    <n v="555"/>
    <x v="17"/>
    <x v="1"/>
    <x v="1"/>
    <x v="1"/>
    <x v="1"/>
    <x v="1"/>
    <x v="1"/>
    <n v="0.55000000000000004"/>
    <x v="0"/>
    <x v="1"/>
    <x v="9"/>
    <x v="13"/>
    <n v="84062"/>
    <x v="1"/>
    <d v="2015-02-21T00:00:00"/>
    <n v="6028.41"/>
    <x v="16"/>
    <n v="6"/>
    <x v="17"/>
    <n v="86190"/>
    <x v="1"/>
    <x v="0"/>
  </r>
  <r>
    <n v="18217"/>
    <x v="3"/>
    <n v="0.06"/>
    <n v="699.99"/>
    <n v="24.49"/>
    <n v="2507"/>
    <x v="18"/>
    <x v="2"/>
    <x v="3"/>
    <x v="1"/>
    <x v="5"/>
    <x v="2"/>
    <x v="15"/>
    <n v="0.41"/>
    <x v="0"/>
    <x v="0"/>
    <x v="10"/>
    <x v="14"/>
    <n v="4401"/>
    <x v="16"/>
    <d v="2015-06-07T00:00:00"/>
    <n v="7024.2068999999992"/>
    <x v="11"/>
    <n v="15"/>
    <x v="18"/>
    <n v="87033"/>
    <x v="0"/>
    <x v="0"/>
  </r>
  <r>
    <n v="4502"/>
    <x v="4"/>
    <n v="7.0000000000000007E-2"/>
    <n v="699.99"/>
    <n v="24.49"/>
    <n v="1129"/>
    <x v="19"/>
    <x v="0"/>
    <x v="3"/>
    <x v="1"/>
    <x v="5"/>
    <x v="2"/>
    <x v="16"/>
    <n v="0.54"/>
    <x v="0"/>
    <x v="0"/>
    <x v="11"/>
    <x v="15"/>
    <n v="2118"/>
    <x v="17"/>
    <d v="2015-02-20T00:00:00"/>
    <n v="325.29000000000002"/>
    <x v="17"/>
    <n v="15"/>
    <x v="19"/>
    <n v="32037"/>
    <x v="0"/>
    <x v="0"/>
  </r>
  <r>
    <n v="18410"/>
    <x v="2"/>
    <n v="0.02"/>
    <n v="549.99"/>
    <n v="49"/>
    <n v="2141"/>
    <x v="20"/>
    <x v="1"/>
    <x v="3"/>
    <x v="1"/>
    <x v="5"/>
    <x v="1"/>
    <x v="17"/>
    <n v="0.35"/>
    <x v="0"/>
    <x v="1"/>
    <x v="12"/>
    <x v="16"/>
    <n v="81301"/>
    <x v="14"/>
    <d v="2015-02-20T00:00:00"/>
    <n v="-381.84119999999996"/>
    <x v="18"/>
    <n v="18"/>
    <x v="20"/>
    <n v="87570"/>
    <x v="1"/>
    <x v="0"/>
  </r>
  <r>
    <n v="6673"/>
    <x v="1"/>
    <n v="7.0000000000000007E-2"/>
    <n v="270.98"/>
    <n v="50"/>
    <n v="2303"/>
    <x v="21"/>
    <x v="1"/>
    <x v="1"/>
    <x v="2"/>
    <x v="2"/>
    <x v="1"/>
    <x v="18"/>
    <n v="0.77"/>
    <x v="0"/>
    <x v="0"/>
    <x v="2"/>
    <x v="2"/>
    <n v="10011"/>
    <x v="18"/>
    <d v="2015-02-13T00:00:00"/>
    <n v="-96.05"/>
    <x v="19"/>
    <n v="36"/>
    <x v="21"/>
    <n v="47493"/>
    <x v="0"/>
    <x v="0"/>
  </r>
  <r>
    <n v="1041"/>
    <x v="1"/>
    <n v="0.03"/>
    <n v="300.64999999999998"/>
    <n v="24.49"/>
    <n v="3011"/>
    <x v="22"/>
    <x v="0"/>
    <x v="1"/>
    <x v="0"/>
    <x v="7"/>
    <x v="2"/>
    <x v="19"/>
    <n v="0.52"/>
    <x v="0"/>
    <x v="0"/>
    <x v="11"/>
    <x v="15"/>
    <n v="2113"/>
    <x v="19"/>
    <d v="2015-04-30T00:00:00"/>
    <n v="1282.4959999999999"/>
    <x v="20"/>
    <n v="32"/>
    <x v="22"/>
    <n v="7623"/>
    <x v="0"/>
    <x v="0"/>
  </r>
  <r>
    <n v="5501"/>
    <x v="3"/>
    <n v="0.05"/>
    <n v="399.98"/>
    <n v="12.06"/>
    <n v="2107"/>
    <x v="23"/>
    <x v="1"/>
    <x v="1"/>
    <x v="1"/>
    <x v="1"/>
    <x v="3"/>
    <x v="20"/>
    <n v="0.56000000000000005"/>
    <x v="0"/>
    <x v="3"/>
    <x v="13"/>
    <x v="17"/>
    <n v="60601"/>
    <x v="11"/>
    <d v="2015-06-06T00:00:00"/>
    <n v="567.59"/>
    <x v="21"/>
    <n v="24"/>
    <x v="23"/>
    <n v="39015"/>
    <x v="3"/>
    <x v="0"/>
  </r>
  <r>
    <n v="21718"/>
    <x v="3"/>
    <n v="0.02"/>
    <n v="419.19"/>
    <n v="19.989999999999998"/>
    <n v="627"/>
    <x v="24"/>
    <x v="0"/>
    <x v="1"/>
    <x v="0"/>
    <x v="3"/>
    <x v="0"/>
    <x v="21"/>
    <n v="0.57999999999999996"/>
    <x v="0"/>
    <x v="0"/>
    <x v="8"/>
    <x v="18"/>
    <n v="43952"/>
    <x v="20"/>
    <d v="2015-04-22T00:00:00"/>
    <n v="6610.2"/>
    <x v="11"/>
    <n v="22"/>
    <x v="24"/>
    <n v="90469"/>
    <x v="0"/>
    <x v="0"/>
  </r>
  <r>
    <n v="3392"/>
    <x v="0"/>
    <n v="0.02"/>
    <n v="200.98"/>
    <n v="55.96"/>
    <n v="373"/>
    <x v="25"/>
    <x v="1"/>
    <x v="0"/>
    <x v="2"/>
    <x v="6"/>
    <x v="3"/>
    <x v="22"/>
    <n v="0.75"/>
    <x v="0"/>
    <x v="3"/>
    <x v="4"/>
    <x v="6"/>
    <n v="48234"/>
    <x v="21"/>
    <d v="2015-03-16T00:00:00"/>
    <n v="-163.63"/>
    <x v="22"/>
    <n v="45"/>
    <x v="25"/>
    <n v="24193"/>
    <x v="3"/>
    <x v="0"/>
  </r>
  <r>
    <n v="3847"/>
    <x v="0"/>
    <n v="0.05"/>
    <n v="328.14"/>
    <n v="91.05"/>
    <n v="1104"/>
    <x v="26"/>
    <x v="1"/>
    <x v="3"/>
    <x v="0"/>
    <x v="7"/>
    <x v="1"/>
    <x v="23"/>
    <n v="0.56999999999999995"/>
    <x v="0"/>
    <x v="0"/>
    <x v="2"/>
    <x v="2"/>
    <n v="10282"/>
    <x v="22"/>
    <d v="2015-04-11T00:00:00"/>
    <n v="772.04"/>
    <x v="23"/>
    <n v="29"/>
    <x v="26"/>
    <n v="27456"/>
    <x v="0"/>
    <x v="0"/>
  </r>
  <r>
    <n v="6014"/>
    <x v="3"/>
    <n v="0.04"/>
    <n v="300.98"/>
    <n v="54.92"/>
    <n v="102"/>
    <x v="27"/>
    <x v="1"/>
    <x v="2"/>
    <x v="2"/>
    <x v="6"/>
    <x v="3"/>
    <x v="24"/>
    <n v="0.55000000000000004"/>
    <x v="0"/>
    <x v="0"/>
    <x v="11"/>
    <x v="15"/>
    <n v="2129"/>
    <x v="23"/>
    <d v="2015-04-07T00:00:00"/>
    <n v="2023.75"/>
    <x v="24"/>
    <n v="31"/>
    <x v="27"/>
    <n v="42599"/>
    <x v="0"/>
    <x v="0"/>
  </r>
  <r>
    <n v="20920"/>
    <x v="0"/>
    <n v="0"/>
    <n v="387.99"/>
    <n v="19.989999999999998"/>
    <n v="1241"/>
    <x v="28"/>
    <x v="0"/>
    <x v="1"/>
    <x v="0"/>
    <x v="0"/>
    <x v="0"/>
    <x v="25"/>
    <n v="0.38"/>
    <x v="0"/>
    <x v="2"/>
    <x v="3"/>
    <x v="19"/>
    <n v="36830"/>
    <x v="24"/>
    <d v="2015-03-17T00:00:00"/>
    <n v="-70.14"/>
    <x v="25"/>
    <n v="23"/>
    <x v="28"/>
    <n v="90880"/>
    <x v="2"/>
    <x v="0"/>
  </r>
  <r>
    <n v="20624"/>
    <x v="4"/>
    <n v="0"/>
    <n v="1270.99"/>
    <n v="19.989999999999998"/>
    <n v="3397"/>
    <x v="29"/>
    <x v="0"/>
    <x v="0"/>
    <x v="0"/>
    <x v="0"/>
    <x v="0"/>
    <x v="0"/>
    <n v="0.35"/>
    <x v="0"/>
    <x v="3"/>
    <x v="13"/>
    <x v="20"/>
    <n v="61832"/>
    <x v="25"/>
    <d v="2015-06-09T00:00:00"/>
    <n v="6384.4388999999992"/>
    <x v="11"/>
    <n v="7"/>
    <x v="29"/>
    <n v="87535"/>
    <x v="3"/>
    <x v="0"/>
  </r>
  <r>
    <n v="18810"/>
    <x v="2"/>
    <n v="0"/>
    <n v="230.98"/>
    <n v="23.78"/>
    <n v="693"/>
    <x v="30"/>
    <x v="1"/>
    <x v="0"/>
    <x v="2"/>
    <x v="8"/>
    <x v="3"/>
    <x v="26"/>
    <n v="0.6"/>
    <x v="0"/>
    <x v="1"/>
    <x v="12"/>
    <x v="21"/>
    <n v="80229"/>
    <x v="26"/>
    <d v="2015-05-07T00:00:00"/>
    <n v="6095.8601999999992"/>
    <x v="11"/>
    <n v="36"/>
    <x v="30"/>
    <n v="87813"/>
    <x v="1"/>
    <x v="0"/>
  </r>
  <r>
    <n v="3406"/>
    <x v="0"/>
    <n v="0.03"/>
    <n v="200.97"/>
    <n v="15.59"/>
    <n v="3196"/>
    <x v="31"/>
    <x v="1"/>
    <x v="3"/>
    <x v="1"/>
    <x v="1"/>
    <x v="1"/>
    <x v="27"/>
    <n v="0.36"/>
    <x v="0"/>
    <x v="1"/>
    <x v="1"/>
    <x v="22"/>
    <n v="94109"/>
    <x v="27"/>
    <d v="2015-02-03T00:00:00"/>
    <n v="1951.3"/>
    <x v="26"/>
    <n v="43"/>
    <x v="31"/>
    <n v="24294"/>
    <x v="1"/>
    <x v="0"/>
  </r>
  <r>
    <n v="18914"/>
    <x v="1"/>
    <n v="0.02"/>
    <n v="1360.14"/>
    <n v="14.7"/>
    <n v="494"/>
    <x v="32"/>
    <x v="1"/>
    <x v="2"/>
    <x v="1"/>
    <x v="1"/>
    <x v="1"/>
    <x v="2"/>
    <n v="0.59"/>
    <x v="0"/>
    <x v="1"/>
    <x v="14"/>
    <x v="23"/>
    <n v="98115"/>
    <x v="2"/>
    <d v="2015-06-22T00:00:00"/>
    <n v="3042.18"/>
    <x v="27"/>
    <n v="6"/>
    <x v="32"/>
    <n v="88908"/>
    <x v="1"/>
    <x v="0"/>
  </r>
  <r>
    <n v="24783"/>
    <x v="3"/>
    <n v="0.05"/>
    <n v="204.1"/>
    <n v="13.99"/>
    <n v="540"/>
    <x v="33"/>
    <x v="0"/>
    <x v="0"/>
    <x v="1"/>
    <x v="1"/>
    <x v="4"/>
    <x v="28"/>
    <n v="0.37"/>
    <x v="0"/>
    <x v="3"/>
    <x v="13"/>
    <x v="24"/>
    <n v="60061"/>
    <x v="28"/>
    <d v="2015-05-25T00:00:00"/>
    <n v="5924.1122999999998"/>
    <x v="11"/>
    <n v="41"/>
    <x v="33"/>
    <n v="91175"/>
    <x v="3"/>
    <x v="0"/>
  </r>
  <r>
    <n v="2986"/>
    <x v="1"/>
    <n v="0.03"/>
    <n v="194.3"/>
    <n v="11.54"/>
    <n v="3342"/>
    <x v="34"/>
    <x v="0"/>
    <x v="3"/>
    <x v="2"/>
    <x v="4"/>
    <x v="2"/>
    <x v="29"/>
    <n v="0.59"/>
    <x v="0"/>
    <x v="0"/>
    <x v="0"/>
    <x v="0"/>
    <n v="20006"/>
    <x v="29"/>
    <d v="2015-02-15T00:00:00"/>
    <n v="2861.01"/>
    <x v="28"/>
    <n v="42"/>
    <x v="34"/>
    <n v="21572"/>
    <x v="0"/>
    <x v="0"/>
  </r>
  <r>
    <n v="3792"/>
    <x v="4"/>
    <n v="0.05"/>
    <n v="279.48"/>
    <n v="35"/>
    <n v="1314"/>
    <x v="35"/>
    <x v="0"/>
    <x v="3"/>
    <x v="0"/>
    <x v="3"/>
    <x v="2"/>
    <x v="30"/>
    <n v="0.8"/>
    <x v="0"/>
    <x v="1"/>
    <x v="1"/>
    <x v="1"/>
    <n v="90058"/>
    <x v="30"/>
    <d v="2015-01-05T00:00:00"/>
    <n v="-274.95"/>
    <x v="29"/>
    <n v="31"/>
    <x v="35"/>
    <n v="27013"/>
    <x v="1"/>
    <x v="0"/>
  </r>
  <r>
    <n v="5722"/>
    <x v="1"/>
    <n v="0.06"/>
    <n v="179.99"/>
    <n v="13.99"/>
    <n v="806"/>
    <x v="36"/>
    <x v="2"/>
    <x v="0"/>
    <x v="1"/>
    <x v="9"/>
    <x v="4"/>
    <x v="31"/>
    <n v="0.56999999999999995"/>
    <x v="0"/>
    <x v="2"/>
    <x v="15"/>
    <x v="25"/>
    <n v="33132"/>
    <x v="31"/>
    <d v="2015-01-11T00:00:00"/>
    <n v="1220.03784"/>
    <x v="30"/>
    <n v="54"/>
    <x v="36"/>
    <n v="40547"/>
    <x v="2"/>
    <x v="0"/>
  </r>
  <r>
    <n v="6581"/>
    <x v="4"/>
    <n v="0.03"/>
    <n v="256.99"/>
    <n v="11.25"/>
    <n v="1246"/>
    <x v="37"/>
    <x v="0"/>
    <x v="3"/>
    <x v="1"/>
    <x v="10"/>
    <x v="0"/>
    <x v="32"/>
    <n v="0.51"/>
    <x v="0"/>
    <x v="0"/>
    <x v="2"/>
    <x v="2"/>
    <n v="10009"/>
    <x v="32"/>
    <d v="2015-05-22T00:00:00"/>
    <n v="1489.8"/>
    <x v="31"/>
    <n v="32"/>
    <x v="37"/>
    <n v="46853"/>
    <x v="0"/>
    <x v="0"/>
  </r>
  <r>
    <n v="22096"/>
    <x v="4"/>
    <n v="0.03"/>
    <n v="808.49"/>
    <n v="55.3"/>
    <n v="2781"/>
    <x v="38"/>
    <x v="1"/>
    <x v="2"/>
    <x v="1"/>
    <x v="1"/>
    <x v="1"/>
    <x v="33"/>
    <n v="0.4"/>
    <x v="0"/>
    <x v="1"/>
    <x v="16"/>
    <x v="26"/>
    <n v="97071"/>
    <x v="33"/>
    <d v="2015-02-07T00:00:00"/>
    <n v="7576.11"/>
    <x v="32"/>
    <n v="11"/>
    <x v="38"/>
    <n v="87162"/>
    <x v="1"/>
    <x v="0"/>
  </r>
  <r>
    <n v="3212"/>
    <x v="3"/>
    <n v="0.04"/>
    <n v="419.19"/>
    <n v="19.989999999999998"/>
    <n v="2491"/>
    <x v="39"/>
    <x v="0"/>
    <x v="3"/>
    <x v="0"/>
    <x v="3"/>
    <x v="0"/>
    <x v="21"/>
    <n v="0.57999999999999996"/>
    <x v="0"/>
    <x v="1"/>
    <x v="1"/>
    <x v="1"/>
    <n v="90045"/>
    <x v="34"/>
    <d v="2015-04-27T00:00:00"/>
    <n v="1947.67"/>
    <x v="33"/>
    <n v="20"/>
    <x v="39"/>
    <n v="23042"/>
    <x v="1"/>
    <x v="0"/>
  </r>
  <r>
    <n v="23427"/>
    <x v="1"/>
    <n v="0.09"/>
    <n v="280.98"/>
    <n v="57"/>
    <n v="3139"/>
    <x v="40"/>
    <x v="1"/>
    <x v="3"/>
    <x v="2"/>
    <x v="2"/>
    <x v="1"/>
    <x v="34"/>
    <n v="0.78"/>
    <x v="0"/>
    <x v="0"/>
    <x v="17"/>
    <x v="27"/>
    <n v="7016"/>
    <x v="35"/>
    <d v="2015-05-05T00:00:00"/>
    <n v="252.48800000000028"/>
    <x v="34"/>
    <n v="31"/>
    <x v="40"/>
    <n v="86793"/>
    <x v="0"/>
    <x v="0"/>
  </r>
  <r>
    <n v="18696"/>
    <x v="3"/>
    <n v="0.08"/>
    <n v="400.98"/>
    <n v="42.52"/>
    <n v="2094"/>
    <x v="41"/>
    <x v="1"/>
    <x v="1"/>
    <x v="2"/>
    <x v="8"/>
    <x v="3"/>
    <x v="35"/>
    <n v="0.71"/>
    <x v="0"/>
    <x v="1"/>
    <x v="1"/>
    <x v="28"/>
    <n v="95928"/>
    <x v="36"/>
    <d v="2015-02-06T00:00:00"/>
    <n v="3031.9724000000001"/>
    <x v="35"/>
    <n v="20"/>
    <x v="41"/>
    <n v="86629"/>
    <x v="1"/>
    <x v="0"/>
  </r>
  <r>
    <n v="3065"/>
    <x v="2"/>
    <n v="0.09"/>
    <n v="363.25"/>
    <n v="19.989999999999998"/>
    <n v="2882"/>
    <x v="42"/>
    <x v="0"/>
    <x v="2"/>
    <x v="0"/>
    <x v="7"/>
    <x v="0"/>
    <x v="36"/>
    <n v="0.56999999999999995"/>
    <x v="0"/>
    <x v="2"/>
    <x v="18"/>
    <x v="29"/>
    <n v="28206"/>
    <x v="16"/>
    <d v="2015-06-06T00:00:00"/>
    <n v="732.26980000000003"/>
    <x v="36"/>
    <n v="21"/>
    <x v="42"/>
    <n v="21958"/>
    <x v="2"/>
    <x v="0"/>
  </r>
  <r>
    <n v="25096"/>
    <x v="1"/>
    <n v="0.01"/>
    <n v="500.98"/>
    <n v="56"/>
    <n v="2570"/>
    <x v="43"/>
    <x v="1"/>
    <x v="2"/>
    <x v="2"/>
    <x v="2"/>
    <x v="1"/>
    <x v="3"/>
    <n v="0.6"/>
    <x v="0"/>
    <x v="1"/>
    <x v="1"/>
    <x v="30"/>
    <n v="95616"/>
    <x v="3"/>
    <d v="2015-04-26T00:00:00"/>
    <n v="4899.1288000000004"/>
    <x v="37"/>
    <n v="14"/>
    <x v="43"/>
    <n v="90327"/>
    <x v="1"/>
    <x v="0"/>
  </r>
  <r>
    <n v="5780"/>
    <x v="4"/>
    <n v="0.04"/>
    <n v="212.6"/>
    <n v="110.2"/>
    <n v="2548"/>
    <x v="44"/>
    <x v="1"/>
    <x v="0"/>
    <x v="2"/>
    <x v="8"/>
    <x v="3"/>
    <x v="37"/>
    <n v="0.73"/>
    <x v="0"/>
    <x v="1"/>
    <x v="1"/>
    <x v="1"/>
    <n v="90068"/>
    <x v="20"/>
    <d v="2015-04-25T00:00:00"/>
    <n v="-513.79042000000004"/>
    <x v="38"/>
    <n v="33"/>
    <x v="44"/>
    <n v="40997"/>
    <x v="1"/>
    <x v="0"/>
  </r>
  <r>
    <n v="21059"/>
    <x v="2"/>
    <n v="0.01"/>
    <n v="500.98"/>
    <n v="26"/>
    <n v="1595"/>
    <x v="45"/>
    <x v="1"/>
    <x v="1"/>
    <x v="2"/>
    <x v="2"/>
    <x v="1"/>
    <x v="3"/>
    <n v="0.6"/>
    <x v="0"/>
    <x v="0"/>
    <x v="19"/>
    <x v="31"/>
    <n v="25705"/>
    <x v="37"/>
    <d v="2015-05-12T00:00:00"/>
    <n v="5078.5379999999996"/>
    <x v="11"/>
    <n v="14"/>
    <x v="45"/>
    <n v="90796"/>
    <x v="0"/>
    <x v="0"/>
  </r>
  <r>
    <n v="22972"/>
    <x v="1"/>
    <n v="0.06"/>
    <n v="424.21"/>
    <n v="110.2"/>
    <n v="2046"/>
    <x v="46"/>
    <x v="1"/>
    <x v="1"/>
    <x v="2"/>
    <x v="8"/>
    <x v="3"/>
    <x v="38"/>
    <n v="0.67"/>
    <x v="0"/>
    <x v="3"/>
    <x v="20"/>
    <x v="32"/>
    <n v="67901"/>
    <x v="38"/>
    <d v="2015-06-13T00:00:00"/>
    <n v="682.53"/>
    <x v="39"/>
    <n v="17"/>
    <x v="46"/>
    <n v="88219"/>
    <x v="3"/>
    <x v="0"/>
  </r>
  <r>
    <n v="18218"/>
    <x v="3"/>
    <n v="0.04"/>
    <n v="1360.14"/>
    <n v="14.7"/>
    <n v="2522"/>
    <x v="47"/>
    <x v="1"/>
    <x v="3"/>
    <x v="1"/>
    <x v="1"/>
    <x v="1"/>
    <x v="2"/>
    <n v="0.59"/>
    <x v="0"/>
    <x v="0"/>
    <x v="21"/>
    <x v="33"/>
    <n v="5401"/>
    <x v="16"/>
    <d v="2015-06-08T00:00:00"/>
    <n v="2639.0099999999998"/>
    <x v="40"/>
    <n v="6"/>
    <x v="47"/>
    <n v="87033"/>
    <x v="0"/>
    <x v="0"/>
  </r>
  <r>
    <n v="19909"/>
    <x v="4"/>
    <n v="0.02"/>
    <n v="880.98"/>
    <n v="44.55"/>
    <n v="2896"/>
    <x v="48"/>
    <x v="1"/>
    <x v="3"/>
    <x v="2"/>
    <x v="6"/>
    <x v="3"/>
    <x v="39"/>
    <n v="0.62"/>
    <x v="0"/>
    <x v="3"/>
    <x v="22"/>
    <x v="34"/>
    <n v="56001"/>
    <x v="39"/>
    <d v="2015-01-26T00:00:00"/>
    <n v="4861.0637999999999"/>
    <x v="11"/>
    <n v="8"/>
    <x v="48"/>
    <n v="86925"/>
    <x v="3"/>
    <x v="0"/>
  </r>
  <r>
    <n v="18283"/>
    <x v="0"/>
    <n v="0.05"/>
    <n v="535.64"/>
    <n v="14.7"/>
    <n v="1885"/>
    <x v="49"/>
    <x v="1"/>
    <x v="3"/>
    <x v="1"/>
    <x v="1"/>
    <x v="1"/>
    <x v="40"/>
    <n v="0.59"/>
    <x v="0"/>
    <x v="0"/>
    <x v="23"/>
    <x v="35"/>
    <n v="2806"/>
    <x v="40"/>
    <d v="2015-03-03T00:00:00"/>
    <n v="4407.4399999999996"/>
    <x v="41"/>
    <n v="15"/>
    <x v="49"/>
    <n v="87378"/>
    <x v="0"/>
    <x v="0"/>
  </r>
  <r>
    <n v="21284"/>
    <x v="1"/>
    <n v="0.04"/>
    <n v="880.98"/>
    <n v="44.55"/>
    <n v="1793"/>
    <x v="50"/>
    <x v="1"/>
    <x v="3"/>
    <x v="2"/>
    <x v="6"/>
    <x v="3"/>
    <x v="39"/>
    <n v="0.62"/>
    <x v="0"/>
    <x v="3"/>
    <x v="13"/>
    <x v="36"/>
    <n v="61401"/>
    <x v="41"/>
    <d v="2015-01-07T00:00:00"/>
    <n v="-13706.464"/>
    <x v="42"/>
    <n v="8"/>
    <x v="50"/>
    <n v="87853"/>
    <x v="3"/>
    <x v="0"/>
  </r>
  <r>
    <n v="18886"/>
    <x v="2"/>
    <n v="0.1"/>
    <n v="550.98"/>
    <n v="45.7"/>
    <n v="1009"/>
    <x v="51"/>
    <x v="1"/>
    <x v="1"/>
    <x v="2"/>
    <x v="8"/>
    <x v="3"/>
    <x v="41"/>
    <n v="0.71"/>
    <x v="0"/>
    <x v="0"/>
    <x v="10"/>
    <x v="37"/>
    <n v="4072"/>
    <x v="42"/>
    <d v="2015-06-21T00:00:00"/>
    <n v="818.54617499999995"/>
    <x v="43"/>
    <n v="14"/>
    <x v="51"/>
    <n v="88372"/>
    <x v="0"/>
    <x v="0"/>
  </r>
  <r>
    <n v="19316"/>
    <x v="4"/>
    <n v="0.05"/>
    <n v="574.74"/>
    <n v="24.49"/>
    <n v="169"/>
    <x v="52"/>
    <x v="0"/>
    <x v="1"/>
    <x v="1"/>
    <x v="1"/>
    <x v="2"/>
    <x v="42"/>
    <n v="0.37"/>
    <x v="0"/>
    <x v="2"/>
    <x v="24"/>
    <x v="38"/>
    <n v="70802"/>
    <x v="43"/>
    <d v="2015-01-10T00:00:00"/>
    <n v="-112.4263"/>
    <x v="44"/>
    <n v="12"/>
    <x v="52"/>
    <n v="87463"/>
    <x v="2"/>
    <x v="0"/>
  </r>
  <r>
    <n v="23338"/>
    <x v="2"/>
    <n v="0.05"/>
    <n v="165.2"/>
    <n v="19.989999999999998"/>
    <n v="2671"/>
    <x v="53"/>
    <x v="0"/>
    <x v="3"/>
    <x v="0"/>
    <x v="3"/>
    <x v="0"/>
    <x v="4"/>
    <n v="0.59"/>
    <x v="0"/>
    <x v="2"/>
    <x v="25"/>
    <x v="39"/>
    <n v="37027"/>
    <x v="4"/>
    <d v="2015-05-29T00:00:00"/>
    <n v="-48.957999999999998"/>
    <x v="45"/>
    <n v="42"/>
    <x v="53"/>
    <n v="90551"/>
    <x v="2"/>
    <x v="0"/>
  </r>
  <r>
    <n v="23433"/>
    <x v="4"/>
    <n v="0.04"/>
    <n v="880.98"/>
    <n v="44.55"/>
    <n v="651"/>
    <x v="54"/>
    <x v="1"/>
    <x v="2"/>
    <x v="2"/>
    <x v="6"/>
    <x v="3"/>
    <x v="39"/>
    <n v="0.62"/>
    <x v="0"/>
    <x v="1"/>
    <x v="26"/>
    <x v="40"/>
    <n v="89115"/>
    <x v="44"/>
    <d v="2015-02-19T00:00:00"/>
    <n v="4233.2587999999996"/>
    <x v="46"/>
    <n v="8"/>
    <x v="54"/>
    <n v="91576"/>
    <x v="1"/>
    <x v="0"/>
  </r>
  <r>
    <n v="64"/>
    <x v="3"/>
    <n v="0.08"/>
    <n v="124.49"/>
    <n v="51.94"/>
    <n v="553"/>
    <x v="1"/>
    <x v="1"/>
    <x v="1"/>
    <x v="2"/>
    <x v="8"/>
    <x v="3"/>
    <x v="43"/>
    <n v="0.63"/>
    <x v="0"/>
    <x v="1"/>
    <x v="1"/>
    <x v="1"/>
    <n v="90008"/>
    <x v="45"/>
    <d v="2015-06-19T00:00:00"/>
    <n v="-500.38"/>
    <x v="47"/>
    <n v="56"/>
    <x v="55"/>
    <n v="359"/>
    <x v="1"/>
    <x v="0"/>
  </r>
  <r>
    <n v="23209"/>
    <x v="3"/>
    <n v="0.06"/>
    <n v="549.99"/>
    <n v="49"/>
    <n v="550"/>
    <x v="55"/>
    <x v="1"/>
    <x v="1"/>
    <x v="1"/>
    <x v="5"/>
    <x v="1"/>
    <x v="17"/>
    <n v="0.35"/>
    <x v="0"/>
    <x v="3"/>
    <x v="6"/>
    <x v="41"/>
    <n v="78155"/>
    <x v="38"/>
    <d v="2015-06-13T00:00:00"/>
    <n v="4637.4071999999996"/>
    <x v="11"/>
    <n v="13"/>
    <x v="56"/>
    <n v="90910"/>
    <x v="3"/>
    <x v="0"/>
  </r>
  <r>
    <n v="7893"/>
    <x v="0"/>
    <n v="0"/>
    <n v="236.97"/>
    <n v="59.24"/>
    <n v="640"/>
    <x v="56"/>
    <x v="1"/>
    <x v="2"/>
    <x v="2"/>
    <x v="8"/>
    <x v="3"/>
    <x v="44"/>
    <n v="0.61"/>
    <x v="0"/>
    <x v="1"/>
    <x v="14"/>
    <x v="23"/>
    <n v="98119"/>
    <x v="46"/>
    <d v="2015-02-15T00:00:00"/>
    <n v="1192.04"/>
    <x v="48"/>
    <n v="34"/>
    <x v="57"/>
    <n v="56452"/>
    <x v="1"/>
    <x v="1"/>
  </r>
  <r>
    <n v="22511"/>
    <x v="4"/>
    <n v="0.04"/>
    <n v="291.73"/>
    <n v="48.8"/>
    <n v="2062"/>
    <x v="57"/>
    <x v="1"/>
    <x v="1"/>
    <x v="2"/>
    <x v="2"/>
    <x v="1"/>
    <x v="45"/>
    <n v="0.56000000000000005"/>
    <x v="0"/>
    <x v="2"/>
    <x v="27"/>
    <x v="42"/>
    <n v="23111"/>
    <x v="47"/>
    <d v="2015-06-30T00:00:00"/>
    <n v="-115.90389999999999"/>
    <x v="49"/>
    <n v="22"/>
    <x v="58"/>
    <n v="87148"/>
    <x v="2"/>
    <x v="0"/>
  </r>
  <r>
    <n v="4125"/>
    <x v="4"/>
    <n v="0.1"/>
    <n v="238.4"/>
    <n v="24.49"/>
    <n v="1282"/>
    <x v="58"/>
    <x v="0"/>
    <x v="0"/>
    <x v="2"/>
    <x v="2"/>
    <x v="2"/>
    <x v="46"/>
    <m/>
    <x v="0"/>
    <x v="0"/>
    <x v="5"/>
    <x v="7"/>
    <n v="19134"/>
    <x v="48"/>
    <d v="2015-01-26T00:00:00"/>
    <n v="460.67600000000004"/>
    <x v="50"/>
    <n v="30"/>
    <x v="59"/>
    <n v="29319"/>
    <x v="0"/>
    <x v="0"/>
  </r>
  <r>
    <n v="21610"/>
    <x v="3"/>
    <n v="0.02"/>
    <n v="367.99"/>
    <n v="19.989999999999998"/>
    <n v="679"/>
    <x v="59"/>
    <x v="0"/>
    <x v="1"/>
    <x v="0"/>
    <x v="0"/>
    <x v="0"/>
    <x v="47"/>
    <n v="0.4"/>
    <x v="0"/>
    <x v="1"/>
    <x v="14"/>
    <x v="43"/>
    <n v="98387"/>
    <x v="49"/>
    <d v="2015-03-05T00:00:00"/>
    <n v="4568.6072999999997"/>
    <x v="11"/>
    <n v="17"/>
    <x v="60"/>
    <n v="88890"/>
    <x v="1"/>
    <x v="0"/>
  </r>
  <r>
    <n v="20249"/>
    <x v="2"/>
    <n v="0.03"/>
    <n v="320.98"/>
    <n v="24.49"/>
    <n v="2117"/>
    <x v="60"/>
    <x v="0"/>
    <x v="3"/>
    <x v="2"/>
    <x v="2"/>
    <x v="2"/>
    <x v="48"/>
    <n v="0.55000000000000004"/>
    <x v="0"/>
    <x v="3"/>
    <x v="6"/>
    <x v="44"/>
    <n v="75401"/>
    <x v="50"/>
    <d v="2015-04-22T00:00:00"/>
    <n v="4554.4346999999998"/>
    <x v="11"/>
    <n v="20"/>
    <x v="61"/>
    <n v="90891"/>
    <x v="3"/>
    <x v="0"/>
  </r>
  <r>
    <n v="24076"/>
    <x v="3"/>
    <n v="0.04"/>
    <n v="6783.02"/>
    <n v="24.49"/>
    <n v="2004"/>
    <x v="61"/>
    <x v="0"/>
    <x v="3"/>
    <x v="1"/>
    <x v="1"/>
    <x v="2"/>
    <x v="5"/>
    <n v="0.39"/>
    <x v="0"/>
    <x v="1"/>
    <x v="28"/>
    <x v="45"/>
    <n v="59715"/>
    <x v="51"/>
    <d v="2015-04-19T00:00:00"/>
    <n v="-13562.637407999999"/>
    <x v="51"/>
    <n v="1"/>
    <x v="62"/>
    <n v="91277"/>
    <x v="1"/>
    <x v="0"/>
  </r>
  <r>
    <n v="4557"/>
    <x v="3"/>
    <n v="7.0000000000000007E-2"/>
    <n v="280.98"/>
    <n v="57"/>
    <n v="699"/>
    <x v="62"/>
    <x v="1"/>
    <x v="2"/>
    <x v="2"/>
    <x v="2"/>
    <x v="1"/>
    <x v="34"/>
    <n v="0.78"/>
    <x v="0"/>
    <x v="1"/>
    <x v="1"/>
    <x v="1"/>
    <n v="90041"/>
    <x v="52"/>
    <d v="2015-01-31T00:00:00"/>
    <n v="-439.62"/>
    <x v="52"/>
    <n v="23"/>
    <x v="63"/>
    <n v="32420"/>
    <x v="1"/>
    <x v="0"/>
  </r>
  <r>
    <n v="3927"/>
    <x v="1"/>
    <n v="0.01"/>
    <n v="194.3"/>
    <n v="11.54"/>
    <n v="1044"/>
    <x v="6"/>
    <x v="0"/>
    <x v="3"/>
    <x v="2"/>
    <x v="4"/>
    <x v="2"/>
    <x v="29"/>
    <n v="0.59"/>
    <x v="0"/>
    <x v="1"/>
    <x v="1"/>
    <x v="1"/>
    <n v="90004"/>
    <x v="6"/>
    <d v="2015-06-16T00:00:00"/>
    <n v="1162.76"/>
    <x v="53"/>
    <n v="32"/>
    <x v="64"/>
    <n v="28001"/>
    <x v="1"/>
    <x v="0"/>
  </r>
  <r>
    <n v="20228"/>
    <x v="0"/>
    <n v="0.02"/>
    <n v="500.98"/>
    <n v="26"/>
    <n v="5"/>
    <x v="63"/>
    <x v="1"/>
    <x v="3"/>
    <x v="2"/>
    <x v="2"/>
    <x v="1"/>
    <x v="3"/>
    <n v="0.6"/>
    <x v="0"/>
    <x v="1"/>
    <x v="1"/>
    <x v="46"/>
    <n v="91776"/>
    <x v="53"/>
    <d v="2015-06-15T00:00:00"/>
    <n v="4390.3665000000001"/>
    <x v="11"/>
    <n v="12"/>
    <x v="65"/>
    <n v="90193"/>
    <x v="1"/>
    <x v="0"/>
  </r>
  <r>
    <n v="21724"/>
    <x v="2"/>
    <n v="0.1"/>
    <n v="599.99"/>
    <n v="24.49"/>
    <n v="2418"/>
    <x v="64"/>
    <x v="0"/>
    <x v="2"/>
    <x v="1"/>
    <x v="5"/>
    <x v="2"/>
    <x v="49"/>
    <n v="0.5"/>
    <x v="0"/>
    <x v="2"/>
    <x v="27"/>
    <x v="47"/>
    <n v="23805"/>
    <x v="54"/>
    <d v="2015-01-11T00:00:00"/>
    <n v="-343.12599999999998"/>
    <x v="54"/>
    <n v="11"/>
    <x v="66"/>
    <n v="86753"/>
    <x v="2"/>
    <x v="0"/>
  </r>
  <r>
    <n v="23213"/>
    <x v="4"/>
    <n v="0.09"/>
    <n v="6783.02"/>
    <n v="24.49"/>
    <n v="2855"/>
    <x v="65"/>
    <x v="0"/>
    <x v="2"/>
    <x v="1"/>
    <x v="1"/>
    <x v="2"/>
    <x v="5"/>
    <n v="0.39"/>
    <x v="0"/>
    <x v="1"/>
    <x v="14"/>
    <x v="48"/>
    <n v="98198"/>
    <x v="55"/>
    <d v="2015-03-14T00:00:00"/>
    <n v="-14140.7016"/>
    <x v="55"/>
    <n v="1"/>
    <x v="67"/>
    <n v="87317"/>
    <x v="1"/>
    <x v="0"/>
  </r>
  <r>
    <n v="6243"/>
    <x v="0"/>
    <n v="0.04"/>
    <n v="160.97999999999999"/>
    <n v="30"/>
    <n v="94"/>
    <x v="66"/>
    <x v="1"/>
    <x v="3"/>
    <x v="2"/>
    <x v="2"/>
    <x v="1"/>
    <x v="50"/>
    <n v="0.62"/>
    <x v="0"/>
    <x v="3"/>
    <x v="13"/>
    <x v="17"/>
    <n v="60601"/>
    <x v="56"/>
    <d v="2015-05-05T00:00:00"/>
    <n v="116.1"/>
    <x v="56"/>
    <n v="37"/>
    <x v="68"/>
    <n v="44231"/>
    <x v="3"/>
    <x v="0"/>
  </r>
  <r>
    <n v="23773"/>
    <x v="3"/>
    <n v="0.09"/>
    <n v="159.31"/>
    <n v="60"/>
    <n v="2162"/>
    <x v="67"/>
    <x v="1"/>
    <x v="1"/>
    <x v="2"/>
    <x v="8"/>
    <x v="1"/>
    <x v="51"/>
    <n v="0.55000000000000004"/>
    <x v="0"/>
    <x v="0"/>
    <x v="5"/>
    <x v="49"/>
    <n v="16146"/>
    <x v="57"/>
    <d v="2015-05-22T00:00:00"/>
    <n v="77.000895400000104"/>
    <x v="57"/>
    <n v="41"/>
    <x v="69"/>
    <n v="90387"/>
    <x v="0"/>
    <x v="0"/>
  </r>
  <r>
    <n v="22865"/>
    <x v="0"/>
    <n v="7.0000000000000007E-2"/>
    <n v="699.99"/>
    <n v="24.49"/>
    <n v="483"/>
    <x v="68"/>
    <x v="0"/>
    <x v="1"/>
    <x v="1"/>
    <x v="5"/>
    <x v="2"/>
    <x v="15"/>
    <n v="0.41"/>
    <x v="0"/>
    <x v="3"/>
    <x v="13"/>
    <x v="50"/>
    <n v="60543"/>
    <x v="58"/>
    <d v="2015-04-25T00:00:00"/>
    <n v="2583.5614799999998"/>
    <x v="58"/>
    <n v="9"/>
    <x v="70"/>
    <n v="90354"/>
    <x v="3"/>
    <x v="0"/>
  </r>
  <r>
    <n v="151"/>
    <x v="4"/>
    <n v="0.06"/>
    <n v="122.99"/>
    <n v="19.989999999999998"/>
    <n v="2382"/>
    <x v="69"/>
    <x v="0"/>
    <x v="0"/>
    <x v="0"/>
    <x v="0"/>
    <x v="0"/>
    <x v="52"/>
    <n v="0.37"/>
    <x v="0"/>
    <x v="0"/>
    <x v="2"/>
    <x v="2"/>
    <n v="10024"/>
    <x v="26"/>
    <d v="2015-05-07T00:00:00"/>
    <n v="1408.1865"/>
    <x v="59"/>
    <n v="48"/>
    <x v="71"/>
    <n v="962"/>
    <x v="0"/>
    <x v="0"/>
  </r>
  <r>
    <n v="21835"/>
    <x v="4"/>
    <n v="0.05"/>
    <n v="442.14"/>
    <n v="14.7"/>
    <n v="2157"/>
    <x v="70"/>
    <x v="1"/>
    <x v="3"/>
    <x v="1"/>
    <x v="1"/>
    <x v="1"/>
    <x v="53"/>
    <n v="0.56000000000000005"/>
    <x v="0"/>
    <x v="3"/>
    <x v="4"/>
    <x v="51"/>
    <n v="48093"/>
    <x v="24"/>
    <d v="2015-03-25T00:00:00"/>
    <n v="2963.48"/>
    <x v="60"/>
    <n v="14"/>
    <x v="72"/>
    <n v="90385"/>
    <x v="3"/>
    <x v="0"/>
  </r>
  <r>
    <n v="19246"/>
    <x v="1"/>
    <n v="0.03"/>
    <n v="304.99"/>
    <n v="19.989999999999998"/>
    <n v="2874"/>
    <x v="71"/>
    <x v="0"/>
    <x v="3"/>
    <x v="0"/>
    <x v="0"/>
    <x v="0"/>
    <x v="54"/>
    <n v="0.4"/>
    <x v="0"/>
    <x v="3"/>
    <x v="29"/>
    <x v="52"/>
    <n v="68128"/>
    <x v="59"/>
    <d v="2015-06-24T00:00:00"/>
    <n v="4033.6089000000002"/>
    <x v="11"/>
    <n v="19"/>
    <x v="73"/>
    <n v="89874"/>
    <x v="3"/>
    <x v="0"/>
  </r>
  <r>
    <n v="22593"/>
    <x v="2"/>
    <n v="0.09"/>
    <n v="349.45"/>
    <n v="60"/>
    <n v="1739"/>
    <x v="72"/>
    <x v="1"/>
    <x v="1"/>
    <x v="2"/>
    <x v="8"/>
    <x v="1"/>
    <x v="55"/>
    <m/>
    <x v="0"/>
    <x v="2"/>
    <x v="18"/>
    <x v="53"/>
    <n v="27534"/>
    <x v="56"/>
    <d v="2015-05-04T00:00:00"/>
    <n v="-90.74799999999999"/>
    <x v="61"/>
    <n v="17"/>
    <x v="74"/>
    <n v="85867"/>
    <x v="2"/>
    <x v="0"/>
  </r>
  <r>
    <n v="20432"/>
    <x v="3"/>
    <n v="0.05"/>
    <n v="300.98"/>
    <n v="13.99"/>
    <n v="1237"/>
    <x v="73"/>
    <x v="0"/>
    <x v="1"/>
    <x v="1"/>
    <x v="1"/>
    <x v="4"/>
    <x v="56"/>
    <n v="0.39"/>
    <x v="0"/>
    <x v="3"/>
    <x v="6"/>
    <x v="54"/>
    <n v="75007"/>
    <x v="60"/>
    <d v="2015-05-26T00:00:00"/>
    <n v="3985.3089"/>
    <x v="11"/>
    <n v="20"/>
    <x v="75"/>
    <n v="86077"/>
    <x v="3"/>
    <x v="0"/>
  </r>
  <r>
    <n v="24434"/>
    <x v="1"/>
    <n v="0.04"/>
    <n v="296.18"/>
    <n v="154.12"/>
    <n v="2204"/>
    <x v="74"/>
    <x v="1"/>
    <x v="2"/>
    <x v="2"/>
    <x v="8"/>
    <x v="3"/>
    <x v="57"/>
    <n v="0.76"/>
    <x v="0"/>
    <x v="3"/>
    <x v="22"/>
    <x v="55"/>
    <n v="55337"/>
    <x v="61"/>
    <d v="2015-02-11T00:00:00"/>
    <n v="-87.998040000000003"/>
    <x v="62"/>
    <n v="20"/>
    <x v="76"/>
    <n v="86053"/>
    <x v="3"/>
    <x v="0"/>
  </r>
  <r>
    <n v="7786"/>
    <x v="2"/>
    <n v="0.09"/>
    <n v="122.99"/>
    <n v="70.2"/>
    <n v="68"/>
    <x v="75"/>
    <x v="1"/>
    <x v="1"/>
    <x v="2"/>
    <x v="2"/>
    <x v="1"/>
    <x v="58"/>
    <n v="0.74"/>
    <x v="0"/>
    <x v="0"/>
    <x v="2"/>
    <x v="2"/>
    <n v="10177"/>
    <x v="27"/>
    <d v="2015-02-04T00:00:00"/>
    <n v="-2426.5500000000002"/>
    <x v="63"/>
    <n v="49"/>
    <x v="77"/>
    <n v="55713"/>
    <x v="0"/>
    <x v="0"/>
  </r>
  <r>
    <n v="4015"/>
    <x v="1"/>
    <n v="0.09"/>
    <n v="154.13"/>
    <n v="69"/>
    <n v="604"/>
    <x v="76"/>
    <x v="2"/>
    <x v="1"/>
    <x v="2"/>
    <x v="8"/>
    <x v="2"/>
    <x v="59"/>
    <n v="0.68"/>
    <x v="0"/>
    <x v="1"/>
    <x v="1"/>
    <x v="1"/>
    <n v="90045"/>
    <x v="21"/>
    <d v="2015-03-15T00:00:00"/>
    <n v="-1763.7477000000003"/>
    <x v="64"/>
    <n v="38"/>
    <x v="78"/>
    <n v="28647"/>
    <x v="1"/>
    <x v="0"/>
  </r>
  <r>
    <n v="20315"/>
    <x v="4"/>
    <n v="0.09"/>
    <n v="243.98"/>
    <n v="43.32"/>
    <n v="2880"/>
    <x v="77"/>
    <x v="1"/>
    <x v="0"/>
    <x v="2"/>
    <x v="2"/>
    <x v="1"/>
    <x v="60"/>
    <n v="0.55000000000000004"/>
    <x v="0"/>
    <x v="2"/>
    <x v="15"/>
    <x v="56"/>
    <n v="33160"/>
    <x v="62"/>
    <d v="2015-05-13T00:00:00"/>
    <n v="1059.288"/>
    <x v="65"/>
    <n v="25"/>
    <x v="79"/>
    <n v="88627"/>
    <x v="2"/>
    <x v="0"/>
  </r>
  <r>
    <n v="1043"/>
    <x v="1"/>
    <n v="0.1"/>
    <n v="104.85"/>
    <n v="4.6500000000000004"/>
    <n v="3011"/>
    <x v="22"/>
    <x v="0"/>
    <x v="1"/>
    <x v="0"/>
    <x v="11"/>
    <x v="0"/>
    <x v="61"/>
    <n v="0.37"/>
    <x v="0"/>
    <x v="0"/>
    <x v="11"/>
    <x v="15"/>
    <n v="2113"/>
    <x v="19"/>
    <d v="2015-04-29T00:00:00"/>
    <n v="1184.1200000000001"/>
    <x v="66"/>
    <n v="58"/>
    <x v="80"/>
    <n v="7623"/>
    <x v="0"/>
    <x v="0"/>
  </r>
  <r>
    <n v="23181"/>
    <x v="1"/>
    <n v="0.03"/>
    <n v="315.98"/>
    <n v="19.989999999999998"/>
    <n v="3380"/>
    <x v="78"/>
    <x v="0"/>
    <x v="3"/>
    <x v="0"/>
    <x v="0"/>
    <x v="0"/>
    <x v="62"/>
    <n v="0.38"/>
    <x v="0"/>
    <x v="2"/>
    <x v="30"/>
    <x v="57"/>
    <n v="30240"/>
    <x v="50"/>
    <d v="2015-04-22T00:00:00"/>
    <n v="-4.4800000000000004"/>
    <x v="67"/>
    <n v="18"/>
    <x v="81"/>
    <n v="88838"/>
    <x v="2"/>
    <x v="0"/>
  </r>
  <r>
    <n v="1595"/>
    <x v="3"/>
    <n v="0.04"/>
    <n v="99.23"/>
    <n v="8.99"/>
    <n v="349"/>
    <x v="79"/>
    <x v="0"/>
    <x v="3"/>
    <x v="2"/>
    <x v="4"/>
    <x v="5"/>
    <x v="63"/>
    <n v="0.35"/>
    <x v="0"/>
    <x v="2"/>
    <x v="15"/>
    <x v="25"/>
    <n v="33132"/>
    <x v="63"/>
    <d v="2015-01-04T00:00:00"/>
    <n v="1916.6757"/>
    <x v="68"/>
    <n v="54"/>
    <x v="82"/>
    <n v="11527"/>
    <x v="2"/>
    <x v="0"/>
  </r>
  <r>
    <n v="18728"/>
    <x v="0"/>
    <n v="0.01"/>
    <n v="349.45"/>
    <n v="60"/>
    <n v="3257"/>
    <x v="80"/>
    <x v="1"/>
    <x v="2"/>
    <x v="2"/>
    <x v="8"/>
    <x v="1"/>
    <x v="55"/>
    <m/>
    <x v="0"/>
    <x v="1"/>
    <x v="14"/>
    <x v="58"/>
    <n v="98632"/>
    <x v="64"/>
    <d v="2015-05-27T00:00:00"/>
    <n v="3739.3928999999998"/>
    <x v="11"/>
    <n v="15"/>
    <x v="83"/>
    <n v="88825"/>
    <x v="1"/>
    <x v="0"/>
  </r>
  <r>
    <n v="26037"/>
    <x v="0"/>
    <n v="0.03"/>
    <n v="205.99"/>
    <n v="3"/>
    <n v="1708"/>
    <x v="81"/>
    <x v="0"/>
    <x v="0"/>
    <x v="1"/>
    <x v="9"/>
    <x v="0"/>
    <x v="64"/>
    <n v="0.57999999999999996"/>
    <x v="0"/>
    <x v="0"/>
    <x v="8"/>
    <x v="59"/>
    <n v="44118"/>
    <x v="57"/>
    <d v="2015-05-21T00:00:00"/>
    <n v="3670.3514999999998"/>
    <x v="11"/>
    <n v="29"/>
    <x v="84"/>
    <n v="88784"/>
    <x v="0"/>
    <x v="0"/>
  </r>
  <r>
    <n v="18507"/>
    <x v="4"/>
    <n v="0.1"/>
    <n v="130.97999999999999"/>
    <n v="54.74"/>
    <n v="2858"/>
    <x v="82"/>
    <x v="1"/>
    <x v="1"/>
    <x v="2"/>
    <x v="6"/>
    <x v="3"/>
    <x v="65"/>
    <n v="0.69"/>
    <x v="0"/>
    <x v="2"/>
    <x v="15"/>
    <x v="60"/>
    <n v="32259"/>
    <x v="28"/>
    <d v="2015-05-23T00:00:00"/>
    <n v="669.61199999999997"/>
    <x v="69"/>
    <n v="42"/>
    <x v="85"/>
    <n v="88282"/>
    <x v="2"/>
    <x v="0"/>
  </r>
  <r>
    <n v="7632"/>
    <x v="3"/>
    <n v="0.09"/>
    <n v="130.97999999999999"/>
    <n v="30"/>
    <n v="1217"/>
    <x v="83"/>
    <x v="1"/>
    <x v="0"/>
    <x v="2"/>
    <x v="2"/>
    <x v="1"/>
    <x v="66"/>
    <n v="0.78"/>
    <x v="0"/>
    <x v="0"/>
    <x v="11"/>
    <x v="15"/>
    <n v="2112"/>
    <x v="19"/>
    <d v="2015-05-01T00:00:00"/>
    <n v="-421.76"/>
    <x v="70"/>
    <n v="41"/>
    <x v="86"/>
    <n v="54595"/>
    <x v="0"/>
    <x v="1"/>
  </r>
  <r>
    <n v="4616"/>
    <x v="3"/>
    <n v="0.1"/>
    <n v="175.99"/>
    <n v="8.99"/>
    <n v="698"/>
    <x v="84"/>
    <x v="0"/>
    <x v="1"/>
    <x v="1"/>
    <x v="9"/>
    <x v="0"/>
    <x v="67"/>
    <n v="0.56999999999999995"/>
    <x v="0"/>
    <x v="1"/>
    <x v="14"/>
    <x v="23"/>
    <n v="98105"/>
    <x v="65"/>
    <d v="2015-03-28T00:00:00"/>
    <n v="930.98700000000008"/>
    <x v="71"/>
    <n v="39"/>
    <x v="87"/>
    <n v="32869"/>
    <x v="1"/>
    <x v="0"/>
  </r>
  <r>
    <n v="18998"/>
    <x v="2"/>
    <n v="0.03"/>
    <n v="896.99"/>
    <n v="19.989999999999998"/>
    <n v="2868"/>
    <x v="85"/>
    <x v="0"/>
    <x v="1"/>
    <x v="0"/>
    <x v="0"/>
    <x v="0"/>
    <x v="12"/>
    <n v="0.38"/>
    <x v="0"/>
    <x v="1"/>
    <x v="14"/>
    <x v="61"/>
    <n v="98026"/>
    <x v="66"/>
    <d v="2015-01-10T00:00:00"/>
    <n v="3602.1311999999994"/>
    <x v="11"/>
    <n v="6"/>
    <x v="88"/>
    <n v="85826"/>
    <x v="1"/>
    <x v="0"/>
  </r>
  <r>
    <n v="19232"/>
    <x v="4"/>
    <n v="0.04"/>
    <n v="449.99"/>
    <n v="24.49"/>
    <n v="3275"/>
    <x v="86"/>
    <x v="0"/>
    <x v="0"/>
    <x v="1"/>
    <x v="5"/>
    <x v="2"/>
    <x v="68"/>
    <n v="0.52"/>
    <x v="0"/>
    <x v="1"/>
    <x v="14"/>
    <x v="62"/>
    <n v="98273"/>
    <x v="67"/>
    <d v="2015-01-05T00:00:00"/>
    <n v="3576.8840999999998"/>
    <x v="11"/>
    <n v="12"/>
    <x v="89"/>
    <n v="86234"/>
    <x v="1"/>
    <x v="0"/>
  </r>
  <r>
    <n v="25239"/>
    <x v="0"/>
    <n v="0.06"/>
    <n v="355.98"/>
    <n v="58.92"/>
    <n v="3067"/>
    <x v="87"/>
    <x v="1"/>
    <x v="2"/>
    <x v="2"/>
    <x v="2"/>
    <x v="1"/>
    <x v="13"/>
    <n v="0.64"/>
    <x v="0"/>
    <x v="0"/>
    <x v="8"/>
    <x v="63"/>
    <n v="44515"/>
    <x v="68"/>
    <d v="2015-03-03T00:00:00"/>
    <n v="1660.92"/>
    <x v="72"/>
    <n v="14"/>
    <x v="90"/>
    <n v="91376"/>
    <x v="0"/>
    <x v="0"/>
  </r>
  <r>
    <n v="26315"/>
    <x v="1"/>
    <n v="7.0000000000000007E-2"/>
    <n v="152.47999999999999"/>
    <n v="6.5"/>
    <n v="497"/>
    <x v="88"/>
    <x v="0"/>
    <x v="0"/>
    <x v="1"/>
    <x v="10"/>
    <x v="0"/>
    <x v="69"/>
    <n v="0.74"/>
    <x v="0"/>
    <x v="2"/>
    <x v="25"/>
    <x v="64"/>
    <n v="37130"/>
    <x v="69"/>
    <d v="2015-05-16T00:00:00"/>
    <n v="171.83879999999999"/>
    <x v="73"/>
    <n v="35"/>
    <x v="91"/>
    <n v="90706"/>
    <x v="2"/>
    <x v="0"/>
  </r>
  <r>
    <n v="5871"/>
    <x v="1"/>
    <n v="0.03"/>
    <n v="115.99"/>
    <n v="4.2300000000000004"/>
    <n v="2190"/>
    <x v="89"/>
    <x v="0"/>
    <x v="3"/>
    <x v="1"/>
    <x v="9"/>
    <x v="0"/>
    <x v="70"/>
    <n v="0.56000000000000005"/>
    <x v="0"/>
    <x v="3"/>
    <x v="4"/>
    <x v="6"/>
    <n v="48227"/>
    <x v="46"/>
    <d v="2015-02-16T00:00:00"/>
    <n v="722.24099999999999"/>
    <x v="74"/>
    <n v="49"/>
    <x v="92"/>
    <n v="41636"/>
    <x v="3"/>
    <x v="0"/>
  </r>
  <r>
    <n v="89"/>
    <x v="1"/>
    <n v="0.04"/>
    <n v="125.99"/>
    <n v="4.2"/>
    <n v="3106"/>
    <x v="90"/>
    <x v="0"/>
    <x v="3"/>
    <x v="1"/>
    <x v="9"/>
    <x v="0"/>
    <x v="71"/>
    <n v="0.59"/>
    <x v="0"/>
    <x v="3"/>
    <x v="6"/>
    <x v="65"/>
    <n v="77041"/>
    <x v="70"/>
    <d v="2015-03-22T00:00:00"/>
    <n v="510.48900000000003"/>
    <x v="75"/>
    <n v="47"/>
    <x v="93"/>
    <n v="548"/>
    <x v="3"/>
    <x v="0"/>
  </r>
  <r>
    <n v="21762"/>
    <x v="4"/>
    <n v="0.05"/>
    <n v="424.21"/>
    <n v="110.2"/>
    <n v="1949"/>
    <x v="91"/>
    <x v="1"/>
    <x v="0"/>
    <x v="2"/>
    <x v="8"/>
    <x v="3"/>
    <x v="38"/>
    <n v="0.67"/>
    <x v="0"/>
    <x v="1"/>
    <x v="28"/>
    <x v="45"/>
    <n v="59715"/>
    <x v="71"/>
    <d v="2015-02-05T00:00:00"/>
    <n v="-213.40280000000001"/>
    <x v="76"/>
    <n v="12"/>
    <x v="94"/>
    <n v="90415"/>
    <x v="1"/>
    <x v="0"/>
  </r>
  <r>
    <n v="24975"/>
    <x v="1"/>
    <n v="0.01"/>
    <n v="525.98"/>
    <n v="19.989999999999998"/>
    <n v="1528"/>
    <x v="92"/>
    <x v="0"/>
    <x v="0"/>
    <x v="0"/>
    <x v="0"/>
    <x v="0"/>
    <x v="72"/>
    <n v="0.37"/>
    <x v="0"/>
    <x v="2"/>
    <x v="18"/>
    <x v="66"/>
    <n v="27288"/>
    <x v="31"/>
    <d v="2015-01-11T00:00:00"/>
    <n v="-161.92400000000001"/>
    <x v="77"/>
    <n v="9"/>
    <x v="95"/>
    <n v="86813"/>
    <x v="2"/>
    <x v="0"/>
  </r>
  <r>
    <n v="24482"/>
    <x v="1"/>
    <n v="7.0000000000000007E-2"/>
    <n v="417.4"/>
    <n v="75.23"/>
    <n v="596"/>
    <x v="93"/>
    <x v="1"/>
    <x v="2"/>
    <x v="2"/>
    <x v="8"/>
    <x v="3"/>
    <x v="73"/>
    <n v="0.79"/>
    <x v="0"/>
    <x v="3"/>
    <x v="7"/>
    <x v="67"/>
    <n v="46032"/>
    <x v="44"/>
    <d v="2015-02-16T00:00:00"/>
    <n v="-575.35199999999998"/>
    <x v="78"/>
    <n v="12"/>
    <x v="96"/>
    <n v="86308"/>
    <x v="3"/>
    <x v="0"/>
  </r>
  <r>
    <n v="5274"/>
    <x v="4"/>
    <n v="0.05"/>
    <n v="155.06"/>
    <n v="7.07"/>
    <n v="68"/>
    <x v="75"/>
    <x v="0"/>
    <x v="1"/>
    <x v="0"/>
    <x v="3"/>
    <x v="0"/>
    <x v="74"/>
    <n v="0.59"/>
    <x v="0"/>
    <x v="0"/>
    <x v="2"/>
    <x v="2"/>
    <n v="10177"/>
    <x v="63"/>
    <d v="2015-01-09T00:00:00"/>
    <n v="575.39600000000007"/>
    <x v="79"/>
    <n v="32"/>
    <x v="97"/>
    <n v="37537"/>
    <x v="0"/>
    <x v="0"/>
  </r>
  <r>
    <n v="22007"/>
    <x v="1"/>
    <n v="0.03"/>
    <n v="223.98"/>
    <n v="15.01"/>
    <n v="1671"/>
    <x v="94"/>
    <x v="0"/>
    <x v="0"/>
    <x v="0"/>
    <x v="0"/>
    <x v="0"/>
    <x v="75"/>
    <n v="0.38"/>
    <x v="0"/>
    <x v="2"/>
    <x v="27"/>
    <x v="68"/>
    <n v="22015"/>
    <x v="72"/>
    <d v="2015-05-13T00:00:00"/>
    <n v="0.69599999999999995"/>
    <x v="80"/>
    <n v="21"/>
    <x v="98"/>
    <n v="86725"/>
    <x v="2"/>
    <x v="0"/>
  </r>
  <r>
    <n v="20712"/>
    <x v="1"/>
    <n v="0.05"/>
    <n v="2550.14"/>
    <n v="29.7"/>
    <n v="2139"/>
    <x v="95"/>
    <x v="1"/>
    <x v="1"/>
    <x v="1"/>
    <x v="1"/>
    <x v="1"/>
    <x v="76"/>
    <n v="0.56999999999999995"/>
    <x v="0"/>
    <x v="3"/>
    <x v="31"/>
    <x v="69"/>
    <n v="53094"/>
    <x v="73"/>
    <d v="2015-04-17T00:00:00"/>
    <n v="-3971.0627999999997"/>
    <x v="81"/>
    <n v="2"/>
    <x v="99"/>
    <n v="86003"/>
    <x v="3"/>
    <x v="0"/>
  </r>
  <r>
    <n v="18885"/>
    <x v="0"/>
    <n v="0"/>
    <n v="442.14"/>
    <n v="14.7"/>
    <n v="236"/>
    <x v="96"/>
    <x v="1"/>
    <x v="1"/>
    <x v="1"/>
    <x v="1"/>
    <x v="1"/>
    <x v="53"/>
    <n v="0.56000000000000005"/>
    <x v="0"/>
    <x v="1"/>
    <x v="12"/>
    <x v="70"/>
    <n v="80027"/>
    <x v="74"/>
    <d v="2015-02-22T00:00:00"/>
    <n v="3294.8258999999994"/>
    <x v="11"/>
    <n v="10"/>
    <x v="100"/>
    <n v="86621"/>
    <x v="1"/>
    <x v="0"/>
  </r>
  <r>
    <n v="20177"/>
    <x v="0"/>
    <n v="0.02"/>
    <n v="2550.14"/>
    <n v="29.7"/>
    <n v="1112"/>
    <x v="97"/>
    <x v="1"/>
    <x v="1"/>
    <x v="1"/>
    <x v="1"/>
    <x v="1"/>
    <x v="76"/>
    <n v="0.56999999999999995"/>
    <x v="0"/>
    <x v="1"/>
    <x v="1"/>
    <x v="71"/>
    <n v="92399"/>
    <x v="9"/>
    <d v="2015-04-04T00:00:00"/>
    <n v="-5390.7388920000003"/>
    <x v="82"/>
    <n v="2"/>
    <x v="101"/>
    <n v="90832"/>
    <x v="1"/>
    <x v="0"/>
  </r>
  <r>
    <n v="152"/>
    <x v="4"/>
    <n v="0.08"/>
    <n v="68.81"/>
    <n v="60"/>
    <n v="2382"/>
    <x v="69"/>
    <x v="1"/>
    <x v="0"/>
    <x v="0"/>
    <x v="7"/>
    <x v="1"/>
    <x v="77"/>
    <n v="0.41"/>
    <x v="0"/>
    <x v="0"/>
    <x v="2"/>
    <x v="2"/>
    <n v="10024"/>
    <x v="26"/>
    <d v="2015-05-07T00:00:00"/>
    <n v="-1069.72"/>
    <x v="83"/>
    <n v="68"/>
    <x v="102"/>
    <n v="962"/>
    <x v="0"/>
    <x v="0"/>
  </r>
  <r>
    <n v="22765"/>
    <x v="0"/>
    <n v="0.05"/>
    <n v="225.02"/>
    <n v="28.66"/>
    <n v="1485"/>
    <x v="98"/>
    <x v="1"/>
    <x v="3"/>
    <x v="0"/>
    <x v="3"/>
    <x v="1"/>
    <x v="78"/>
    <n v="0.72"/>
    <x v="0"/>
    <x v="3"/>
    <x v="13"/>
    <x v="72"/>
    <n v="60516"/>
    <x v="75"/>
    <d v="2015-02-22T00:00:00"/>
    <n v="1428.9104"/>
    <x v="84"/>
    <n v="21"/>
    <x v="103"/>
    <n v="91236"/>
    <x v="3"/>
    <x v="0"/>
  </r>
  <r>
    <n v="22971"/>
    <x v="1"/>
    <n v="0.06"/>
    <n v="376.13"/>
    <n v="85.63"/>
    <n v="2046"/>
    <x v="46"/>
    <x v="1"/>
    <x v="1"/>
    <x v="2"/>
    <x v="8"/>
    <x v="3"/>
    <x v="79"/>
    <n v="0.74"/>
    <x v="0"/>
    <x v="3"/>
    <x v="20"/>
    <x v="32"/>
    <n v="67901"/>
    <x v="38"/>
    <d v="2015-06-14T00:00:00"/>
    <n v="-435.75749999999999"/>
    <x v="85"/>
    <n v="13"/>
    <x v="104"/>
    <n v="88219"/>
    <x v="3"/>
    <x v="0"/>
  </r>
  <r>
    <n v="1539"/>
    <x v="4"/>
    <n v="0.06"/>
    <n v="160.97999999999999"/>
    <n v="35.020000000000003"/>
    <n v="640"/>
    <x v="56"/>
    <x v="1"/>
    <x v="2"/>
    <x v="2"/>
    <x v="6"/>
    <x v="3"/>
    <x v="80"/>
    <n v="0.72"/>
    <x v="0"/>
    <x v="1"/>
    <x v="14"/>
    <x v="23"/>
    <n v="98119"/>
    <x v="70"/>
    <d v="2015-03-24T00:00:00"/>
    <n v="-229.68"/>
    <x v="86"/>
    <n v="30"/>
    <x v="105"/>
    <n v="11077"/>
    <x v="1"/>
    <x v="0"/>
  </r>
  <r>
    <n v="4131"/>
    <x v="2"/>
    <n v="0.05"/>
    <n v="52.4"/>
    <n v="16.11"/>
    <n v="1193"/>
    <x v="99"/>
    <x v="0"/>
    <x v="2"/>
    <x v="0"/>
    <x v="0"/>
    <x v="0"/>
    <x v="81"/>
    <n v="0.39"/>
    <x v="0"/>
    <x v="0"/>
    <x v="0"/>
    <x v="0"/>
    <n v="20016"/>
    <x v="76"/>
    <d v="2015-02-27T00:00:00"/>
    <n v="592.52650000000006"/>
    <x v="87"/>
    <n v="85"/>
    <x v="106"/>
    <n v="29350"/>
    <x v="0"/>
    <x v="0"/>
  </r>
  <r>
    <n v="4126"/>
    <x v="4"/>
    <n v="0.03"/>
    <n v="199.99"/>
    <n v="24.49"/>
    <n v="1282"/>
    <x v="58"/>
    <x v="2"/>
    <x v="0"/>
    <x v="1"/>
    <x v="5"/>
    <x v="2"/>
    <x v="82"/>
    <n v="0.46"/>
    <x v="0"/>
    <x v="0"/>
    <x v="5"/>
    <x v="7"/>
    <n v="19134"/>
    <x v="48"/>
    <d v="2015-01-26T00:00:00"/>
    <n v="393.41999999999996"/>
    <x v="88"/>
    <n v="21"/>
    <x v="107"/>
    <n v="29319"/>
    <x v="0"/>
    <x v="0"/>
  </r>
  <r>
    <n v="21710"/>
    <x v="2"/>
    <n v="0.03"/>
    <n v="420.98"/>
    <n v="19.989999999999998"/>
    <n v="1471"/>
    <x v="100"/>
    <x v="0"/>
    <x v="3"/>
    <x v="0"/>
    <x v="0"/>
    <x v="0"/>
    <x v="83"/>
    <n v="0.35"/>
    <x v="0"/>
    <x v="0"/>
    <x v="8"/>
    <x v="73"/>
    <n v="43081"/>
    <x v="5"/>
    <d v="2015-03-22T00:00:00"/>
    <n v="3043.0310999999997"/>
    <x v="11"/>
    <n v="10"/>
    <x v="108"/>
    <n v="87077"/>
    <x v="0"/>
    <x v="0"/>
  </r>
  <r>
    <n v="22275"/>
    <x v="4"/>
    <n v="0.02"/>
    <n v="419.19"/>
    <n v="19.989999999999998"/>
    <n v="2593"/>
    <x v="101"/>
    <x v="0"/>
    <x v="1"/>
    <x v="0"/>
    <x v="3"/>
    <x v="0"/>
    <x v="21"/>
    <n v="0.57999999999999996"/>
    <x v="0"/>
    <x v="2"/>
    <x v="30"/>
    <x v="74"/>
    <n v="30605"/>
    <x v="51"/>
    <d v="2015-04-17T00:00:00"/>
    <n v="-39.606000000000002"/>
    <x v="89"/>
    <n v="10"/>
    <x v="109"/>
    <n v="87772"/>
    <x v="2"/>
    <x v="0"/>
  </r>
  <r>
    <n v="20124"/>
    <x v="2"/>
    <n v="7.0000000000000007E-2"/>
    <n v="300.98"/>
    <n v="64.73"/>
    <n v="1433"/>
    <x v="102"/>
    <x v="1"/>
    <x v="1"/>
    <x v="2"/>
    <x v="2"/>
    <x v="1"/>
    <x v="84"/>
    <n v="0.56000000000000005"/>
    <x v="0"/>
    <x v="3"/>
    <x v="7"/>
    <x v="75"/>
    <n v="47130"/>
    <x v="77"/>
    <d v="2015-05-21T00:00:00"/>
    <n v="1399.6400000000003"/>
    <x v="90"/>
    <n v="14"/>
    <x v="110"/>
    <n v="86828"/>
    <x v="3"/>
    <x v="0"/>
  </r>
  <r>
    <n v="20840"/>
    <x v="3"/>
    <n v="0.02"/>
    <n v="420.98"/>
    <n v="19.989999999999998"/>
    <n v="2062"/>
    <x v="57"/>
    <x v="0"/>
    <x v="1"/>
    <x v="0"/>
    <x v="0"/>
    <x v="0"/>
    <x v="83"/>
    <n v="0.35"/>
    <x v="0"/>
    <x v="2"/>
    <x v="27"/>
    <x v="42"/>
    <n v="23111"/>
    <x v="52"/>
    <d v="2015-02-01T00:00:00"/>
    <n v="-162.69399999999999"/>
    <x v="91"/>
    <n v="10"/>
    <x v="111"/>
    <n v="87146"/>
    <x v="2"/>
    <x v="0"/>
  </r>
  <r>
    <n v="6388"/>
    <x v="1"/>
    <n v="0"/>
    <n v="195.99"/>
    <n v="4.2"/>
    <n v="640"/>
    <x v="56"/>
    <x v="2"/>
    <x v="2"/>
    <x v="1"/>
    <x v="9"/>
    <x v="0"/>
    <x v="85"/>
    <n v="0.56999999999999995"/>
    <x v="0"/>
    <x v="1"/>
    <x v="14"/>
    <x v="23"/>
    <n v="98119"/>
    <x v="78"/>
    <d v="2015-05-02T00:00:00"/>
    <n v="1030.509"/>
    <x v="92"/>
    <n v="24"/>
    <x v="112"/>
    <n v="45380"/>
    <x v="1"/>
    <x v="0"/>
  </r>
  <r>
    <n v="20956"/>
    <x v="4"/>
    <n v="7.0000000000000007E-2"/>
    <n v="574.74"/>
    <n v="24.49"/>
    <n v="2775"/>
    <x v="103"/>
    <x v="0"/>
    <x v="2"/>
    <x v="1"/>
    <x v="1"/>
    <x v="2"/>
    <x v="42"/>
    <n v="0.37"/>
    <x v="0"/>
    <x v="3"/>
    <x v="13"/>
    <x v="76"/>
    <n v="60131"/>
    <x v="79"/>
    <d v="2015-02-04T00:00:00"/>
    <n v="2860.9331999999995"/>
    <x v="11"/>
    <n v="8"/>
    <x v="113"/>
    <n v="91229"/>
    <x v="3"/>
    <x v="0"/>
  </r>
  <r>
    <n v="19072"/>
    <x v="4"/>
    <n v="0.08"/>
    <n v="259.70999999999998"/>
    <n v="66.67"/>
    <n v="2268"/>
    <x v="104"/>
    <x v="1"/>
    <x v="0"/>
    <x v="2"/>
    <x v="8"/>
    <x v="3"/>
    <x v="86"/>
    <n v="0.61"/>
    <x v="0"/>
    <x v="2"/>
    <x v="15"/>
    <x v="77"/>
    <n v="34639"/>
    <x v="80"/>
    <d v="2015-06-07T00:00:00"/>
    <n v="138.22199999999998"/>
    <x v="93"/>
    <n v="17"/>
    <x v="114"/>
    <n v="89571"/>
    <x v="2"/>
    <x v="0"/>
  </r>
  <r>
    <n v="5273"/>
    <x v="4"/>
    <n v="7.0000000000000007E-2"/>
    <n v="100.98"/>
    <n v="45"/>
    <n v="68"/>
    <x v="75"/>
    <x v="1"/>
    <x v="1"/>
    <x v="2"/>
    <x v="2"/>
    <x v="1"/>
    <x v="87"/>
    <n v="0.69"/>
    <x v="0"/>
    <x v="0"/>
    <x v="2"/>
    <x v="2"/>
    <n v="10177"/>
    <x v="63"/>
    <d v="2015-01-04T00:00:00"/>
    <n v="-1679.7599999999998"/>
    <x v="94"/>
    <n v="43"/>
    <x v="115"/>
    <n v="37537"/>
    <x v="0"/>
    <x v="0"/>
  </r>
  <r>
    <n v="21976"/>
    <x v="2"/>
    <n v="0.05"/>
    <n v="297.48"/>
    <n v="18.059999999999999"/>
    <n v="2157"/>
    <x v="70"/>
    <x v="1"/>
    <x v="3"/>
    <x v="1"/>
    <x v="1"/>
    <x v="1"/>
    <x v="88"/>
    <n v="0.6"/>
    <x v="0"/>
    <x v="3"/>
    <x v="4"/>
    <x v="51"/>
    <n v="48093"/>
    <x v="56"/>
    <d v="2015-05-04T00:00:00"/>
    <n v="709.85200000000009"/>
    <x v="95"/>
    <n v="14"/>
    <x v="116"/>
    <n v="90386"/>
    <x v="3"/>
    <x v="0"/>
  </r>
  <r>
    <n v="19374"/>
    <x v="0"/>
    <n v="7.0000000000000007E-2"/>
    <n v="280.98"/>
    <n v="57"/>
    <n v="3167"/>
    <x v="105"/>
    <x v="1"/>
    <x v="1"/>
    <x v="2"/>
    <x v="2"/>
    <x v="1"/>
    <x v="34"/>
    <n v="0.78"/>
    <x v="0"/>
    <x v="2"/>
    <x v="15"/>
    <x v="78"/>
    <n v="32004"/>
    <x v="42"/>
    <d v="2015-06-20T00:00:00"/>
    <n v="-283.9914"/>
    <x v="96"/>
    <n v="14"/>
    <x v="117"/>
    <n v="86491"/>
    <x v="2"/>
    <x v="0"/>
  </r>
  <r>
    <n v="24764"/>
    <x v="1"/>
    <n v="0.09"/>
    <n v="349.45"/>
    <n v="60"/>
    <n v="868"/>
    <x v="106"/>
    <x v="1"/>
    <x v="1"/>
    <x v="2"/>
    <x v="8"/>
    <x v="1"/>
    <x v="55"/>
    <m/>
    <x v="0"/>
    <x v="3"/>
    <x v="22"/>
    <x v="79"/>
    <n v="55126"/>
    <x v="81"/>
    <d v="2015-03-07T00:00:00"/>
    <n v="-2946.0509999999999"/>
    <x v="97"/>
    <n v="12"/>
    <x v="118"/>
    <n v="91195"/>
    <x v="3"/>
    <x v="0"/>
  </r>
  <r>
    <n v="18070"/>
    <x v="3"/>
    <n v="7.0000000000000007E-2"/>
    <n v="500.98"/>
    <n v="28.14"/>
    <n v="2803"/>
    <x v="107"/>
    <x v="1"/>
    <x v="0"/>
    <x v="1"/>
    <x v="1"/>
    <x v="1"/>
    <x v="89"/>
    <n v="0.38"/>
    <x v="0"/>
    <x v="1"/>
    <x v="1"/>
    <x v="80"/>
    <n v="90022"/>
    <x v="36"/>
    <d v="2015-02-06T00:00:00"/>
    <n v="2699.9838"/>
    <x v="11"/>
    <n v="10"/>
    <x v="119"/>
    <n v="86227"/>
    <x v="1"/>
    <x v="0"/>
  </r>
  <r>
    <n v="24122"/>
    <x v="1"/>
    <n v="0.03"/>
    <n v="350.98"/>
    <n v="30"/>
    <n v="2776"/>
    <x v="108"/>
    <x v="1"/>
    <x v="2"/>
    <x v="2"/>
    <x v="2"/>
    <x v="1"/>
    <x v="90"/>
    <n v="0.61"/>
    <x v="0"/>
    <x v="0"/>
    <x v="32"/>
    <x v="81"/>
    <n v="20877"/>
    <x v="82"/>
    <d v="2015-01-15T00:00:00"/>
    <n v="2692.4420999999998"/>
    <x v="11"/>
    <n v="11"/>
    <x v="120"/>
    <n v="91228"/>
    <x v="0"/>
    <x v="0"/>
  </r>
  <r>
    <n v="22119"/>
    <x v="2"/>
    <n v="0.09"/>
    <n v="270.97000000000003"/>
    <n v="28.06"/>
    <n v="1136"/>
    <x v="109"/>
    <x v="1"/>
    <x v="2"/>
    <x v="1"/>
    <x v="1"/>
    <x v="1"/>
    <x v="91"/>
    <n v="0.56000000000000005"/>
    <x v="0"/>
    <x v="3"/>
    <x v="13"/>
    <x v="82"/>
    <n v="60188"/>
    <x v="63"/>
    <d v="2015-01-04T00:00:00"/>
    <n v="2660.1432"/>
    <x v="11"/>
    <n v="15"/>
    <x v="121"/>
    <n v="87940"/>
    <x v="3"/>
    <x v="0"/>
  </r>
  <r>
    <n v="24552"/>
    <x v="0"/>
    <n v="0.01"/>
    <n v="195.99"/>
    <n v="8.99"/>
    <n v="2276"/>
    <x v="110"/>
    <x v="0"/>
    <x v="2"/>
    <x v="1"/>
    <x v="9"/>
    <x v="0"/>
    <x v="92"/>
    <n v="0.6"/>
    <x v="0"/>
    <x v="0"/>
    <x v="2"/>
    <x v="83"/>
    <n v="14304"/>
    <x v="8"/>
    <d v="2015-06-30T00:00:00"/>
    <n v="2653.7813999999998"/>
    <x v="11"/>
    <n v="22"/>
    <x v="122"/>
    <n v="91502"/>
    <x v="0"/>
    <x v="0"/>
  </r>
  <r>
    <n v="23260"/>
    <x v="1"/>
    <n v="0"/>
    <n v="300.98"/>
    <n v="164.73"/>
    <n v="1894"/>
    <x v="111"/>
    <x v="1"/>
    <x v="3"/>
    <x v="2"/>
    <x v="2"/>
    <x v="1"/>
    <x v="84"/>
    <n v="0.56000000000000005"/>
    <x v="0"/>
    <x v="3"/>
    <x v="31"/>
    <x v="84"/>
    <n v="54915"/>
    <x v="83"/>
    <d v="2015-02-25T00:00:00"/>
    <n v="2653.2914999999998"/>
    <x v="11"/>
    <n v="12"/>
    <x v="123"/>
    <n v="91261"/>
    <x v="3"/>
    <x v="0"/>
  </r>
  <r>
    <n v="19355"/>
    <x v="4"/>
    <n v="0.06"/>
    <n v="205.99"/>
    <n v="8.99"/>
    <n v="32"/>
    <x v="112"/>
    <x v="0"/>
    <x v="1"/>
    <x v="1"/>
    <x v="9"/>
    <x v="0"/>
    <x v="93"/>
    <n v="0.56000000000000005"/>
    <x v="0"/>
    <x v="1"/>
    <x v="16"/>
    <x v="85"/>
    <n v="97526"/>
    <x v="84"/>
    <d v="2015-03-19T00:00:00"/>
    <n v="3568.096"/>
    <x v="98"/>
    <n v="22"/>
    <x v="124"/>
    <n v="89203"/>
    <x v="1"/>
    <x v="0"/>
  </r>
  <r>
    <n v="18261"/>
    <x v="1"/>
    <n v="0.06"/>
    <n v="276.2"/>
    <n v="24.49"/>
    <n v="335"/>
    <x v="113"/>
    <x v="0"/>
    <x v="1"/>
    <x v="2"/>
    <x v="2"/>
    <x v="2"/>
    <x v="94"/>
    <m/>
    <x v="0"/>
    <x v="1"/>
    <x v="16"/>
    <x v="86"/>
    <n v="97504"/>
    <x v="85"/>
    <d v="2015-05-05T00:00:00"/>
    <n v="2639.4708000000001"/>
    <x v="11"/>
    <n v="14"/>
    <x v="125"/>
    <n v="87277"/>
    <x v="1"/>
    <x v="0"/>
  </r>
  <r>
    <n v="22201"/>
    <x v="1"/>
    <n v="0.08"/>
    <n v="178.47"/>
    <n v="19.989999999999998"/>
    <n v="3036"/>
    <x v="114"/>
    <x v="0"/>
    <x v="3"/>
    <x v="0"/>
    <x v="3"/>
    <x v="0"/>
    <x v="95"/>
    <n v="0.55000000000000004"/>
    <x v="0"/>
    <x v="3"/>
    <x v="33"/>
    <x v="87"/>
    <n v="58554"/>
    <x v="86"/>
    <d v="2015-03-16T00:00:00"/>
    <n v="2267.2199999999998"/>
    <x v="99"/>
    <n v="22"/>
    <x v="126"/>
    <n v="89130"/>
    <x v="3"/>
    <x v="0"/>
  </r>
  <r>
    <n v="20602"/>
    <x v="2"/>
    <n v="0.01"/>
    <n v="2036.48"/>
    <n v="14.7"/>
    <n v="2489"/>
    <x v="115"/>
    <x v="1"/>
    <x v="2"/>
    <x v="1"/>
    <x v="1"/>
    <x v="1"/>
    <x v="1"/>
    <n v="0.55000000000000004"/>
    <x v="0"/>
    <x v="1"/>
    <x v="1"/>
    <x v="88"/>
    <n v="94521"/>
    <x v="18"/>
    <d v="2015-02-13T00:00:00"/>
    <n v="-1596.7457999999999"/>
    <x v="100"/>
    <n v="2"/>
    <x v="127"/>
    <n v="86883"/>
    <x v="1"/>
    <x v="0"/>
  </r>
  <r>
    <n v="20795"/>
    <x v="1"/>
    <n v="0.08"/>
    <n v="349.45"/>
    <n v="60"/>
    <n v="3119"/>
    <x v="116"/>
    <x v="1"/>
    <x v="1"/>
    <x v="2"/>
    <x v="8"/>
    <x v="1"/>
    <x v="55"/>
    <m/>
    <x v="0"/>
    <x v="2"/>
    <x v="15"/>
    <x v="89"/>
    <n v="32839"/>
    <x v="8"/>
    <d v="2015-07-02T00:00:00"/>
    <n v="513.08399999999995"/>
    <x v="101"/>
    <n v="11"/>
    <x v="128"/>
    <n v="86432"/>
    <x v="2"/>
    <x v="0"/>
  </r>
  <r>
    <n v="24358"/>
    <x v="1"/>
    <n v="7.0000000000000007E-2"/>
    <n v="400.97"/>
    <n v="48.26"/>
    <n v="1186"/>
    <x v="117"/>
    <x v="1"/>
    <x v="2"/>
    <x v="1"/>
    <x v="1"/>
    <x v="3"/>
    <x v="96"/>
    <n v="0.36"/>
    <x v="0"/>
    <x v="1"/>
    <x v="1"/>
    <x v="90"/>
    <n v="92646"/>
    <x v="87"/>
    <d v="2015-04-10T00:00:00"/>
    <n v="2581.5590999999995"/>
    <x v="8"/>
    <n v="10"/>
    <x v="129"/>
    <n v="85939"/>
    <x v="1"/>
    <x v="0"/>
  </r>
  <r>
    <n v="19400"/>
    <x v="4"/>
    <n v="0.02"/>
    <n v="500.98"/>
    <n v="41.44"/>
    <n v="693"/>
    <x v="30"/>
    <x v="1"/>
    <x v="0"/>
    <x v="2"/>
    <x v="6"/>
    <x v="3"/>
    <x v="97"/>
    <n v="0.66"/>
    <x v="0"/>
    <x v="1"/>
    <x v="12"/>
    <x v="21"/>
    <n v="80229"/>
    <x v="88"/>
    <d v="2015-03-25T00:00:00"/>
    <n v="2568.4628999999995"/>
    <x v="11"/>
    <n v="7"/>
    <x v="130"/>
    <n v="87811"/>
    <x v="1"/>
    <x v="0"/>
  </r>
  <r>
    <n v="20776"/>
    <x v="4"/>
    <n v="0.03"/>
    <n v="297.64"/>
    <n v="14.7"/>
    <n v="2346"/>
    <x v="118"/>
    <x v="1"/>
    <x v="1"/>
    <x v="1"/>
    <x v="1"/>
    <x v="1"/>
    <x v="88"/>
    <n v="0.56999999999999995"/>
    <x v="0"/>
    <x v="2"/>
    <x v="34"/>
    <x v="91"/>
    <n v="40258"/>
    <x v="54"/>
    <d v="2015-01-15T00:00:00"/>
    <n v="-48.971999999999994"/>
    <x v="102"/>
    <n v="12"/>
    <x v="131"/>
    <n v="89503"/>
    <x v="2"/>
    <x v="0"/>
  </r>
  <r>
    <n v="20849"/>
    <x v="1"/>
    <n v="7.0000000000000007E-2"/>
    <n v="200.99"/>
    <n v="4.2"/>
    <n v="2603"/>
    <x v="119"/>
    <x v="0"/>
    <x v="1"/>
    <x v="1"/>
    <x v="9"/>
    <x v="0"/>
    <x v="98"/>
    <n v="0.59"/>
    <x v="0"/>
    <x v="0"/>
    <x v="17"/>
    <x v="92"/>
    <n v="7601"/>
    <x v="89"/>
    <d v="2015-04-06T00:00:00"/>
    <n v="2225.0761200000002"/>
    <x v="103"/>
    <n v="22"/>
    <x v="132"/>
    <n v="87383"/>
    <x v="0"/>
    <x v="0"/>
  </r>
  <r>
    <n v="22529"/>
    <x v="2"/>
    <n v="0.01"/>
    <n v="3499.99"/>
    <n v="24.49"/>
    <n v="1212"/>
    <x v="120"/>
    <x v="0"/>
    <x v="1"/>
    <x v="1"/>
    <x v="5"/>
    <x v="2"/>
    <x v="99"/>
    <n v="0.37"/>
    <x v="0"/>
    <x v="3"/>
    <x v="7"/>
    <x v="93"/>
    <n v="46404"/>
    <x v="90"/>
    <d v="2015-01-16T00:00:00"/>
    <n v="-3061.82"/>
    <x v="104"/>
    <n v="1"/>
    <x v="133"/>
    <n v="88600"/>
    <x v="3"/>
    <x v="0"/>
  </r>
  <r>
    <n v="19048"/>
    <x v="4"/>
    <n v="7.0000000000000007E-2"/>
    <n v="172.99"/>
    <n v="19.989999999999998"/>
    <n v="1906"/>
    <x v="121"/>
    <x v="0"/>
    <x v="1"/>
    <x v="0"/>
    <x v="0"/>
    <x v="0"/>
    <x v="100"/>
    <n v="0.39"/>
    <x v="0"/>
    <x v="0"/>
    <x v="8"/>
    <x v="94"/>
    <n v="45801"/>
    <x v="91"/>
    <d v="2015-05-17T00:00:00"/>
    <n v="2502.6851999999999"/>
    <x v="11"/>
    <n v="22"/>
    <x v="134"/>
    <n v="86500"/>
    <x v="0"/>
    <x v="0"/>
  </r>
  <r>
    <n v="18703"/>
    <x v="1"/>
    <n v="0.03"/>
    <n v="110.99"/>
    <n v="2.5"/>
    <n v="1390"/>
    <x v="122"/>
    <x v="0"/>
    <x v="1"/>
    <x v="1"/>
    <x v="9"/>
    <x v="0"/>
    <x v="101"/>
    <n v="0.56999999999999995"/>
    <x v="0"/>
    <x v="1"/>
    <x v="1"/>
    <x v="95"/>
    <n v="95207"/>
    <x v="92"/>
    <d v="2015-05-18T00:00:00"/>
    <n v="2495.3987999999999"/>
    <x v="11"/>
    <n v="38"/>
    <x v="135"/>
    <n v="88731"/>
    <x v="1"/>
    <x v="0"/>
  </r>
  <r>
    <n v="22015"/>
    <x v="1"/>
    <n v="0.05"/>
    <n v="159.99"/>
    <n v="5.5"/>
    <n v="3155"/>
    <x v="123"/>
    <x v="0"/>
    <x v="2"/>
    <x v="1"/>
    <x v="10"/>
    <x v="0"/>
    <x v="102"/>
    <n v="0.49"/>
    <x v="0"/>
    <x v="2"/>
    <x v="15"/>
    <x v="96"/>
    <n v="32771"/>
    <x v="93"/>
    <d v="2015-04-21T00:00:00"/>
    <n v="12.264000000000001"/>
    <x v="105"/>
    <n v="23"/>
    <x v="136"/>
    <n v="86902"/>
    <x v="2"/>
    <x v="0"/>
  </r>
  <r>
    <n v="3685"/>
    <x v="4"/>
    <n v="0.02"/>
    <n v="48.04"/>
    <n v="5.79"/>
    <n v="1959"/>
    <x v="124"/>
    <x v="0"/>
    <x v="3"/>
    <x v="0"/>
    <x v="11"/>
    <x v="0"/>
    <x v="103"/>
    <n v="0.37"/>
    <x v="0"/>
    <x v="2"/>
    <x v="15"/>
    <x v="25"/>
    <n v="33916"/>
    <x v="94"/>
    <d v="2015-04-23T00:00:00"/>
    <n v="624.23900000000003"/>
    <x v="106"/>
    <n v="74"/>
    <x v="137"/>
    <n v="26342"/>
    <x v="2"/>
    <x v="0"/>
  </r>
  <r>
    <n v="23898"/>
    <x v="1"/>
    <n v="0.03"/>
    <n v="150.88999999999999"/>
    <n v="60.2"/>
    <n v="3136"/>
    <x v="125"/>
    <x v="1"/>
    <x v="2"/>
    <x v="2"/>
    <x v="2"/>
    <x v="1"/>
    <x v="104"/>
    <n v="0.77"/>
    <x v="0"/>
    <x v="0"/>
    <x v="10"/>
    <x v="96"/>
    <n v="4073"/>
    <x v="74"/>
    <d v="2015-02-22T00:00:00"/>
    <n v="-677.87199999999996"/>
    <x v="107"/>
    <n v="23"/>
    <x v="138"/>
    <n v="86791"/>
    <x v="0"/>
    <x v="0"/>
  </r>
  <r>
    <n v="21198"/>
    <x v="3"/>
    <n v="0.06"/>
    <n v="3499.99"/>
    <n v="24.49"/>
    <n v="2454"/>
    <x v="126"/>
    <x v="2"/>
    <x v="1"/>
    <x v="1"/>
    <x v="5"/>
    <x v="2"/>
    <x v="99"/>
    <n v="0.37"/>
    <x v="0"/>
    <x v="2"/>
    <x v="3"/>
    <x v="97"/>
    <n v="35244"/>
    <x v="40"/>
    <d v="2015-03-04T00:00:00"/>
    <n v="-68.432000000000002"/>
    <x v="108"/>
    <n v="1"/>
    <x v="139"/>
    <n v="89219"/>
    <x v="2"/>
    <x v="0"/>
  </r>
  <r>
    <n v="20176"/>
    <x v="0"/>
    <n v="0.03"/>
    <n v="300.98"/>
    <n v="54.92"/>
    <n v="1112"/>
    <x v="97"/>
    <x v="1"/>
    <x v="1"/>
    <x v="2"/>
    <x v="6"/>
    <x v="3"/>
    <x v="24"/>
    <n v="0.55000000000000004"/>
    <x v="0"/>
    <x v="1"/>
    <x v="1"/>
    <x v="71"/>
    <n v="92399"/>
    <x v="9"/>
    <d v="2015-04-04T00:00:00"/>
    <n v="1272.5808"/>
    <x v="109"/>
    <n v="12"/>
    <x v="140"/>
    <n v="90832"/>
    <x v="1"/>
    <x v="0"/>
  </r>
  <r>
    <n v="19183"/>
    <x v="2"/>
    <n v="0.06"/>
    <n v="350.99"/>
    <n v="39"/>
    <n v="1178"/>
    <x v="127"/>
    <x v="1"/>
    <x v="2"/>
    <x v="2"/>
    <x v="2"/>
    <x v="1"/>
    <x v="105"/>
    <n v="0.55000000000000004"/>
    <x v="0"/>
    <x v="2"/>
    <x v="15"/>
    <x v="98"/>
    <n v="32701"/>
    <x v="87"/>
    <d v="2015-04-11T00:00:00"/>
    <n v="-302.61559999999997"/>
    <x v="110"/>
    <n v="10"/>
    <x v="141"/>
    <n v="89787"/>
    <x v="2"/>
    <x v="0"/>
  </r>
  <r>
    <n v="19618"/>
    <x v="1"/>
    <n v="0.01"/>
    <n v="3502.14"/>
    <n v="8.73"/>
    <n v="3151"/>
    <x v="128"/>
    <x v="1"/>
    <x v="1"/>
    <x v="1"/>
    <x v="1"/>
    <x v="3"/>
    <x v="106"/>
    <n v="0.56999999999999995"/>
    <x v="0"/>
    <x v="1"/>
    <x v="1"/>
    <x v="99"/>
    <n v="92277"/>
    <x v="95"/>
    <d v="2015-02-05T00:00:00"/>
    <n v="-4075.9339920000002"/>
    <x v="111"/>
    <n v="1"/>
    <x v="142"/>
    <n v="88544"/>
    <x v="1"/>
    <x v="0"/>
  </r>
  <r>
    <n v="20824"/>
    <x v="2"/>
    <n v="0.09"/>
    <n v="260.98"/>
    <n v="41.91"/>
    <n v="2072"/>
    <x v="129"/>
    <x v="1"/>
    <x v="1"/>
    <x v="2"/>
    <x v="6"/>
    <x v="3"/>
    <x v="107"/>
    <n v="0.59"/>
    <x v="0"/>
    <x v="3"/>
    <x v="4"/>
    <x v="100"/>
    <n v="48505"/>
    <x v="18"/>
    <d v="2015-02-13T00:00:00"/>
    <n v="1307.2692"/>
    <x v="112"/>
    <n v="14"/>
    <x v="143"/>
    <n v="88556"/>
    <x v="3"/>
    <x v="0"/>
  </r>
  <r>
    <n v="19611"/>
    <x v="3"/>
    <n v="0.06"/>
    <n v="175.99"/>
    <n v="8.99"/>
    <n v="91"/>
    <x v="130"/>
    <x v="0"/>
    <x v="1"/>
    <x v="1"/>
    <x v="9"/>
    <x v="0"/>
    <x v="67"/>
    <n v="0.56999999999999995"/>
    <x v="0"/>
    <x v="1"/>
    <x v="1"/>
    <x v="101"/>
    <n v="94591"/>
    <x v="49"/>
    <d v="2015-03-06T00:00:00"/>
    <n v="2031.5070000000001"/>
    <x v="113"/>
    <n v="23"/>
    <x v="144"/>
    <n v="87177"/>
    <x v="1"/>
    <x v="0"/>
  </r>
  <r>
    <n v="20270"/>
    <x v="0"/>
    <n v="0.03"/>
    <n v="142.86000000000001"/>
    <n v="19.989999999999998"/>
    <n v="2859"/>
    <x v="131"/>
    <x v="0"/>
    <x v="1"/>
    <x v="0"/>
    <x v="3"/>
    <x v="0"/>
    <x v="108"/>
    <n v="0.56000000000000005"/>
    <x v="0"/>
    <x v="2"/>
    <x v="15"/>
    <x v="102"/>
    <n v="32601"/>
    <x v="96"/>
    <d v="2015-04-03T00:00:00"/>
    <n v="-8.3881000000000014"/>
    <x v="114"/>
    <n v="23"/>
    <x v="145"/>
    <n v="88281"/>
    <x v="2"/>
    <x v="0"/>
  </r>
  <r>
    <n v="22117"/>
    <x v="1"/>
    <n v="7.0000000000000007E-2"/>
    <n v="3502.14"/>
    <n v="8.73"/>
    <n v="53"/>
    <x v="132"/>
    <x v="1"/>
    <x v="1"/>
    <x v="1"/>
    <x v="1"/>
    <x v="3"/>
    <x v="106"/>
    <n v="0.56999999999999995"/>
    <x v="0"/>
    <x v="1"/>
    <x v="14"/>
    <x v="103"/>
    <n v="98052"/>
    <x v="97"/>
    <d v="2015-01-30T00:00:00"/>
    <n v="-6923.5991999999997"/>
    <x v="115"/>
    <n v="1"/>
    <x v="146"/>
    <n v="88425"/>
    <x v="1"/>
    <x v="0"/>
  </r>
  <r>
    <n v="24577"/>
    <x v="3"/>
    <n v="0.04"/>
    <n v="95.43"/>
    <n v="19.989999999999998"/>
    <n v="1709"/>
    <x v="133"/>
    <x v="0"/>
    <x v="0"/>
    <x v="0"/>
    <x v="3"/>
    <x v="0"/>
    <x v="109"/>
    <n v="0.79"/>
    <x v="0"/>
    <x v="0"/>
    <x v="5"/>
    <x v="104"/>
    <n v="19464"/>
    <x v="98"/>
    <d v="2015-05-12T00:00:00"/>
    <n v="13.536000000000016"/>
    <x v="116"/>
    <n v="33"/>
    <x v="147"/>
    <n v="88783"/>
    <x v="0"/>
    <x v="0"/>
  </r>
  <r>
    <n v="1042"/>
    <x v="1"/>
    <n v="0.06"/>
    <n v="49.99"/>
    <n v="19.989999999999998"/>
    <n v="3011"/>
    <x v="22"/>
    <x v="0"/>
    <x v="1"/>
    <x v="1"/>
    <x v="10"/>
    <x v="0"/>
    <x v="110"/>
    <n v="0.45"/>
    <x v="0"/>
    <x v="0"/>
    <x v="11"/>
    <x v="15"/>
    <n v="2113"/>
    <x v="19"/>
    <d v="2015-04-30T00:00:00"/>
    <n v="17.2"/>
    <x v="117"/>
    <n v="67"/>
    <x v="148"/>
    <n v="7623"/>
    <x v="0"/>
    <x v="0"/>
  </r>
  <r>
    <n v="18568"/>
    <x v="0"/>
    <n v="0.05"/>
    <n v="205.99"/>
    <n v="8.99"/>
    <n v="1734"/>
    <x v="11"/>
    <x v="2"/>
    <x v="0"/>
    <x v="1"/>
    <x v="9"/>
    <x v="0"/>
    <x v="111"/>
    <n v="0.6"/>
    <x v="0"/>
    <x v="0"/>
    <x v="2"/>
    <x v="8"/>
    <n v="10528"/>
    <x v="0"/>
    <d v="2015-04-06T00:00:00"/>
    <n v="1545.8097600000001"/>
    <x v="118"/>
    <n v="19"/>
    <x v="149"/>
    <n v="88443"/>
    <x v="0"/>
    <x v="0"/>
  </r>
  <r>
    <n v="18853"/>
    <x v="3"/>
    <n v="0.04"/>
    <n v="1637.53"/>
    <n v="24.49"/>
    <n v="314"/>
    <x v="134"/>
    <x v="0"/>
    <x v="1"/>
    <x v="0"/>
    <x v="12"/>
    <x v="4"/>
    <x v="112"/>
    <n v="0.81"/>
    <x v="0"/>
    <x v="3"/>
    <x v="13"/>
    <x v="105"/>
    <n v="60130"/>
    <x v="70"/>
    <d v="2015-03-22T00:00:00"/>
    <n v="-1759.58"/>
    <x v="119"/>
    <n v="2"/>
    <x v="150"/>
    <n v="89166"/>
    <x v="3"/>
    <x v="0"/>
  </r>
  <r>
    <n v="19032"/>
    <x v="3"/>
    <n v="0.02"/>
    <n v="195.99"/>
    <n v="4.2"/>
    <n v="2543"/>
    <x v="135"/>
    <x v="0"/>
    <x v="0"/>
    <x v="1"/>
    <x v="9"/>
    <x v="0"/>
    <x v="113"/>
    <n v="0.56000000000000005"/>
    <x v="0"/>
    <x v="2"/>
    <x v="27"/>
    <x v="10"/>
    <n v="23223"/>
    <x v="10"/>
    <d v="2015-06-12T00:00:00"/>
    <n v="40.283999999999999"/>
    <x v="120"/>
    <n v="19"/>
    <x v="151"/>
    <n v="87917"/>
    <x v="2"/>
    <x v="0"/>
  </r>
  <r>
    <n v="18212"/>
    <x v="2"/>
    <n v="0.09"/>
    <n v="175.99"/>
    <n v="4.99"/>
    <n v="1123"/>
    <x v="136"/>
    <x v="0"/>
    <x v="0"/>
    <x v="1"/>
    <x v="9"/>
    <x v="0"/>
    <x v="114"/>
    <n v="0.59"/>
    <x v="0"/>
    <x v="1"/>
    <x v="1"/>
    <x v="106"/>
    <n v="95661"/>
    <x v="2"/>
    <d v="2015-06-22T00:00:00"/>
    <n v="2169.7464"/>
    <x v="121"/>
    <n v="22"/>
    <x v="152"/>
    <n v="87016"/>
    <x v="1"/>
    <x v="0"/>
  </r>
  <r>
    <n v="24663"/>
    <x v="4"/>
    <n v="0.05"/>
    <n v="161.55000000000001"/>
    <n v="19.989999999999998"/>
    <n v="87"/>
    <x v="137"/>
    <x v="0"/>
    <x v="1"/>
    <x v="0"/>
    <x v="3"/>
    <x v="0"/>
    <x v="8"/>
    <n v="0.66"/>
    <x v="0"/>
    <x v="1"/>
    <x v="1"/>
    <x v="107"/>
    <n v="95687"/>
    <x v="80"/>
    <d v="2015-06-08T00:00:00"/>
    <n v="1892.424"/>
    <x v="122"/>
    <n v="19"/>
    <x v="153"/>
    <n v="90596"/>
    <x v="1"/>
    <x v="0"/>
  </r>
  <r>
    <n v="23202"/>
    <x v="3"/>
    <n v="0.01"/>
    <n v="179.29"/>
    <n v="29.21"/>
    <n v="522"/>
    <x v="138"/>
    <x v="1"/>
    <x v="0"/>
    <x v="2"/>
    <x v="8"/>
    <x v="3"/>
    <x v="115"/>
    <n v="0.74"/>
    <x v="0"/>
    <x v="1"/>
    <x v="16"/>
    <x v="103"/>
    <n v="97756"/>
    <x v="59"/>
    <d v="2015-06-23T00:00:00"/>
    <n v="2800.12"/>
    <x v="123"/>
    <n v="21"/>
    <x v="154"/>
    <n v="89327"/>
    <x v="1"/>
    <x v="0"/>
  </r>
  <r>
    <n v="25158"/>
    <x v="1"/>
    <n v="0"/>
    <n v="161.55000000000001"/>
    <n v="19.989999999999998"/>
    <n v="197"/>
    <x v="139"/>
    <x v="0"/>
    <x v="0"/>
    <x v="0"/>
    <x v="3"/>
    <x v="0"/>
    <x v="8"/>
    <n v="0.66"/>
    <x v="0"/>
    <x v="3"/>
    <x v="20"/>
    <x v="108"/>
    <n v="66212"/>
    <x v="9"/>
    <d v="2015-04-04T00:00:00"/>
    <n v="1167.1580000000001"/>
    <x v="124"/>
    <n v="19"/>
    <x v="155"/>
    <n v="88921"/>
    <x v="3"/>
    <x v="0"/>
  </r>
  <r>
    <n v="3006"/>
    <x v="4"/>
    <n v="0.02"/>
    <n v="55.99"/>
    <n v="3.3"/>
    <n v="1340"/>
    <x v="140"/>
    <x v="0"/>
    <x v="3"/>
    <x v="1"/>
    <x v="9"/>
    <x v="5"/>
    <x v="116"/>
    <n v="0.59"/>
    <x v="0"/>
    <x v="0"/>
    <x v="2"/>
    <x v="2"/>
    <n v="10170"/>
    <x v="61"/>
    <d v="2015-02-10T00:00:00"/>
    <n v="366.50700000000001"/>
    <x v="125"/>
    <n v="63"/>
    <x v="156"/>
    <n v="21636"/>
    <x v="0"/>
    <x v="0"/>
  </r>
  <r>
    <n v="26362"/>
    <x v="4"/>
    <n v="7.0000000000000007E-2"/>
    <n v="400.97"/>
    <n v="48.26"/>
    <n v="2258"/>
    <x v="141"/>
    <x v="1"/>
    <x v="1"/>
    <x v="1"/>
    <x v="1"/>
    <x v="3"/>
    <x v="96"/>
    <n v="0.36"/>
    <x v="0"/>
    <x v="2"/>
    <x v="18"/>
    <x v="109"/>
    <n v="27801"/>
    <x v="99"/>
    <d v="2015-03-13T00:00:00"/>
    <n v="45.127799999999993"/>
    <x v="126"/>
    <n v="8"/>
    <x v="157"/>
    <n v="87962"/>
    <x v="2"/>
    <x v="0"/>
  </r>
  <r>
    <n v="4133"/>
    <x v="2"/>
    <n v="0.05"/>
    <n v="36.549999999999997"/>
    <n v="13.89"/>
    <n v="1193"/>
    <x v="99"/>
    <x v="2"/>
    <x v="2"/>
    <x v="0"/>
    <x v="13"/>
    <x v="6"/>
    <x v="117"/>
    <n v="0.41"/>
    <x v="0"/>
    <x v="0"/>
    <x v="0"/>
    <x v="0"/>
    <n v="20016"/>
    <x v="76"/>
    <d v="2015-02-26T00:00:00"/>
    <n v="232.8"/>
    <x v="127"/>
    <n v="83"/>
    <x v="158"/>
    <n v="29350"/>
    <x v="0"/>
    <x v="0"/>
  </r>
  <r>
    <n v="23182"/>
    <x v="1"/>
    <n v="0.09"/>
    <n v="276.2"/>
    <n v="24.49"/>
    <n v="3380"/>
    <x v="78"/>
    <x v="0"/>
    <x v="3"/>
    <x v="2"/>
    <x v="2"/>
    <x v="2"/>
    <x v="94"/>
    <m/>
    <x v="0"/>
    <x v="2"/>
    <x v="30"/>
    <x v="57"/>
    <n v="30240"/>
    <x v="50"/>
    <d v="2015-04-21T00:00:00"/>
    <n v="3193.2840000000001"/>
    <x v="128"/>
    <n v="11"/>
    <x v="159"/>
    <n v="88838"/>
    <x v="2"/>
    <x v="0"/>
  </r>
  <r>
    <n v="18629"/>
    <x v="3"/>
    <n v="0.03"/>
    <n v="160.97999999999999"/>
    <n v="30"/>
    <n v="3356"/>
    <x v="142"/>
    <x v="1"/>
    <x v="1"/>
    <x v="2"/>
    <x v="2"/>
    <x v="1"/>
    <x v="50"/>
    <n v="0.62"/>
    <x v="0"/>
    <x v="1"/>
    <x v="35"/>
    <x v="110"/>
    <n v="83616"/>
    <x v="85"/>
    <d v="2015-05-05T00:00:00"/>
    <n v="1304.9000000000001"/>
    <x v="129"/>
    <n v="18"/>
    <x v="160"/>
    <n v="88588"/>
    <x v="1"/>
    <x v="0"/>
  </r>
  <r>
    <n v="23842"/>
    <x v="2"/>
    <n v="0.01"/>
    <n v="296.18"/>
    <n v="54.12"/>
    <n v="87"/>
    <x v="137"/>
    <x v="1"/>
    <x v="1"/>
    <x v="2"/>
    <x v="8"/>
    <x v="3"/>
    <x v="57"/>
    <n v="0.76"/>
    <x v="0"/>
    <x v="1"/>
    <x v="1"/>
    <x v="107"/>
    <n v="95687"/>
    <x v="100"/>
    <d v="2015-03-25T00:00:00"/>
    <n v="173.48"/>
    <x v="130"/>
    <n v="9"/>
    <x v="161"/>
    <n v="90597"/>
    <x v="1"/>
    <x v="0"/>
  </r>
  <r>
    <n v="23965"/>
    <x v="4"/>
    <n v="0.08"/>
    <n v="205.99"/>
    <n v="2.5"/>
    <n v="2270"/>
    <x v="143"/>
    <x v="0"/>
    <x v="0"/>
    <x v="1"/>
    <x v="9"/>
    <x v="0"/>
    <x v="118"/>
    <n v="0.59"/>
    <x v="0"/>
    <x v="2"/>
    <x v="36"/>
    <x v="111"/>
    <n v="29662"/>
    <x v="101"/>
    <d v="2015-02-11T00:00:00"/>
    <n v="-156.77199999999999"/>
    <x v="131"/>
    <n v="17"/>
    <x v="162"/>
    <n v="89572"/>
    <x v="2"/>
    <x v="0"/>
  </r>
  <r>
    <n v="25860"/>
    <x v="2"/>
    <n v="0.08"/>
    <n v="227.55"/>
    <n v="32.479999999999997"/>
    <n v="2464"/>
    <x v="144"/>
    <x v="1"/>
    <x v="2"/>
    <x v="2"/>
    <x v="8"/>
    <x v="3"/>
    <x v="119"/>
    <n v="0.68"/>
    <x v="0"/>
    <x v="2"/>
    <x v="24"/>
    <x v="112"/>
    <n v="71111"/>
    <x v="37"/>
    <d v="2015-05-11T00:00:00"/>
    <n v="-570.16960000000006"/>
    <x v="132"/>
    <n v="16"/>
    <x v="163"/>
    <n v="88713"/>
    <x v="2"/>
    <x v="0"/>
  </r>
  <r>
    <n v="20010"/>
    <x v="4"/>
    <n v="0.09"/>
    <n v="300.97000000000003"/>
    <n v="7.18"/>
    <n v="983"/>
    <x v="145"/>
    <x v="0"/>
    <x v="1"/>
    <x v="1"/>
    <x v="10"/>
    <x v="0"/>
    <x v="120"/>
    <n v="0.48"/>
    <x v="0"/>
    <x v="2"/>
    <x v="37"/>
    <x v="113"/>
    <n v="72143"/>
    <x v="102"/>
    <d v="2015-04-27T00:00:00"/>
    <n v="17.771999999999998"/>
    <x v="133"/>
    <n v="10"/>
    <x v="164"/>
    <n v="90201"/>
    <x v="2"/>
    <x v="0"/>
  </r>
  <r>
    <n v="20296"/>
    <x v="0"/>
    <n v="0.09"/>
    <n v="355.98"/>
    <n v="58.92"/>
    <n v="2499"/>
    <x v="146"/>
    <x v="1"/>
    <x v="1"/>
    <x v="2"/>
    <x v="2"/>
    <x v="1"/>
    <x v="13"/>
    <n v="0.64"/>
    <x v="0"/>
    <x v="3"/>
    <x v="13"/>
    <x v="114"/>
    <n v="60901"/>
    <x v="14"/>
    <d v="2015-02-20T00:00:00"/>
    <n v="1240.25"/>
    <x v="134"/>
    <n v="8"/>
    <x v="165"/>
    <n v="88319"/>
    <x v="3"/>
    <x v="0"/>
  </r>
  <r>
    <n v="24328"/>
    <x v="3"/>
    <n v="0.06"/>
    <n v="259.70999999999998"/>
    <n v="66.67"/>
    <n v="241"/>
    <x v="147"/>
    <x v="1"/>
    <x v="0"/>
    <x v="2"/>
    <x v="8"/>
    <x v="3"/>
    <x v="86"/>
    <n v="0.61"/>
    <x v="0"/>
    <x v="1"/>
    <x v="12"/>
    <x v="115"/>
    <n v="81503"/>
    <x v="50"/>
    <d v="2015-04-21T00:00:00"/>
    <n v="785.63"/>
    <x v="135"/>
    <n v="11"/>
    <x v="166"/>
    <n v="90479"/>
    <x v="1"/>
    <x v="0"/>
  </r>
  <r>
    <n v="21627"/>
    <x v="2"/>
    <n v="0.1"/>
    <n v="218.75"/>
    <n v="69.64"/>
    <n v="2346"/>
    <x v="118"/>
    <x v="1"/>
    <x v="1"/>
    <x v="2"/>
    <x v="8"/>
    <x v="3"/>
    <x v="121"/>
    <n v="0.77"/>
    <x v="0"/>
    <x v="2"/>
    <x v="34"/>
    <x v="91"/>
    <n v="40258"/>
    <x v="57"/>
    <d v="2015-05-21T00:00:00"/>
    <n v="62.297999999999995"/>
    <x v="136"/>
    <n v="17"/>
    <x v="167"/>
    <n v="89505"/>
    <x v="2"/>
    <x v="0"/>
  </r>
  <r>
    <n v="21722"/>
    <x v="1"/>
    <n v="0.04"/>
    <n v="155.99"/>
    <n v="8.08"/>
    <n v="3133"/>
    <x v="148"/>
    <x v="0"/>
    <x v="1"/>
    <x v="1"/>
    <x v="9"/>
    <x v="0"/>
    <x v="122"/>
    <n v="0.6"/>
    <x v="0"/>
    <x v="3"/>
    <x v="13"/>
    <x v="116"/>
    <n v="60540"/>
    <x v="49"/>
    <d v="2015-03-05T00:00:00"/>
    <n v="1374.9480000000001"/>
    <x v="137"/>
    <n v="22"/>
    <x v="168"/>
    <n v="86792"/>
    <x v="3"/>
    <x v="0"/>
  </r>
  <r>
    <n v="22672"/>
    <x v="0"/>
    <n v="0.04"/>
    <n v="177.98"/>
    <n v="0.99"/>
    <n v="1442"/>
    <x v="149"/>
    <x v="0"/>
    <x v="1"/>
    <x v="0"/>
    <x v="7"/>
    <x v="0"/>
    <x v="123"/>
    <n v="0.56000000000000005"/>
    <x v="0"/>
    <x v="3"/>
    <x v="38"/>
    <x v="117"/>
    <n v="65807"/>
    <x v="103"/>
    <d v="2015-06-27T00:00:00"/>
    <n v="1909.8854999999996"/>
    <x v="11"/>
    <n v="15"/>
    <x v="169"/>
    <n v="89076"/>
    <x v="3"/>
    <x v="0"/>
  </r>
  <r>
    <n v="23852"/>
    <x v="2"/>
    <n v="0.03"/>
    <n v="124.49"/>
    <n v="51.94"/>
    <n v="2124"/>
    <x v="150"/>
    <x v="1"/>
    <x v="1"/>
    <x v="2"/>
    <x v="8"/>
    <x v="3"/>
    <x v="43"/>
    <n v="0.63"/>
    <x v="0"/>
    <x v="2"/>
    <x v="37"/>
    <x v="118"/>
    <n v="72301"/>
    <x v="104"/>
    <d v="2015-03-27T00:00:00"/>
    <n v="18.173999999999999"/>
    <x v="138"/>
    <n v="21"/>
    <x v="170"/>
    <n v="89666"/>
    <x v="2"/>
    <x v="0"/>
  </r>
  <r>
    <n v="22600"/>
    <x v="0"/>
    <n v="0.04"/>
    <n v="355.98"/>
    <n v="58.92"/>
    <n v="1989"/>
    <x v="151"/>
    <x v="1"/>
    <x v="3"/>
    <x v="2"/>
    <x v="2"/>
    <x v="1"/>
    <x v="13"/>
    <n v="0.64"/>
    <x v="0"/>
    <x v="1"/>
    <x v="9"/>
    <x v="119"/>
    <n v="84117"/>
    <x v="105"/>
    <d v="2015-01-22T00:00:00"/>
    <n v="882.93000000000006"/>
    <x v="139"/>
    <n v="8"/>
    <x v="171"/>
    <n v="90000"/>
    <x v="1"/>
    <x v="0"/>
  </r>
  <r>
    <n v="21411"/>
    <x v="1"/>
    <n v="7.0000000000000007E-2"/>
    <n v="279.48"/>
    <n v="35"/>
    <n v="688"/>
    <x v="152"/>
    <x v="0"/>
    <x v="0"/>
    <x v="0"/>
    <x v="3"/>
    <x v="2"/>
    <x v="30"/>
    <n v="0.8"/>
    <x v="0"/>
    <x v="3"/>
    <x v="38"/>
    <x v="120"/>
    <n v="63116"/>
    <x v="92"/>
    <d v="2015-05-16T00:00:00"/>
    <n v="-207.28"/>
    <x v="140"/>
    <n v="10"/>
    <x v="172"/>
    <n v="88503"/>
    <x v="3"/>
    <x v="0"/>
  </r>
  <r>
    <n v="3791"/>
    <x v="4"/>
    <n v="0.05"/>
    <n v="80.98"/>
    <n v="35"/>
    <n v="1314"/>
    <x v="35"/>
    <x v="0"/>
    <x v="3"/>
    <x v="0"/>
    <x v="3"/>
    <x v="2"/>
    <x v="124"/>
    <n v="0.81"/>
    <x v="0"/>
    <x v="1"/>
    <x v="1"/>
    <x v="1"/>
    <n v="90058"/>
    <x v="30"/>
    <d v="2015-01-09T00:00:00"/>
    <n v="-746.44"/>
    <x v="141"/>
    <n v="34"/>
    <x v="173"/>
    <n v="27013"/>
    <x v="1"/>
    <x v="0"/>
  </r>
  <r>
    <n v="20940"/>
    <x v="4"/>
    <n v="0.08"/>
    <n v="105.49"/>
    <n v="41.64"/>
    <n v="2578"/>
    <x v="153"/>
    <x v="1"/>
    <x v="3"/>
    <x v="2"/>
    <x v="8"/>
    <x v="3"/>
    <x v="125"/>
    <n v="0.75"/>
    <x v="0"/>
    <x v="2"/>
    <x v="3"/>
    <x v="121"/>
    <n v="36801"/>
    <x v="35"/>
    <d v="2015-05-09T00:00:00"/>
    <n v="-36.945999999999998"/>
    <x v="142"/>
    <n v="34"/>
    <x v="174"/>
    <n v="88298"/>
    <x v="2"/>
    <x v="0"/>
  </r>
  <r>
    <n v="22146"/>
    <x v="1"/>
    <n v="0"/>
    <n v="195.99"/>
    <n v="4.2"/>
    <n v="2030"/>
    <x v="154"/>
    <x v="0"/>
    <x v="1"/>
    <x v="1"/>
    <x v="9"/>
    <x v="0"/>
    <x v="126"/>
    <n v="0.6"/>
    <x v="0"/>
    <x v="3"/>
    <x v="6"/>
    <x v="44"/>
    <n v="75401"/>
    <x v="106"/>
    <d v="2015-03-19T00:00:00"/>
    <n v="1585.5030000000002"/>
    <x v="143"/>
    <n v="16"/>
    <x v="175"/>
    <n v="91059"/>
    <x v="3"/>
    <x v="0"/>
  </r>
  <r>
    <n v="6244"/>
    <x v="0"/>
    <n v="0.01"/>
    <n v="17.98"/>
    <n v="4"/>
    <n v="94"/>
    <x v="66"/>
    <x v="0"/>
    <x v="3"/>
    <x v="1"/>
    <x v="10"/>
    <x v="0"/>
    <x v="127"/>
    <n v="0.79"/>
    <x v="0"/>
    <x v="3"/>
    <x v="13"/>
    <x v="17"/>
    <n v="60601"/>
    <x v="56"/>
    <d v="2015-05-05T00:00:00"/>
    <n v="-87.96"/>
    <x v="144"/>
    <n v="146"/>
    <x v="176"/>
    <n v="44231"/>
    <x v="3"/>
    <x v="0"/>
  </r>
  <r>
    <n v="18211"/>
    <x v="2"/>
    <n v="0.09"/>
    <n v="160.97999999999999"/>
    <n v="35.020000000000003"/>
    <n v="1124"/>
    <x v="155"/>
    <x v="1"/>
    <x v="0"/>
    <x v="2"/>
    <x v="6"/>
    <x v="3"/>
    <x v="80"/>
    <n v="0.72"/>
    <x v="0"/>
    <x v="0"/>
    <x v="39"/>
    <x v="122"/>
    <n v="6360"/>
    <x v="2"/>
    <d v="2015-06-21T00:00:00"/>
    <n v="-229.93"/>
    <x v="145"/>
    <n v="18"/>
    <x v="177"/>
    <n v="87016"/>
    <x v="0"/>
    <x v="0"/>
  </r>
  <r>
    <n v="6856"/>
    <x v="1"/>
    <n v="0.09"/>
    <n v="348.21"/>
    <n v="40.19"/>
    <n v="2491"/>
    <x v="39"/>
    <x v="1"/>
    <x v="3"/>
    <x v="2"/>
    <x v="8"/>
    <x v="3"/>
    <x v="128"/>
    <n v="0.62"/>
    <x v="0"/>
    <x v="1"/>
    <x v="1"/>
    <x v="1"/>
    <n v="90045"/>
    <x v="46"/>
    <d v="2015-02-16T00:00:00"/>
    <n v="-93.849999999999909"/>
    <x v="146"/>
    <n v="8"/>
    <x v="178"/>
    <n v="48836"/>
    <x v="1"/>
    <x v="0"/>
  </r>
  <r>
    <n v="25473"/>
    <x v="0"/>
    <n v="0.08"/>
    <n v="315.98"/>
    <n v="19.989999999999998"/>
    <n v="3120"/>
    <x v="156"/>
    <x v="0"/>
    <x v="3"/>
    <x v="0"/>
    <x v="0"/>
    <x v="0"/>
    <x v="62"/>
    <n v="0.38"/>
    <x v="0"/>
    <x v="2"/>
    <x v="24"/>
    <x v="123"/>
    <n v="70117"/>
    <x v="6"/>
    <d v="2015-06-14T00:00:00"/>
    <n v="44.519999999999996"/>
    <x v="147"/>
    <n v="9"/>
    <x v="179"/>
    <n v="90160"/>
    <x v="2"/>
    <x v="0"/>
  </r>
  <r>
    <n v="22502"/>
    <x v="4"/>
    <n v="7.0000000000000007E-2"/>
    <n v="699.99"/>
    <n v="24.49"/>
    <n v="1132"/>
    <x v="157"/>
    <x v="0"/>
    <x v="3"/>
    <x v="1"/>
    <x v="5"/>
    <x v="2"/>
    <x v="16"/>
    <n v="0.54"/>
    <x v="0"/>
    <x v="3"/>
    <x v="6"/>
    <x v="124"/>
    <n v="76039"/>
    <x v="17"/>
    <d v="2015-02-20T00:00:00"/>
    <n v="325.29000000000002"/>
    <x v="148"/>
    <n v="4"/>
    <x v="180"/>
    <n v="88102"/>
    <x v="3"/>
    <x v="0"/>
  </r>
  <r>
    <n v="23188"/>
    <x v="2"/>
    <n v="0.06"/>
    <n v="276.2"/>
    <n v="24.49"/>
    <n v="3048"/>
    <x v="158"/>
    <x v="2"/>
    <x v="1"/>
    <x v="2"/>
    <x v="2"/>
    <x v="2"/>
    <x v="94"/>
    <m/>
    <x v="0"/>
    <x v="1"/>
    <x v="1"/>
    <x v="125"/>
    <n v="94704"/>
    <x v="107"/>
    <d v="2015-03-07T00:00:00"/>
    <n v="1167.3800000000001"/>
    <x v="149"/>
    <n v="10"/>
    <x v="181"/>
    <n v="89789"/>
    <x v="1"/>
    <x v="0"/>
  </r>
  <r>
    <n v="21323"/>
    <x v="3"/>
    <n v="0.01"/>
    <n v="220.98"/>
    <n v="64.66"/>
    <n v="2745"/>
    <x v="159"/>
    <x v="1"/>
    <x v="1"/>
    <x v="2"/>
    <x v="6"/>
    <x v="3"/>
    <x v="14"/>
    <n v="0.62"/>
    <x v="0"/>
    <x v="1"/>
    <x v="40"/>
    <x v="126"/>
    <n v="85224"/>
    <x v="15"/>
    <d v="2015-03-19T00:00:00"/>
    <n v="1049.03"/>
    <x v="150"/>
    <n v="11"/>
    <x v="182"/>
    <n v="86184"/>
    <x v="1"/>
    <x v="0"/>
  </r>
  <r>
    <n v="21517"/>
    <x v="0"/>
    <n v="0.03"/>
    <n v="1270.99"/>
    <n v="19.989999999999998"/>
    <n v="524"/>
    <x v="160"/>
    <x v="0"/>
    <x v="2"/>
    <x v="0"/>
    <x v="0"/>
    <x v="0"/>
    <x v="0"/>
    <n v="0.35"/>
    <x v="0"/>
    <x v="2"/>
    <x v="25"/>
    <x v="127"/>
    <n v="37922"/>
    <x v="108"/>
    <d v="2015-01-22T00:00:00"/>
    <n v="363.55199999999996"/>
    <x v="151"/>
    <n v="2"/>
    <x v="183"/>
    <n v="91127"/>
    <x v="2"/>
    <x v="0"/>
  </r>
  <r>
    <n v="20517"/>
    <x v="3"/>
    <n v="0.03"/>
    <n v="499.99"/>
    <n v="24.49"/>
    <n v="3063"/>
    <x v="161"/>
    <x v="0"/>
    <x v="2"/>
    <x v="1"/>
    <x v="5"/>
    <x v="2"/>
    <x v="129"/>
    <n v="0.36"/>
    <x v="0"/>
    <x v="1"/>
    <x v="14"/>
    <x v="128"/>
    <n v="98034"/>
    <x v="109"/>
    <d v="2015-02-27T00:00:00"/>
    <n v="1773.6104999999998"/>
    <x v="11"/>
    <n v="5"/>
    <x v="184"/>
    <n v="88447"/>
    <x v="1"/>
    <x v="0"/>
  </r>
  <r>
    <n v="19507"/>
    <x v="1"/>
    <n v="0.01"/>
    <n v="119.99"/>
    <n v="56.14"/>
    <n v="2697"/>
    <x v="162"/>
    <x v="1"/>
    <x v="1"/>
    <x v="1"/>
    <x v="1"/>
    <x v="3"/>
    <x v="130"/>
    <n v="0.39"/>
    <x v="0"/>
    <x v="2"/>
    <x v="3"/>
    <x v="129"/>
    <n v="35216"/>
    <x v="110"/>
    <d v="2015-02-24T00:00:00"/>
    <n v="-1197.0419999999999"/>
    <x v="152"/>
    <n v="21"/>
    <x v="185"/>
    <n v="87678"/>
    <x v="2"/>
    <x v="0"/>
  </r>
  <r>
    <n v="25467"/>
    <x v="3"/>
    <n v="0.05"/>
    <n v="363.25"/>
    <n v="19.989999999999998"/>
    <n v="1142"/>
    <x v="163"/>
    <x v="0"/>
    <x v="3"/>
    <x v="0"/>
    <x v="7"/>
    <x v="0"/>
    <x v="36"/>
    <n v="0.56999999999999995"/>
    <x v="0"/>
    <x v="3"/>
    <x v="6"/>
    <x v="130"/>
    <n v="76706"/>
    <x v="111"/>
    <d v="2015-01-06T00:00:00"/>
    <n v="1766.7795000000001"/>
    <x v="11"/>
    <n v="7"/>
    <x v="186"/>
    <n v="86573"/>
    <x v="3"/>
    <x v="0"/>
  </r>
  <r>
    <n v="8200"/>
    <x v="3"/>
    <n v="0.09"/>
    <n v="138.75"/>
    <n v="52.42"/>
    <n v="1060"/>
    <x v="164"/>
    <x v="1"/>
    <x v="0"/>
    <x v="2"/>
    <x v="8"/>
    <x v="3"/>
    <x v="131"/>
    <n v="0.74"/>
    <x v="0"/>
    <x v="2"/>
    <x v="30"/>
    <x v="131"/>
    <n v="30318"/>
    <x v="112"/>
    <d v="2015-03-25T00:00:00"/>
    <n v="-445.97177625000006"/>
    <x v="153"/>
    <n v="23"/>
    <x v="187"/>
    <n v="58628"/>
    <x v="2"/>
    <x v="0"/>
  </r>
  <r>
    <n v="18414"/>
    <x v="2"/>
    <n v="0.09"/>
    <n v="120.98"/>
    <n v="30"/>
    <n v="1250"/>
    <x v="165"/>
    <x v="1"/>
    <x v="1"/>
    <x v="2"/>
    <x v="2"/>
    <x v="1"/>
    <x v="132"/>
    <n v="0.64"/>
    <x v="0"/>
    <x v="3"/>
    <x v="13"/>
    <x v="132"/>
    <n v="60110"/>
    <x v="87"/>
    <d v="2015-04-11T00:00:00"/>
    <n v="74.004800000000003"/>
    <x v="154"/>
    <n v="22"/>
    <x v="188"/>
    <n v="87877"/>
    <x v="3"/>
    <x v="0"/>
  </r>
  <r>
    <n v="21237"/>
    <x v="2"/>
    <n v="0.02"/>
    <n v="262.11"/>
    <n v="62.74"/>
    <n v="3096"/>
    <x v="166"/>
    <x v="1"/>
    <x v="2"/>
    <x v="2"/>
    <x v="8"/>
    <x v="3"/>
    <x v="133"/>
    <n v="0.75"/>
    <x v="0"/>
    <x v="0"/>
    <x v="8"/>
    <x v="133"/>
    <n v="43026"/>
    <x v="113"/>
    <d v="2015-05-25T00:00:00"/>
    <n v="-633.44123700000023"/>
    <x v="155"/>
    <n v="9"/>
    <x v="189"/>
    <n v="86221"/>
    <x v="0"/>
    <x v="0"/>
  </r>
  <r>
    <n v="4614"/>
    <x v="3"/>
    <n v="0.05"/>
    <n v="51.65"/>
    <n v="18.45"/>
    <n v="698"/>
    <x v="84"/>
    <x v="0"/>
    <x v="1"/>
    <x v="2"/>
    <x v="4"/>
    <x v="4"/>
    <x v="134"/>
    <n v="0.65"/>
    <x v="0"/>
    <x v="1"/>
    <x v="14"/>
    <x v="23"/>
    <n v="98105"/>
    <x v="65"/>
    <d v="2015-03-28T00:00:00"/>
    <n v="25.04"/>
    <x v="156"/>
    <n v="49"/>
    <x v="190"/>
    <n v="32869"/>
    <x v="1"/>
    <x v="0"/>
  </r>
  <r>
    <n v="19114"/>
    <x v="3"/>
    <n v="0.1"/>
    <n v="140.85"/>
    <n v="19.989999999999998"/>
    <n v="2196"/>
    <x v="167"/>
    <x v="0"/>
    <x v="0"/>
    <x v="0"/>
    <x v="3"/>
    <x v="0"/>
    <x v="135"/>
    <n v="0.73"/>
    <x v="0"/>
    <x v="0"/>
    <x v="2"/>
    <x v="134"/>
    <n v="14701"/>
    <x v="114"/>
    <d v="2015-04-09T00:00:00"/>
    <n v="9.9911999999999992"/>
    <x v="157"/>
    <n v="19"/>
    <x v="191"/>
    <n v="89175"/>
    <x v="0"/>
    <x v="0"/>
  </r>
  <r>
    <n v="19113"/>
    <x v="3"/>
    <n v="0.1"/>
    <n v="179.99"/>
    <n v="19.989999999999998"/>
    <n v="2196"/>
    <x v="167"/>
    <x v="0"/>
    <x v="0"/>
    <x v="1"/>
    <x v="10"/>
    <x v="0"/>
    <x v="136"/>
    <n v="0.48"/>
    <x v="0"/>
    <x v="0"/>
    <x v="2"/>
    <x v="134"/>
    <n v="14701"/>
    <x v="114"/>
    <d v="2015-04-08T00:00:00"/>
    <n v="1208.9903999999999"/>
    <x v="158"/>
    <n v="14"/>
    <x v="192"/>
    <n v="89175"/>
    <x v="0"/>
    <x v="0"/>
  </r>
  <r>
    <n v="24014"/>
    <x v="3"/>
    <n v="0.04"/>
    <n v="300.98"/>
    <n v="54.92"/>
    <n v="107"/>
    <x v="168"/>
    <x v="1"/>
    <x v="2"/>
    <x v="2"/>
    <x v="6"/>
    <x v="3"/>
    <x v="24"/>
    <n v="0.55000000000000004"/>
    <x v="0"/>
    <x v="0"/>
    <x v="41"/>
    <x v="135"/>
    <n v="3820"/>
    <x v="23"/>
    <d v="2015-04-07T00:00:00"/>
    <n v="1684.4762999999998"/>
    <x v="11"/>
    <n v="8"/>
    <x v="193"/>
    <n v="88204"/>
    <x v="0"/>
    <x v="0"/>
  </r>
  <r>
    <n v="24673"/>
    <x v="1"/>
    <n v="7.0000000000000007E-2"/>
    <n v="270.98"/>
    <n v="50"/>
    <n v="2302"/>
    <x v="169"/>
    <x v="1"/>
    <x v="1"/>
    <x v="2"/>
    <x v="2"/>
    <x v="1"/>
    <x v="18"/>
    <n v="0.77"/>
    <x v="0"/>
    <x v="2"/>
    <x v="15"/>
    <x v="136"/>
    <n v="32404"/>
    <x v="18"/>
    <d v="2015-02-13T00:00:00"/>
    <n v="27.725999999999999"/>
    <x v="159"/>
    <n v="9"/>
    <x v="194"/>
    <n v="87695"/>
    <x v="2"/>
    <x v="0"/>
  </r>
  <r>
    <n v="18869"/>
    <x v="4"/>
    <n v="0"/>
    <n v="205.99"/>
    <n v="8.99"/>
    <n v="1502"/>
    <x v="170"/>
    <x v="0"/>
    <x v="0"/>
    <x v="1"/>
    <x v="9"/>
    <x v="0"/>
    <x v="111"/>
    <n v="0.6"/>
    <x v="0"/>
    <x v="2"/>
    <x v="15"/>
    <x v="137"/>
    <n v="33065"/>
    <x v="115"/>
    <d v="2015-07-02T00:00:00"/>
    <n v="186.55799999999999"/>
    <x v="160"/>
    <n v="13"/>
    <x v="195"/>
    <n v="89194"/>
    <x v="2"/>
    <x v="0"/>
  </r>
  <r>
    <n v="21145"/>
    <x v="3"/>
    <n v="0.08"/>
    <n v="213.45"/>
    <n v="14.7"/>
    <n v="1625"/>
    <x v="171"/>
    <x v="1"/>
    <x v="3"/>
    <x v="1"/>
    <x v="1"/>
    <x v="1"/>
    <x v="137"/>
    <n v="0.59"/>
    <x v="0"/>
    <x v="0"/>
    <x v="2"/>
    <x v="138"/>
    <n v="11542"/>
    <x v="65"/>
    <d v="2015-03-29T00:00:00"/>
    <n v="1674.7541999999999"/>
    <x v="11"/>
    <n v="12"/>
    <x v="196"/>
    <n v="90600"/>
    <x v="0"/>
    <x v="0"/>
  </r>
  <r>
    <n v="19041"/>
    <x v="1"/>
    <n v="0.03"/>
    <n v="300.64999999999998"/>
    <n v="24.49"/>
    <n v="3012"/>
    <x v="172"/>
    <x v="0"/>
    <x v="1"/>
    <x v="0"/>
    <x v="7"/>
    <x v="2"/>
    <x v="19"/>
    <n v="0.52"/>
    <x v="0"/>
    <x v="0"/>
    <x v="2"/>
    <x v="139"/>
    <n v="14609"/>
    <x v="19"/>
    <d v="2015-04-30T00:00:00"/>
    <n v="1474.8703999999998"/>
    <x v="161"/>
    <n v="8"/>
    <x v="197"/>
    <n v="86346"/>
    <x v="0"/>
    <x v="0"/>
  </r>
  <r>
    <n v="21097"/>
    <x v="2"/>
    <n v="0.08"/>
    <n v="125.99"/>
    <n v="7.69"/>
    <n v="2973"/>
    <x v="173"/>
    <x v="0"/>
    <x v="3"/>
    <x v="1"/>
    <x v="9"/>
    <x v="0"/>
    <x v="138"/>
    <n v="0.57999999999999996"/>
    <x v="0"/>
    <x v="3"/>
    <x v="31"/>
    <x v="140"/>
    <n v="53151"/>
    <x v="116"/>
    <d v="2015-04-15T00:00:00"/>
    <n v="1269.3819599999999"/>
    <x v="162"/>
    <n v="23"/>
    <x v="198"/>
    <n v="87186"/>
    <x v="3"/>
    <x v="0"/>
  </r>
  <r>
    <n v="24770"/>
    <x v="1"/>
    <n v="0.1"/>
    <n v="442.14"/>
    <n v="14.7"/>
    <n v="2973"/>
    <x v="173"/>
    <x v="1"/>
    <x v="3"/>
    <x v="1"/>
    <x v="1"/>
    <x v="1"/>
    <x v="53"/>
    <n v="0.56000000000000005"/>
    <x v="0"/>
    <x v="3"/>
    <x v="31"/>
    <x v="140"/>
    <n v="53151"/>
    <x v="57"/>
    <d v="2015-05-21T00:00:00"/>
    <n v="137.68794000000014"/>
    <x v="163"/>
    <n v="6"/>
    <x v="199"/>
    <n v="87187"/>
    <x v="3"/>
    <x v="0"/>
  </r>
  <r>
    <n v="25463"/>
    <x v="3"/>
    <n v="0"/>
    <n v="175.99"/>
    <n v="4.99"/>
    <n v="2521"/>
    <x v="174"/>
    <x v="0"/>
    <x v="3"/>
    <x v="1"/>
    <x v="9"/>
    <x v="0"/>
    <x v="114"/>
    <n v="0.59"/>
    <x v="0"/>
    <x v="3"/>
    <x v="6"/>
    <x v="141"/>
    <n v="75109"/>
    <x v="14"/>
    <d v="2015-02-21T00:00:00"/>
    <n v="1656.6554999999998"/>
    <x v="11"/>
    <n v="15"/>
    <x v="200"/>
    <n v="87032"/>
    <x v="3"/>
    <x v="0"/>
  </r>
  <r>
    <n v="19258"/>
    <x v="3"/>
    <n v="0.04"/>
    <n v="62.05"/>
    <n v="3.99"/>
    <n v="3132"/>
    <x v="175"/>
    <x v="0"/>
    <x v="1"/>
    <x v="0"/>
    <x v="7"/>
    <x v="0"/>
    <x v="139"/>
    <n v="0.55000000000000004"/>
    <x v="0"/>
    <x v="3"/>
    <x v="13"/>
    <x v="142"/>
    <n v="60060"/>
    <x v="91"/>
    <d v="2015-05-18T00:00:00"/>
    <n v="1644.0767999999998"/>
    <x v="11"/>
    <n v="40"/>
    <x v="201"/>
    <n v="86794"/>
    <x v="3"/>
    <x v="0"/>
  </r>
  <r>
    <n v="24295"/>
    <x v="0"/>
    <n v="0.01"/>
    <n v="124.49"/>
    <n v="51.94"/>
    <n v="1419"/>
    <x v="176"/>
    <x v="1"/>
    <x v="0"/>
    <x v="2"/>
    <x v="8"/>
    <x v="3"/>
    <x v="43"/>
    <n v="0.63"/>
    <x v="0"/>
    <x v="3"/>
    <x v="7"/>
    <x v="143"/>
    <n v="47905"/>
    <x v="103"/>
    <d v="2015-06-26T00:00:00"/>
    <n v="-94.674644999999998"/>
    <x v="164"/>
    <n v="18"/>
    <x v="202"/>
    <n v="90540"/>
    <x v="3"/>
    <x v="0"/>
  </r>
  <r>
    <n v="1552"/>
    <x v="4"/>
    <n v="0.09"/>
    <n v="49.99"/>
    <n v="19.989999999999998"/>
    <n v="1193"/>
    <x v="99"/>
    <x v="0"/>
    <x v="0"/>
    <x v="1"/>
    <x v="10"/>
    <x v="0"/>
    <x v="140"/>
    <n v="0.41"/>
    <x v="0"/>
    <x v="0"/>
    <x v="0"/>
    <x v="0"/>
    <n v="20016"/>
    <x v="117"/>
    <d v="2015-06-30T00:00:00"/>
    <n v="-17.03"/>
    <x v="165"/>
    <n v="48"/>
    <x v="203"/>
    <n v="11206"/>
    <x v="0"/>
    <x v="0"/>
  </r>
  <r>
    <n v="23793"/>
    <x v="3"/>
    <n v="0.1"/>
    <n v="218.08"/>
    <n v="18.059999999999999"/>
    <n v="1450"/>
    <x v="177"/>
    <x v="2"/>
    <x v="2"/>
    <x v="2"/>
    <x v="2"/>
    <x v="2"/>
    <x v="141"/>
    <n v="0.56999999999999995"/>
    <x v="0"/>
    <x v="1"/>
    <x v="1"/>
    <x v="144"/>
    <n v="96150"/>
    <x v="113"/>
    <d v="2015-05-25T00:00:00"/>
    <n v="1318.83"/>
    <x v="166"/>
    <n v="12"/>
    <x v="204"/>
    <n v="86735"/>
    <x v="1"/>
    <x v="0"/>
  </r>
  <r>
    <n v="19487"/>
    <x v="4"/>
    <n v="0.05"/>
    <n v="200.99"/>
    <n v="4.2"/>
    <n v="2795"/>
    <x v="178"/>
    <x v="0"/>
    <x v="1"/>
    <x v="1"/>
    <x v="9"/>
    <x v="0"/>
    <x v="98"/>
    <n v="0.59"/>
    <x v="0"/>
    <x v="3"/>
    <x v="42"/>
    <x v="145"/>
    <n v="50401"/>
    <x v="118"/>
    <d v="2015-01-30T00:00:00"/>
    <n v="1630.5251999999998"/>
    <x v="11"/>
    <n v="14"/>
    <x v="205"/>
    <n v="87556"/>
    <x v="3"/>
    <x v="0"/>
  </r>
  <r>
    <n v="20522"/>
    <x v="0"/>
    <n v="0"/>
    <n v="125.99"/>
    <n v="8.08"/>
    <n v="191"/>
    <x v="179"/>
    <x v="0"/>
    <x v="1"/>
    <x v="1"/>
    <x v="9"/>
    <x v="0"/>
    <x v="142"/>
    <n v="0.56999999999999995"/>
    <x v="0"/>
    <x v="3"/>
    <x v="13"/>
    <x v="146"/>
    <n v="60505"/>
    <x v="87"/>
    <d v="2015-04-10T00:00:00"/>
    <n v="1348.59672"/>
    <x v="167"/>
    <n v="22"/>
    <x v="206"/>
    <n v="89093"/>
    <x v="3"/>
    <x v="0"/>
  </r>
  <r>
    <n v="24926"/>
    <x v="1"/>
    <n v="0.09"/>
    <n v="517.48"/>
    <n v="16.63"/>
    <n v="1020"/>
    <x v="180"/>
    <x v="1"/>
    <x v="0"/>
    <x v="1"/>
    <x v="1"/>
    <x v="3"/>
    <x v="143"/>
    <n v="0.59"/>
    <x v="0"/>
    <x v="3"/>
    <x v="20"/>
    <x v="147"/>
    <n v="66762"/>
    <x v="119"/>
    <d v="2015-03-07T00:00:00"/>
    <n v="909.36"/>
    <x v="168"/>
    <n v="5"/>
    <x v="207"/>
    <n v="88632"/>
    <x v="3"/>
    <x v="0"/>
  </r>
  <r>
    <n v="24691"/>
    <x v="0"/>
    <n v="0.09"/>
    <n v="304.99"/>
    <n v="19.989999999999998"/>
    <n v="3137"/>
    <x v="181"/>
    <x v="0"/>
    <x v="1"/>
    <x v="0"/>
    <x v="0"/>
    <x v="0"/>
    <x v="54"/>
    <n v="0.4"/>
    <x v="0"/>
    <x v="0"/>
    <x v="41"/>
    <x v="148"/>
    <n v="3246"/>
    <x v="120"/>
    <d v="2015-06-09T00:00:00"/>
    <n v="1623.9494999999999"/>
    <x v="11"/>
    <n v="8"/>
    <x v="208"/>
    <n v="86795"/>
    <x v="0"/>
    <x v="0"/>
  </r>
  <r>
    <n v="19324"/>
    <x v="4"/>
    <n v="0.1"/>
    <n v="212.6"/>
    <n v="110.2"/>
    <n v="1253"/>
    <x v="182"/>
    <x v="1"/>
    <x v="3"/>
    <x v="2"/>
    <x v="8"/>
    <x v="3"/>
    <x v="37"/>
    <n v="0.73"/>
    <x v="0"/>
    <x v="3"/>
    <x v="6"/>
    <x v="149"/>
    <n v="78613"/>
    <x v="58"/>
    <d v="2015-04-25T00:00:00"/>
    <n v="-3465.0720000000001"/>
    <x v="169"/>
    <n v="12"/>
    <x v="209"/>
    <n v="89981"/>
    <x v="3"/>
    <x v="0"/>
  </r>
  <r>
    <n v="25005"/>
    <x v="0"/>
    <n v="0"/>
    <n v="442.14"/>
    <n v="14.7"/>
    <n v="1279"/>
    <x v="183"/>
    <x v="1"/>
    <x v="1"/>
    <x v="1"/>
    <x v="1"/>
    <x v="1"/>
    <x v="53"/>
    <n v="0.56000000000000005"/>
    <x v="0"/>
    <x v="3"/>
    <x v="7"/>
    <x v="150"/>
    <n v="46324"/>
    <x v="107"/>
    <d v="2015-03-05T00:00:00"/>
    <n v="501.51"/>
    <x v="170"/>
    <n v="5"/>
    <x v="210"/>
    <n v="90115"/>
    <x v="3"/>
    <x v="0"/>
  </r>
  <r>
    <n v="21392"/>
    <x v="0"/>
    <n v="0.02"/>
    <n v="200.98"/>
    <n v="55.96"/>
    <n v="375"/>
    <x v="184"/>
    <x v="1"/>
    <x v="0"/>
    <x v="2"/>
    <x v="6"/>
    <x v="3"/>
    <x v="22"/>
    <n v="0.75"/>
    <x v="0"/>
    <x v="2"/>
    <x v="25"/>
    <x v="151"/>
    <n v="37814"/>
    <x v="21"/>
    <d v="2015-03-16T00:00:00"/>
    <n v="-224.94779999999997"/>
    <x v="171"/>
    <n v="11"/>
    <x v="211"/>
    <n v="90917"/>
    <x v="2"/>
    <x v="0"/>
  </r>
  <r>
    <n v="19365"/>
    <x v="2"/>
    <n v="0.03"/>
    <n v="370.98"/>
    <n v="99"/>
    <n v="635"/>
    <x v="185"/>
    <x v="1"/>
    <x v="1"/>
    <x v="0"/>
    <x v="3"/>
    <x v="1"/>
    <x v="144"/>
    <n v="0.65"/>
    <x v="0"/>
    <x v="3"/>
    <x v="22"/>
    <x v="152"/>
    <n v="55106"/>
    <x v="89"/>
    <d v="2015-04-06T00:00:00"/>
    <n v="-124.2864"/>
    <x v="172"/>
    <n v="6"/>
    <x v="212"/>
    <n v="89284"/>
    <x v="3"/>
    <x v="0"/>
  </r>
  <r>
    <n v="19185"/>
    <x v="2"/>
    <n v="0.09"/>
    <n v="349.45"/>
    <n v="60"/>
    <n v="1178"/>
    <x v="127"/>
    <x v="1"/>
    <x v="2"/>
    <x v="2"/>
    <x v="8"/>
    <x v="1"/>
    <x v="55"/>
    <m/>
    <x v="0"/>
    <x v="2"/>
    <x v="15"/>
    <x v="98"/>
    <n v="32701"/>
    <x v="87"/>
    <d v="2015-04-10T00:00:00"/>
    <n v="-369.10999999999996"/>
    <x v="173"/>
    <n v="7"/>
    <x v="213"/>
    <n v="89787"/>
    <x v="2"/>
    <x v="0"/>
  </r>
  <r>
    <n v="21847"/>
    <x v="0"/>
    <n v="0.05"/>
    <n v="328.14"/>
    <n v="91.05"/>
    <n v="1103"/>
    <x v="186"/>
    <x v="1"/>
    <x v="3"/>
    <x v="0"/>
    <x v="7"/>
    <x v="1"/>
    <x v="23"/>
    <n v="0.56999999999999995"/>
    <x v="0"/>
    <x v="3"/>
    <x v="29"/>
    <x v="153"/>
    <n v="68046"/>
    <x v="22"/>
    <d v="2015-04-11T00:00:00"/>
    <n v="772.04"/>
    <x v="174"/>
    <n v="7"/>
    <x v="214"/>
    <n v="90977"/>
    <x v="3"/>
    <x v="0"/>
  </r>
  <r>
    <n v="6624"/>
    <x v="0"/>
    <n v="0.08"/>
    <n v="175.99"/>
    <n v="8.99"/>
    <n v="1821"/>
    <x v="187"/>
    <x v="2"/>
    <x v="2"/>
    <x v="1"/>
    <x v="9"/>
    <x v="0"/>
    <x v="67"/>
    <n v="0.56999999999999995"/>
    <x v="0"/>
    <x v="0"/>
    <x v="2"/>
    <x v="2"/>
    <n v="10177"/>
    <x v="121"/>
    <d v="2015-04-16T00:00:00"/>
    <n v="-459.08280000000002"/>
    <x v="175"/>
    <n v="16"/>
    <x v="215"/>
    <n v="47108"/>
    <x v="0"/>
    <x v="0"/>
  </r>
  <r>
    <n v="25357"/>
    <x v="0"/>
    <n v="0.04"/>
    <n v="218.75"/>
    <n v="69.64"/>
    <n v="911"/>
    <x v="188"/>
    <x v="1"/>
    <x v="1"/>
    <x v="2"/>
    <x v="8"/>
    <x v="3"/>
    <x v="121"/>
    <n v="0.72"/>
    <x v="0"/>
    <x v="0"/>
    <x v="19"/>
    <x v="154"/>
    <n v="26003"/>
    <x v="33"/>
    <d v="2015-02-01T00:00:00"/>
    <n v="-655.52987500000006"/>
    <x v="176"/>
    <n v="10"/>
    <x v="216"/>
    <n v="90185"/>
    <x v="0"/>
    <x v="0"/>
  </r>
  <r>
    <n v="25725"/>
    <x v="3"/>
    <n v="0"/>
    <n v="217.85"/>
    <n v="29.1"/>
    <n v="2873"/>
    <x v="189"/>
    <x v="1"/>
    <x v="0"/>
    <x v="2"/>
    <x v="8"/>
    <x v="3"/>
    <x v="145"/>
    <n v="0.68"/>
    <x v="0"/>
    <x v="2"/>
    <x v="15"/>
    <x v="155"/>
    <n v="33012"/>
    <x v="39"/>
    <d v="2015-01-23T00:00:00"/>
    <n v="394.17"/>
    <x v="177"/>
    <n v="10"/>
    <x v="217"/>
    <n v="89872"/>
    <x v="2"/>
    <x v="0"/>
  </r>
  <r>
    <n v="21171"/>
    <x v="1"/>
    <n v="0.1"/>
    <n v="130.97999999999999"/>
    <n v="30"/>
    <n v="2385"/>
    <x v="190"/>
    <x v="1"/>
    <x v="0"/>
    <x v="2"/>
    <x v="2"/>
    <x v="1"/>
    <x v="66"/>
    <n v="0.78"/>
    <x v="0"/>
    <x v="1"/>
    <x v="43"/>
    <x v="156"/>
    <n v="88001"/>
    <x v="32"/>
    <d v="2015-05-24T00:00:00"/>
    <n v="2000.11"/>
    <x v="178"/>
    <n v="18"/>
    <x v="218"/>
    <n v="89184"/>
    <x v="1"/>
    <x v="0"/>
  </r>
  <r>
    <n v="20986"/>
    <x v="1"/>
    <n v="0.03"/>
    <n v="194.3"/>
    <n v="11.54"/>
    <n v="3344"/>
    <x v="191"/>
    <x v="0"/>
    <x v="3"/>
    <x v="2"/>
    <x v="4"/>
    <x v="2"/>
    <x v="29"/>
    <n v="0.59"/>
    <x v="0"/>
    <x v="3"/>
    <x v="4"/>
    <x v="157"/>
    <n v="48307"/>
    <x v="29"/>
    <d v="2015-02-15T00:00:00"/>
    <n v="1544.9307000000001"/>
    <x v="11"/>
    <n v="11"/>
    <x v="219"/>
    <n v="89928"/>
    <x v="3"/>
    <x v="0"/>
  </r>
  <r>
    <n v="23886"/>
    <x v="0"/>
    <n v="0.03"/>
    <n v="320.64"/>
    <n v="29.2"/>
    <n v="1891"/>
    <x v="192"/>
    <x v="1"/>
    <x v="3"/>
    <x v="2"/>
    <x v="8"/>
    <x v="3"/>
    <x v="146"/>
    <n v="0.66"/>
    <x v="0"/>
    <x v="0"/>
    <x v="8"/>
    <x v="94"/>
    <n v="45801"/>
    <x v="89"/>
    <d v="2015-04-07T00:00:00"/>
    <n v="429.75435600000003"/>
    <x v="179"/>
    <n v="7"/>
    <x v="220"/>
    <n v="90630"/>
    <x v="0"/>
    <x v="0"/>
  </r>
  <r>
    <n v="21406"/>
    <x v="0"/>
    <n v="0.03"/>
    <n v="200.97"/>
    <n v="15.59"/>
    <n v="3197"/>
    <x v="193"/>
    <x v="1"/>
    <x v="3"/>
    <x v="1"/>
    <x v="1"/>
    <x v="1"/>
    <x v="27"/>
    <n v="0.36"/>
    <x v="0"/>
    <x v="3"/>
    <x v="13"/>
    <x v="158"/>
    <n v="60062"/>
    <x v="27"/>
    <d v="2015-02-03T00:00:00"/>
    <n v="1538.7827999999997"/>
    <x v="11"/>
    <n v="11"/>
    <x v="221"/>
    <n v="90850"/>
    <x v="3"/>
    <x v="0"/>
  </r>
  <r>
    <n v="5670"/>
    <x v="4"/>
    <n v="0.1"/>
    <n v="49.99"/>
    <n v="19.989999999999998"/>
    <n v="1723"/>
    <x v="194"/>
    <x v="2"/>
    <x v="1"/>
    <x v="1"/>
    <x v="10"/>
    <x v="0"/>
    <x v="110"/>
    <n v="0.45"/>
    <x v="0"/>
    <x v="1"/>
    <x v="1"/>
    <x v="12"/>
    <n v="92037"/>
    <x v="33"/>
    <d v="2015-02-05T00:00:00"/>
    <n v="13.508000000000003"/>
    <x v="180"/>
    <n v="46"/>
    <x v="222"/>
    <n v="40101"/>
    <x v="1"/>
    <x v="0"/>
  </r>
  <r>
    <n v="21982"/>
    <x v="1"/>
    <n v="0.02"/>
    <n v="209.84"/>
    <n v="21.21"/>
    <n v="2630"/>
    <x v="195"/>
    <x v="0"/>
    <x v="0"/>
    <x v="2"/>
    <x v="4"/>
    <x v="2"/>
    <x v="6"/>
    <n v="0.59"/>
    <x v="0"/>
    <x v="3"/>
    <x v="44"/>
    <x v="159"/>
    <n v="73071"/>
    <x v="30"/>
    <d v="2015-01-06T00:00:00"/>
    <n v="1507.6430999999998"/>
    <x v="11"/>
    <n v="10"/>
    <x v="223"/>
    <n v="85914"/>
    <x v="3"/>
    <x v="0"/>
  </r>
  <r>
    <n v="21792"/>
    <x v="4"/>
    <n v="0.05"/>
    <n v="279.48"/>
    <n v="35"/>
    <n v="1316"/>
    <x v="196"/>
    <x v="0"/>
    <x v="3"/>
    <x v="0"/>
    <x v="3"/>
    <x v="2"/>
    <x v="30"/>
    <n v="0.8"/>
    <x v="0"/>
    <x v="1"/>
    <x v="12"/>
    <x v="160"/>
    <n v="80022"/>
    <x v="30"/>
    <d v="2015-01-05T00:00:00"/>
    <n v="-274.95"/>
    <x v="181"/>
    <n v="8"/>
    <x v="224"/>
    <n v="87603"/>
    <x v="1"/>
    <x v="0"/>
  </r>
  <r>
    <n v="1417"/>
    <x v="3"/>
    <n v="0"/>
    <n v="65.989999999999995"/>
    <n v="5.26"/>
    <n v="1413"/>
    <x v="197"/>
    <x v="0"/>
    <x v="1"/>
    <x v="1"/>
    <x v="9"/>
    <x v="0"/>
    <x v="147"/>
    <n v="0.59"/>
    <x v="0"/>
    <x v="0"/>
    <x v="11"/>
    <x v="15"/>
    <n v="2113"/>
    <x v="114"/>
    <d v="2015-04-08T00:00:00"/>
    <n v="542.25"/>
    <x v="182"/>
    <n v="36"/>
    <x v="225"/>
    <n v="10277"/>
    <x v="0"/>
    <x v="0"/>
  </r>
  <r>
    <n v="26223"/>
    <x v="3"/>
    <n v="0.05"/>
    <n v="350.99"/>
    <n v="39"/>
    <n v="1972"/>
    <x v="198"/>
    <x v="1"/>
    <x v="1"/>
    <x v="2"/>
    <x v="2"/>
    <x v="1"/>
    <x v="105"/>
    <n v="0.55000000000000004"/>
    <x v="0"/>
    <x v="0"/>
    <x v="5"/>
    <x v="161"/>
    <n v="19090"/>
    <x v="122"/>
    <d v="2015-01-20T00:00:00"/>
    <n v="1469.7275999999999"/>
    <x v="11"/>
    <n v="6"/>
    <x v="226"/>
    <n v="91550"/>
    <x v="0"/>
    <x v="0"/>
  </r>
  <r>
    <n v="21514"/>
    <x v="2"/>
    <n v="0.1"/>
    <n v="209.37"/>
    <n v="69"/>
    <n v="2892"/>
    <x v="199"/>
    <x v="0"/>
    <x v="2"/>
    <x v="2"/>
    <x v="8"/>
    <x v="2"/>
    <x v="148"/>
    <n v="0.79"/>
    <x v="0"/>
    <x v="3"/>
    <x v="4"/>
    <x v="162"/>
    <n v="48154"/>
    <x v="110"/>
    <d v="2015-02-25T00:00:00"/>
    <n v="-165.59492040000003"/>
    <x v="183"/>
    <n v="11"/>
    <x v="227"/>
    <n v="90011"/>
    <x v="3"/>
    <x v="0"/>
  </r>
  <r>
    <n v="566"/>
    <x v="0"/>
    <n v="0.02"/>
    <n v="60.98"/>
    <n v="49"/>
    <n v="1733"/>
    <x v="0"/>
    <x v="0"/>
    <x v="0"/>
    <x v="0"/>
    <x v="7"/>
    <x v="2"/>
    <x v="149"/>
    <n v="0.59"/>
    <x v="0"/>
    <x v="0"/>
    <x v="0"/>
    <x v="0"/>
    <n v="20012"/>
    <x v="0"/>
    <d v="2015-04-06T00:00:00"/>
    <n v="-662.52"/>
    <x v="184"/>
    <n v="34"/>
    <x v="228"/>
    <n v="3841"/>
    <x v="0"/>
    <x v="0"/>
  </r>
  <r>
    <n v="20097"/>
    <x v="2"/>
    <n v="0.05"/>
    <n v="205.99"/>
    <n v="8.99"/>
    <n v="2778"/>
    <x v="200"/>
    <x v="2"/>
    <x v="2"/>
    <x v="1"/>
    <x v="9"/>
    <x v="0"/>
    <x v="150"/>
    <n v="0.57999999999999996"/>
    <x v="0"/>
    <x v="2"/>
    <x v="18"/>
    <x v="163"/>
    <n v="28403"/>
    <x v="18"/>
    <d v="2015-02-12T00:00:00"/>
    <n v="111.05249999999999"/>
    <x v="185"/>
    <n v="12"/>
    <x v="229"/>
    <n v="87160"/>
    <x v="2"/>
    <x v="0"/>
  </r>
  <r>
    <n v="19772"/>
    <x v="1"/>
    <n v="0.09"/>
    <n v="58.14"/>
    <n v="36.61"/>
    <n v="918"/>
    <x v="201"/>
    <x v="1"/>
    <x v="1"/>
    <x v="2"/>
    <x v="6"/>
    <x v="3"/>
    <x v="151"/>
    <n v="0.61"/>
    <x v="0"/>
    <x v="1"/>
    <x v="1"/>
    <x v="164"/>
    <n v="91730"/>
    <x v="57"/>
    <d v="2015-05-21T00:00:00"/>
    <n v="187.41200000000026"/>
    <x v="186"/>
    <n v="39"/>
    <x v="230"/>
    <n v="90493"/>
    <x v="1"/>
    <x v="0"/>
  </r>
  <r>
    <n v="19505"/>
    <x v="4"/>
    <n v="0.09"/>
    <n v="125.99"/>
    <n v="8.99"/>
    <n v="744"/>
    <x v="202"/>
    <x v="0"/>
    <x v="2"/>
    <x v="1"/>
    <x v="9"/>
    <x v="0"/>
    <x v="152"/>
    <n v="0.55000000000000004"/>
    <x v="0"/>
    <x v="1"/>
    <x v="40"/>
    <x v="165"/>
    <n v="85737"/>
    <x v="60"/>
    <d v="2015-06-02T00:00:00"/>
    <n v="916.68060000000014"/>
    <x v="187"/>
    <n v="20"/>
    <x v="231"/>
    <n v="87727"/>
    <x v="1"/>
    <x v="0"/>
  </r>
  <r>
    <n v="19699"/>
    <x v="4"/>
    <n v="0.01"/>
    <n v="110.98"/>
    <n v="13.99"/>
    <n v="1935"/>
    <x v="203"/>
    <x v="0"/>
    <x v="3"/>
    <x v="2"/>
    <x v="4"/>
    <x v="4"/>
    <x v="153"/>
    <n v="0.69"/>
    <x v="0"/>
    <x v="3"/>
    <x v="6"/>
    <x v="166"/>
    <n v="75051"/>
    <x v="123"/>
    <d v="2015-06-04T00:00:00"/>
    <n v="1448.7309"/>
    <x v="11"/>
    <n v="19"/>
    <x v="232"/>
    <n v="86688"/>
    <x v="3"/>
    <x v="0"/>
  </r>
  <r>
    <n v="23495"/>
    <x v="4"/>
    <n v="0"/>
    <n v="180.98"/>
    <n v="30"/>
    <n v="2486"/>
    <x v="204"/>
    <x v="1"/>
    <x v="0"/>
    <x v="2"/>
    <x v="2"/>
    <x v="1"/>
    <x v="154"/>
    <n v="0.69"/>
    <x v="0"/>
    <x v="2"/>
    <x v="30"/>
    <x v="167"/>
    <n v="30458"/>
    <x v="124"/>
    <d v="2015-02-05T00:00:00"/>
    <n v="9.2040000000000006"/>
    <x v="188"/>
    <n v="11"/>
    <x v="233"/>
    <n v="91416"/>
    <x v="2"/>
    <x v="0"/>
  </r>
  <r>
    <n v="23626"/>
    <x v="0"/>
    <n v="0.09"/>
    <n v="95.43"/>
    <n v="19.989999999999998"/>
    <n v="1690"/>
    <x v="205"/>
    <x v="0"/>
    <x v="1"/>
    <x v="0"/>
    <x v="3"/>
    <x v="0"/>
    <x v="109"/>
    <n v="0.79"/>
    <x v="0"/>
    <x v="0"/>
    <x v="5"/>
    <x v="168"/>
    <n v="17112"/>
    <x v="125"/>
    <d v="2015-06-02T00:00:00"/>
    <n v="-143.23500000000001"/>
    <x v="189"/>
    <n v="22"/>
    <x v="234"/>
    <n v="91078"/>
    <x v="0"/>
    <x v="0"/>
  </r>
  <r>
    <n v="18506"/>
    <x v="4"/>
    <n v="0.04"/>
    <n v="67.28"/>
    <n v="19.989999999999998"/>
    <n v="2858"/>
    <x v="82"/>
    <x v="0"/>
    <x v="1"/>
    <x v="0"/>
    <x v="0"/>
    <x v="0"/>
    <x v="155"/>
    <n v="0.4"/>
    <x v="0"/>
    <x v="2"/>
    <x v="15"/>
    <x v="60"/>
    <n v="32259"/>
    <x v="28"/>
    <d v="2015-05-28T00:00:00"/>
    <n v="14.754"/>
    <x v="190"/>
    <n v="30"/>
    <x v="235"/>
    <n v="88282"/>
    <x v="2"/>
    <x v="0"/>
  </r>
  <r>
    <n v="20663"/>
    <x v="4"/>
    <n v="0.09"/>
    <n v="260.98"/>
    <n v="41.91"/>
    <n v="824"/>
    <x v="206"/>
    <x v="1"/>
    <x v="0"/>
    <x v="2"/>
    <x v="6"/>
    <x v="3"/>
    <x v="107"/>
    <n v="0.59"/>
    <x v="0"/>
    <x v="2"/>
    <x v="25"/>
    <x v="169"/>
    <n v="37174"/>
    <x v="82"/>
    <d v="2015-01-19T00:00:00"/>
    <n v="-100.744"/>
    <x v="191"/>
    <n v="8"/>
    <x v="236"/>
    <n v="89257"/>
    <x v="2"/>
    <x v="0"/>
  </r>
  <r>
    <n v="819"/>
    <x v="2"/>
    <n v="7.0000000000000007E-2"/>
    <n v="155.06"/>
    <n v="7.07"/>
    <n v="2431"/>
    <x v="207"/>
    <x v="0"/>
    <x v="2"/>
    <x v="0"/>
    <x v="3"/>
    <x v="0"/>
    <x v="74"/>
    <n v="0.59"/>
    <x v="0"/>
    <x v="1"/>
    <x v="1"/>
    <x v="1"/>
    <n v="90004"/>
    <x v="77"/>
    <d v="2015-05-19T00:00:00"/>
    <n v="-121.75"/>
    <x v="192"/>
    <n v="14"/>
    <x v="237"/>
    <n v="5920"/>
    <x v="1"/>
    <x v="0"/>
  </r>
  <r>
    <n v="5816"/>
    <x v="3"/>
    <n v="7.0000000000000007E-2"/>
    <n v="300.97000000000003"/>
    <n v="7.18"/>
    <n v="3079"/>
    <x v="10"/>
    <x v="0"/>
    <x v="0"/>
    <x v="1"/>
    <x v="10"/>
    <x v="0"/>
    <x v="120"/>
    <n v="0.48"/>
    <x v="0"/>
    <x v="0"/>
    <x v="5"/>
    <x v="7"/>
    <n v="19112"/>
    <x v="126"/>
    <d v="2015-05-09T00:00:00"/>
    <n v="-807.59"/>
    <x v="193"/>
    <n v="7"/>
    <x v="238"/>
    <n v="41253"/>
    <x v="0"/>
    <x v="0"/>
  </r>
  <r>
    <n v="23471"/>
    <x v="1"/>
    <n v="0.1"/>
    <n v="122.99"/>
    <n v="70.2"/>
    <n v="1522"/>
    <x v="208"/>
    <x v="1"/>
    <x v="2"/>
    <x v="2"/>
    <x v="2"/>
    <x v="1"/>
    <x v="58"/>
    <n v="0.74"/>
    <x v="0"/>
    <x v="3"/>
    <x v="22"/>
    <x v="170"/>
    <n v="55305"/>
    <x v="6"/>
    <d v="2015-06-15T00:00:00"/>
    <n v="-899.67499999999995"/>
    <x v="194"/>
    <n v="17"/>
    <x v="239"/>
    <n v="89957"/>
    <x v="3"/>
    <x v="0"/>
  </r>
  <r>
    <n v="21950"/>
    <x v="0"/>
    <n v="0.06"/>
    <n v="350.98"/>
    <n v="30"/>
    <n v="736"/>
    <x v="209"/>
    <x v="1"/>
    <x v="2"/>
    <x v="2"/>
    <x v="2"/>
    <x v="1"/>
    <x v="90"/>
    <n v="0.61"/>
    <x v="0"/>
    <x v="0"/>
    <x v="41"/>
    <x v="171"/>
    <n v="3079"/>
    <x v="127"/>
    <d v="2015-06-17T00:00:00"/>
    <n v="797.85599999999999"/>
    <x v="195"/>
    <n v="6"/>
    <x v="240"/>
    <n v="90361"/>
    <x v="0"/>
    <x v="0"/>
  </r>
  <r>
    <n v="23416"/>
    <x v="4"/>
    <n v="0.04"/>
    <n v="120.98"/>
    <n v="3.99"/>
    <n v="2273"/>
    <x v="210"/>
    <x v="0"/>
    <x v="1"/>
    <x v="0"/>
    <x v="7"/>
    <x v="0"/>
    <x v="156"/>
    <n v="0.6"/>
    <x v="0"/>
    <x v="3"/>
    <x v="6"/>
    <x v="172"/>
    <n v="78550"/>
    <x v="26"/>
    <d v="2015-05-05T00:00:00"/>
    <n v="1389.5771999999999"/>
    <x v="11"/>
    <n v="17"/>
    <x v="241"/>
    <n v="90109"/>
    <x v="3"/>
    <x v="0"/>
  </r>
  <r>
    <n v="22824"/>
    <x v="4"/>
    <n v="0.04"/>
    <n v="2036.48"/>
    <n v="14.7"/>
    <n v="1425"/>
    <x v="211"/>
    <x v="1"/>
    <x v="0"/>
    <x v="1"/>
    <x v="1"/>
    <x v="1"/>
    <x v="1"/>
    <n v="0.55000000000000004"/>
    <x v="0"/>
    <x v="1"/>
    <x v="12"/>
    <x v="173"/>
    <n v="80525"/>
    <x v="67"/>
    <d v="2015-01-06T00:00:00"/>
    <n v="-4793.0039999999999"/>
    <x v="196"/>
    <n v="1"/>
    <x v="242"/>
    <n v="89450"/>
    <x v="1"/>
    <x v="0"/>
  </r>
  <r>
    <n v="21212"/>
    <x v="3"/>
    <n v="0.04"/>
    <n v="419.19"/>
    <n v="19.989999999999998"/>
    <n v="2489"/>
    <x v="115"/>
    <x v="0"/>
    <x v="3"/>
    <x v="0"/>
    <x v="3"/>
    <x v="0"/>
    <x v="21"/>
    <n v="0.57999999999999996"/>
    <x v="0"/>
    <x v="1"/>
    <x v="1"/>
    <x v="88"/>
    <n v="94521"/>
    <x v="34"/>
    <d v="2015-04-27T00:00:00"/>
    <n v="1388.3558999999998"/>
    <x v="11"/>
    <n v="5"/>
    <x v="243"/>
    <n v="86885"/>
    <x v="1"/>
    <x v="0"/>
  </r>
  <r>
    <n v="24471"/>
    <x v="3"/>
    <n v="0.05"/>
    <n v="63.94"/>
    <n v="14.48"/>
    <n v="398"/>
    <x v="212"/>
    <x v="0"/>
    <x v="1"/>
    <x v="2"/>
    <x v="4"/>
    <x v="0"/>
    <x v="157"/>
    <n v="0.46"/>
    <x v="0"/>
    <x v="0"/>
    <x v="8"/>
    <x v="174"/>
    <n v="45406"/>
    <x v="28"/>
    <d v="2015-05-25T00:00:00"/>
    <n v="1372.6307999999999"/>
    <x v="11"/>
    <n v="31"/>
    <x v="244"/>
    <n v="89320"/>
    <x v="0"/>
    <x v="0"/>
  </r>
  <r>
    <n v="18278"/>
    <x v="3"/>
    <n v="0.05"/>
    <n v="328.14"/>
    <n v="91.05"/>
    <n v="366"/>
    <x v="213"/>
    <x v="1"/>
    <x v="0"/>
    <x v="0"/>
    <x v="7"/>
    <x v="1"/>
    <x v="23"/>
    <n v="0.56999999999999995"/>
    <x v="0"/>
    <x v="0"/>
    <x v="23"/>
    <x v="175"/>
    <n v="2910"/>
    <x v="128"/>
    <d v="2015-01-19T00:00:00"/>
    <n v="411.5172"/>
    <x v="197"/>
    <n v="6"/>
    <x v="245"/>
    <n v="87347"/>
    <x v="0"/>
    <x v="0"/>
  </r>
  <r>
    <n v="21270"/>
    <x v="3"/>
    <n v="0"/>
    <n v="209.37"/>
    <n v="69"/>
    <n v="1625"/>
    <x v="171"/>
    <x v="0"/>
    <x v="3"/>
    <x v="2"/>
    <x v="8"/>
    <x v="2"/>
    <x v="148"/>
    <n v="0.79"/>
    <x v="0"/>
    <x v="0"/>
    <x v="2"/>
    <x v="138"/>
    <n v="11542"/>
    <x v="17"/>
    <d v="2015-02-18T00:00:00"/>
    <n v="-263.1119290800001"/>
    <x v="198"/>
    <n v="11"/>
    <x v="246"/>
    <n v="90601"/>
    <x v="0"/>
    <x v="0"/>
  </r>
  <r>
    <n v="24245"/>
    <x v="0"/>
    <n v="0.06"/>
    <n v="115.99"/>
    <n v="8.99"/>
    <n v="97"/>
    <x v="214"/>
    <x v="0"/>
    <x v="3"/>
    <x v="1"/>
    <x v="9"/>
    <x v="0"/>
    <x v="158"/>
    <n v="0.57999999999999996"/>
    <x v="0"/>
    <x v="3"/>
    <x v="20"/>
    <x v="176"/>
    <n v="66502"/>
    <x v="56"/>
    <d v="2015-05-04T00:00:00"/>
    <n v="685.6146"/>
    <x v="199"/>
    <n v="20"/>
    <x v="247"/>
    <n v="87306"/>
    <x v="3"/>
    <x v="0"/>
  </r>
  <r>
    <n v="24202"/>
    <x v="3"/>
    <n v="0.06"/>
    <n v="320.98"/>
    <n v="58.95"/>
    <n v="3149"/>
    <x v="215"/>
    <x v="1"/>
    <x v="1"/>
    <x v="2"/>
    <x v="2"/>
    <x v="1"/>
    <x v="159"/>
    <n v="0.56999999999999995"/>
    <x v="0"/>
    <x v="1"/>
    <x v="35"/>
    <x v="177"/>
    <n v="83440"/>
    <x v="129"/>
    <d v="2015-01-16T00:00:00"/>
    <n v="971.62200000000007"/>
    <x v="200"/>
    <n v="6"/>
    <x v="248"/>
    <n v="89716"/>
    <x v="1"/>
    <x v="0"/>
  </r>
  <r>
    <n v="25819"/>
    <x v="1"/>
    <n v="0.02"/>
    <n v="54.1"/>
    <n v="19.989999999999998"/>
    <n v="2928"/>
    <x v="216"/>
    <x v="0"/>
    <x v="2"/>
    <x v="0"/>
    <x v="3"/>
    <x v="0"/>
    <x v="160"/>
    <n v="0.59"/>
    <x v="0"/>
    <x v="2"/>
    <x v="36"/>
    <x v="178"/>
    <n v="29418"/>
    <x v="64"/>
    <d v="2015-05-27T00:00:00"/>
    <n v="-33.585999999999999"/>
    <x v="201"/>
    <n v="36"/>
    <x v="249"/>
    <n v="90218"/>
    <x v="2"/>
    <x v="0"/>
  </r>
  <r>
    <n v="3338"/>
    <x v="0"/>
    <n v="7.0000000000000007E-2"/>
    <n v="65.989999999999995"/>
    <n v="8.8000000000000007"/>
    <n v="2491"/>
    <x v="39"/>
    <x v="0"/>
    <x v="3"/>
    <x v="1"/>
    <x v="9"/>
    <x v="0"/>
    <x v="161"/>
    <n v="0.57999999999999996"/>
    <x v="0"/>
    <x v="1"/>
    <x v="1"/>
    <x v="1"/>
    <n v="90045"/>
    <x v="82"/>
    <d v="2015-01-12T00:00:00"/>
    <n v="109.83600000000001"/>
    <x v="202"/>
    <n v="37"/>
    <x v="250"/>
    <n v="23877"/>
    <x v="1"/>
    <x v="0"/>
  </r>
  <r>
    <n v="22145"/>
    <x v="1"/>
    <n v="0.04"/>
    <n v="120.97"/>
    <n v="7.11"/>
    <n v="2030"/>
    <x v="154"/>
    <x v="0"/>
    <x v="1"/>
    <x v="1"/>
    <x v="1"/>
    <x v="4"/>
    <x v="162"/>
    <n v="0.36"/>
    <x v="0"/>
    <x v="3"/>
    <x v="6"/>
    <x v="44"/>
    <n v="75401"/>
    <x v="106"/>
    <d v="2015-03-17T00:00:00"/>
    <n v="1320.5495999999998"/>
    <x v="11"/>
    <n v="16"/>
    <x v="251"/>
    <n v="91059"/>
    <x v="3"/>
    <x v="0"/>
  </r>
  <r>
    <n v="6387"/>
    <x v="1"/>
    <n v="0.06"/>
    <n v="65.989999999999995"/>
    <n v="8.8000000000000007"/>
    <n v="640"/>
    <x v="56"/>
    <x v="2"/>
    <x v="2"/>
    <x v="1"/>
    <x v="9"/>
    <x v="0"/>
    <x v="161"/>
    <n v="0.57999999999999996"/>
    <x v="0"/>
    <x v="1"/>
    <x v="14"/>
    <x v="23"/>
    <n v="98119"/>
    <x v="78"/>
    <d v="2015-05-01T00:00:00"/>
    <n v="288.08999999999997"/>
    <x v="203"/>
    <n v="34"/>
    <x v="252"/>
    <n v="45380"/>
    <x v="1"/>
    <x v="0"/>
  </r>
  <r>
    <n v="21027"/>
    <x v="2"/>
    <n v="0.03"/>
    <n v="120.98"/>
    <n v="30"/>
    <n v="3069"/>
    <x v="217"/>
    <x v="1"/>
    <x v="2"/>
    <x v="2"/>
    <x v="2"/>
    <x v="1"/>
    <x v="132"/>
    <n v="0.64"/>
    <x v="0"/>
    <x v="3"/>
    <x v="22"/>
    <x v="179"/>
    <n v="55128"/>
    <x v="125"/>
    <d v="2015-06-03T00:00:00"/>
    <n v="638.02800000000002"/>
    <x v="204"/>
    <n v="15"/>
    <x v="253"/>
    <n v="88191"/>
    <x v="3"/>
    <x v="0"/>
  </r>
  <r>
    <n v="21518"/>
    <x v="0"/>
    <n v="7.0000000000000007E-2"/>
    <n v="2036.48"/>
    <n v="14.7"/>
    <n v="524"/>
    <x v="160"/>
    <x v="1"/>
    <x v="2"/>
    <x v="1"/>
    <x v="1"/>
    <x v="1"/>
    <x v="1"/>
    <n v="0.55000000000000004"/>
    <x v="0"/>
    <x v="2"/>
    <x v="25"/>
    <x v="127"/>
    <n v="37922"/>
    <x v="108"/>
    <d v="2015-01-22T00:00:00"/>
    <n v="-11.536000000000001"/>
    <x v="205"/>
    <n v="1"/>
    <x v="254"/>
    <n v="91127"/>
    <x v="2"/>
    <x v="0"/>
  </r>
  <r>
    <n v="18738"/>
    <x v="4"/>
    <n v="0.06"/>
    <n v="205.99"/>
    <n v="5.26"/>
    <n v="693"/>
    <x v="30"/>
    <x v="0"/>
    <x v="0"/>
    <x v="1"/>
    <x v="9"/>
    <x v="0"/>
    <x v="163"/>
    <n v="0.56000000000000005"/>
    <x v="0"/>
    <x v="1"/>
    <x v="12"/>
    <x v="21"/>
    <n v="80229"/>
    <x v="130"/>
    <d v="2015-03-15T00:00:00"/>
    <n v="890.18100000000004"/>
    <x v="206"/>
    <n v="11"/>
    <x v="255"/>
    <n v="87812"/>
    <x v="1"/>
    <x v="0"/>
  </r>
  <r>
    <n v="20433"/>
    <x v="3"/>
    <n v="0.04"/>
    <n v="205.99"/>
    <n v="5"/>
    <n v="1237"/>
    <x v="73"/>
    <x v="2"/>
    <x v="1"/>
    <x v="1"/>
    <x v="9"/>
    <x v="0"/>
    <x v="164"/>
    <n v="0.59"/>
    <x v="0"/>
    <x v="3"/>
    <x v="6"/>
    <x v="54"/>
    <n v="75007"/>
    <x v="60"/>
    <d v="2015-05-26T00:00:00"/>
    <n v="13.956800000000015"/>
    <x v="207"/>
    <n v="11"/>
    <x v="256"/>
    <n v="86077"/>
    <x v="3"/>
    <x v="0"/>
  </r>
  <r>
    <n v="5890"/>
    <x v="2"/>
    <n v="0.05"/>
    <n v="26.48"/>
    <n v="6.93"/>
    <n v="21"/>
    <x v="218"/>
    <x v="0"/>
    <x v="0"/>
    <x v="2"/>
    <x v="4"/>
    <x v="0"/>
    <x v="165"/>
    <n v="0.49"/>
    <x v="0"/>
    <x v="0"/>
    <x v="2"/>
    <x v="2"/>
    <n v="10012"/>
    <x v="131"/>
    <d v="2015-05-16T00:00:00"/>
    <n v="384.38"/>
    <x v="208"/>
    <n v="70"/>
    <x v="257"/>
    <n v="41793"/>
    <x v="0"/>
    <x v="0"/>
  </r>
  <r>
    <n v="23022"/>
    <x v="1"/>
    <n v="0.05"/>
    <n v="363.25"/>
    <n v="19.989999999999998"/>
    <n v="3283"/>
    <x v="219"/>
    <x v="2"/>
    <x v="1"/>
    <x v="0"/>
    <x v="7"/>
    <x v="0"/>
    <x v="36"/>
    <n v="0.56999999999999995"/>
    <x v="0"/>
    <x v="2"/>
    <x v="15"/>
    <x v="180"/>
    <n v="33156"/>
    <x v="20"/>
    <d v="2015-04-21T00:00:00"/>
    <n v="-269.75549999999998"/>
    <x v="209"/>
    <n v="5"/>
    <x v="258"/>
    <n v="90752"/>
    <x v="2"/>
    <x v="0"/>
  </r>
  <r>
    <n v="18802"/>
    <x v="0"/>
    <n v="0.05"/>
    <n v="150.97999999999999"/>
    <n v="43.71"/>
    <n v="2422"/>
    <x v="220"/>
    <x v="1"/>
    <x v="3"/>
    <x v="2"/>
    <x v="2"/>
    <x v="1"/>
    <x v="166"/>
    <n v="0.55000000000000004"/>
    <x v="0"/>
    <x v="3"/>
    <x v="6"/>
    <x v="181"/>
    <n v="77340"/>
    <x v="113"/>
    <d v="2015-05-25T00:00:00"/>
    <n v="650.29999999999995"/>
    <x v="210"/>
    <n v="12"/>
    <x v="259"/>
    <n v="89053"/>
    <x v="3"/>
    <x v="0"/>
  </r>
  <r>
    <n v="23853"/>
    <x v="4"/>
    <n v="0.03"/>
    <n v="160.97999999999999"/>
    <n v="30"/>
    <n v="389"/>
    <x v="221"/>
    <x v="1"/>
    <x v="1"/>
    <x v="2"/>
    <x v="2"/>
    <x v="1"/>
    <x v="50"/>
    <n v="0.62"/>
    <x v="0"/>
    <x v="3"/>
    <x v="29"/>
    <x v="182"/>
    <n v="68502"/>
    <x v="101"/>
    <d v="2015-02-10T00:00:00"/>
    <n v="1273.2086999999999"/>
    <x v="11"/>
    <n v="11"/>
    <x v="260"/>
    <n v="90338"/>
    <x v="3"/>
    <x v="0"/>
  </r>
  <r>
    <n v="21040"/>
    <x v="4"/>
    <n v="0.08"/>
    <n v="399.98"/>
    <n v="12.06"/>
    <n v="166"/>
    <x v="222"/>
    <x v="1"/>
    <x v="2"/>
    <x v="1"/>
    <x v="1"/>
    <x v="3"/>
    <x v="20"/>
    <n v="0.56000000000000005"/>
    <x v="0"/>
    <x v="2"/>
    <x v="25"/>
    <x v="183"/>
    <n v="37087"/>
    <x v="132"/>
    <d v="2015-01-18T00:00:00"/>
    <n v="28.514099999999999"/>
    <x v="211"/>
    <n v="5"/>
    <x v="261"/>
    <n v="89426"/>
    <x v="2"/>
    <x v="0"/>
  </r>
  <r>
    <n v="19695"/>
    <x v="0"/>
    <n v="0.05"/>
    <n v="200.99"/>
    <n v="4.2"/>
    <n v="447"/>
    <x v="223"/>
    <x v="0"/>
    <x v="1"/>
    <x v="1"/>
    <x v="9"/>
    <x v="0"/>
    <x v="98"/>
    <n v="0.59"/>
    <x v="0"/>
    <x v="3"/>
    <x v="22"/>
    <x v="106"/>
    <n v="55113"/>
    <x v="103"/>
    <d v="2015-06-25T00:00:00"/>
    <n v="1268.8064999999999"/>
    <x v="11"/>
    <n v="11"/>
    <x v="262"/>
    <n v="90449"/>
    <x v="3"/>
    <x v="0"/>
  </r>
  <r>
    <n v="4596"/>
    <x v="2"/>
    <n v="0.04"/>
    <n v="12.44"/>
    <n v="6.27"/>
    <n v="1723"/>
    <x v="194"/>
    <x v="0"/>
    <x v="1"/>
    <x v="0"/>
    <x v="3"/>
    <x v="4"/>
    <x v="167"/>
    <n v="0.56999999999999995"/>
    <x v="0"/>
    <x v="1"/>
    <x v="1"/>
    <x v="12"/>
    <n v="92037"/>
    <x v="92"/>
    <d v="2015-05-17T00:00:00"/>
    <n v="-59.06"/>
    <x v="212"/>
    <n v="146"/>
    <x v="263"/>
    <n v="32710"/>
    <x v="1"/>
    <x v="0"/>
  </r>
  <r>
    <n v="19840"/>
    <x v="0"/>
    <n v="0.03"/>
    <n v="160.97999999999999"/>
    <n v="30"/>
    <n v="2561"/>
    <x v="224"/>
    <x v="1"/>
    <x v="2"/>
    <x v="2"/>
    <x v="2"/>
    <x v="1"/>
    <x v="50"/>
    <n v="0.62"/>
    <x v="0"/>
    <x v="0"/>
    <x v="2"/>
    <x v="184"/>
    <n v="10562"/>
    <x v="100"/>
    <d v="2015-03-25T00:00:00"/>
    <n v="1261.4718"/>
    <x v="121"/>
    <n v="11"/>
    <x v="264"/>
    <n v="86465"/>
    <x v="0"/>
    <x v="0"/>
  </r>
  <r>
    <n v="22407"/>
    <x v="4"/>
    <n v="0.09"/>
    <n v="125.99"/>
    <n v="2.5"/>
    <n v="1427"/>
    <x v="225"/>
    <x v="0"/>
    <x v="3"/>
    <x v="1"/>
    <x v="9"/>
    <x v="0"/>
    <x v="168"/>
    <n v="0.6"/>
    <x v="0"/>
    <x v="3"/>
    <x v="4"/>
    <x v="185"/>
    <n v="48708"/>
    <x v="36"/>
    <d v="2015-02-09T00:00:00"/>
    <n v="1258.7876999999999"/>
    <x v="11"/>
    <n v="18"/>
    <x v="265"/>
    <n v="90905"/>
    <x v="3"/>
    <x v="0"/>
  </r>
  <r>
    <n v="18281"/>
    <x v="2"/>
    <n v="0.04"/>
    <n v="296.18"/>
    <n v="54.12"/>
    <n v="83"/>
    <x v="226"/>
    <x v="1"/>
    <x v="1"/>
    <x v="2"/>
    <x v="8"/>
    <x v="3"/>
    <x v="57"/>
    <n v="0.76"/>
    <x v="0"/>
    <x v="0"/>
    <x v="8"/>
    <x v="186"/>
    <n v="44708"/>
    <x v="133"/>
    <d v="2015-03-15T00:00:00"/>
    <n v="-715.7782060000003"/>
    <x v="213"/>
    <n v="6"/>
    <x v="266"/>
    <n v="87365"/>
    <x v="0"/>
    <x v="0"/>
  </r>
  <r>
    <n v="24677"/>
    <x v="0"/>
    <n v="0.05"/>
    <n v="291.73"/>
    <n v="48.8"/>
    <n v="2073"/>
    <x v="227"/>
    <x v="1"/>
    <x v="2"/>
    <x v="2"/>
    <x v="2"/>
    <x v="1"/>
    <x v="45"/>
    <n v="0.56000000000000005"/>
    <x v="0"/>
    <x v="3"/>
    <x v="4"/>
    <x v="187"/>
    <n v="48135"/>
    <x v="114"/>
    <d v="2015-04-09T00:00:00"/>
    <n v="550.38080000000002"/>
    <x v="214"/>
    <n v="6"/>
    <x v="267"/>
    <n v="88557"/>
    <x v="3"/>
    <x v="0"/>
  </r>
  <r>
    <n v="20250"/>
    <x v="2"/>
    <n v="0.06"/>
    <n v="125.99"/>
    <n v="8.8000000000000007"/>
    <n v="2117"/>
    <x v="60"/>
    <x v="0"/>
    <x v="3"/>
    <x v="1"/>
    <x v="9"/>
    <x v="0"/>
    <x v="169"/>
    <n v="0.59"/>
    <x v="0"/>
    <x v="3"/>
    <x v="6"/>
    <x v="44"/>
    <n v="75401"/>
    <x v="50"/>
    <d v="2015-04-21T00:00:00"/>
    <n v="618.19308000000001"/>
    <x v="215"/>
    <n v="18"/>
    <x v="268"/>
    <n v="90891"/>
    <x v="3"/>
    <x v="0"/>
  </r>
  <r>
    <n v="25052"/>
    <x v="3"/>
    <n v="0.03"/>
    <n v="89.99"/>
    <n v="42"/>
    <n v="2951"/>
    <x v="228"/>
    <x v="1"/>
    <x v="1"/>
    <x v="2"/>
    <x v="2"/>
    <x v="1"/>
    <x v="170"/>
    <n v="0.66"/>
    <x v="0"/>
    <x v="3"/>
    <x v="20"/>
    <x v="188"/>
    <n v="67601"/>
    <x v="44"/>
    <d v="2015-02-18T00:00:00"/>
    <n v="-230.9528"/>
    <x v="216"/>
    <n v="19"/>
    <x v="269"/>
    <n v="91397"/>
    <x v="3"/>
    <x v="0"/>
  </r>
  <r>
    <n v="19052"/>
    <x v="3"/>
    <n v="7.0000000000000007E-2"/>
    <n v="200.98"/>
    <n v="23.76"/>
    <n v="2345"/>
    <x v="229"/>
    <x v="1"/>
    <x v="1"/>
    <x v="2"/>
    <x v="2"/>
    <x v="1"/>
    <x v="171"/>
    <n v="0.57999999999999996"/>
    <x v="0"/>
    <x v="2"/>
    <x v="34"/>
    <x v="189"/>
    <n v="42003"/>
    <x v="21"/>
    <d v="2015-03-15T00:00:00"/>
    <n v="-132.42600000000002"/>
    <x v="217"/>
    <n v="9"/>
    <x v="270"/>
    <n v="89504"/>
    <x v="2"/>
    <x v="0"/>
  </r>
  <r>
    <n v="21977"/>
    <x v="2"/>
    <n v="7.0000000000000007E-2"/>
    <n v="296.18"/>
    <n v="54.12"/>
    <n v="2157"/>
    <x v="70"/>
    <x v="1"/>
    <x v="3"/>
    <x v="2"/>
    <x v="8"/>
    <x v="3"/>
    <x v="57"/>
    <n v="0.76"/>
    <x v="0"/>
    <x v="3"/>
    <x v="4"/>
    <x v="51"/>
    <n v="48093"/>
    <x v="56"/>
    <d v="2015-05-05T00:00:00"/>
    <n v="80.809200000000089"/>
    <x v="218"/>
    <n v="6"/>
    <x v="271"/>
    <n v="90386"/>
    <x v="3"/>
    <x v="0"/>
  </r>
  <r>
    <n v="21459"/>
    <x v="1"/>
    <n v="0"/>
    <n v="122.99"/>
    <n v="70.2"/>
    <n v="3266"/>
    <x v="230"/>
    <x v="1"/>
    <x v="1"/>
    <x v="2"/>
    <x v="2"/>
    <x v="1"/>
    <x v="58"/>
    <n v="0.74"/>
    <x v="0"/>
    <x v="0"/>
    <x v="10"/>
    <x v="96"/>
    <n v="4073"/>
    <x v="97"/>
    <d v="2015-01-29T00:00:00"/>
    <n v="-1764.29"/>
    <x v="219"/>
    <n v="14"/>
    <x v="272"/>
    <n v="89836"/>
    <x v="0"/>
    <x v="0"/>
  </r>
  <r>
    <n v="23780"/>
    <x v="4"/>
    <n v="0.04"/>
    <n v="212.6"/>
    <n v="110.2"/>
    <n v="2549"/>
    <x v="231"/>
    <x v="1"/>
    <x v="0"/>
    <x v="2"/>
    <x v="8"/>
    <x v="3"/>
    <x v="37"/>
    <n v="0.73"/>
    <x v="0"/>
    <x v="0"/>
    <x v="8"/>
    <x v="190"/>
    <n v="43213"/>
    <x v="20"/>
    <d v="2015-04-25T00:00:00"/>
    <n v="-513.79042000000004"/>
    <x v="220"/>
    <n v="8"/>
    <x v="273"/>
    <n v="88657"/>
    <x v="0"/>
    <x v="0"/>
  </r>
  <r>
    <n v="22686"/>
    <x v="0"/>
    <n v="0.1"/>
    <n v="1889.99"/>
    <n v="19.989999999999998"/>
    <n v="1928"/>
    <x v="232"/>
    <x v="0"/>
    <x v="3"/>
    <x v="0"/>
    <x v="0"/>
    <x v="0"/>
    <x v="172"/>
    <n v="0.36"/>
    <x v="0"/>
    <x v="2"/>
    <x v="36"/>
    <x v="191"/>
    <n v="29651"/>
    <x v="105"/>
    <d v="2015-01-21T00:00:00"/>
    <n v="-42.545999999999999"/>
    <x v="221"/>
    <n v="1"/>
    <x v="274"/>
    <n v="88580"/>
    <x v="2"/>
    <x v="0"/>
  </r>
  <r>
    <n v="21065"/>
    <x v="2"/>
    <n v="0.09"/>
    <n v="363.25"/>
    <n v="19.989999999999998"/>
    <n v="2884"/>
    <x v="233"/>
    <x v="0"/>
    <x v="2"/>
    <x v="0"/>
    <x v="7"/>
    <x v="0"/>
    <x v="36"/>
    <n v="0.56999999999999995"/>
    <x v="0"/>
    <x v="0"/>
    <x v="8"/>
    <x v="192"/>
    <n v="44039"/>
    <x v="16"/>
    <d v="2015-06-06T00:00:00"/>
    <n v="1231.6569"/>
    <x v="11"/>
    <n v="5"/>
    <x v="275"/>
    <n v="87633"/>
    <x v="0"/>
    <x v="0"/>
  </r>
  <r>
    <n v="24459"/>
    <x v="1"/>
    <n v="0.09"/>
    <n v="90.98"/>
    <n v="56.2"/>
    <n v="946"/>
    <x v="234"/>
    <x v="2"/>
    <x v="3"/>
    <x v="2"/>
    <x v="4"/>
    <x v="4"/>
    <x v="173"/>
    <n v="0.74"/>
    <x v="0"/>
    <x v="0"/>
    <x v="10"/>
    <x v="19"/>
    <n v="4210"/>
    <x v="40"/>
    <d v="2015-03-02T00:00:00"/>
    <n v="-1570.32"/>
    <x v="222"/>
    <n v="20"/>
    <x v="276"/>
    <n v="86566"/>
    <x v="0"/>
    <x v="0"/>
  </r>
  <r>
    <n v="25917"/>
    <x v="4"/>
    <n v="0.04"/>
    <n v="130.97999999999999"/>
    <n v="54.74"/>
    <n v="1466"/>
    <x v="235"/>
    <x v="1"/>
    <x v="0"/>
    <x v="2"/>
    <x v="6"/>
    <x v="3"/>
    <x v="65"/>
    <n v="0.69"/>
    <x v="0"/>
    <x v="3"/>
    <x v="29"/>
    <x v="193"/>
    <n v="68601"/>
    <x v="38"/>
    <d v="2015-06-12T00:00:00"/>
    <n v="-723.78399999999999"/>
    <x v="223"/>
    <n v="14"/>
    <x v="277"/>
    <n v="91116"/>
    <x v="3"/>
    <x v="0"/>
  </r>
  <r>
    <n v="22125"/>
    <x v="4"/>
    <n v="0.1"/>
    <n v="238.4"/>
    <n v="24.49"/>
    <n v="1281"/>
    <x v="236"/>
    <x v="0"/>
    <x v="0"/>
    <x v="2"/>
    <x v="2"/>
    <x v="2"/>
    <x v="46"/>
    <m/>
    <x v="0"/>
    <x v="3"/>
    <x v="7"/>
    <x v="194"/>
    <n v="47591"/>
    <x v="48"/>
    <d v="2015-01-26T00:00:00"/>
    <n v="875.28440000000001"/>
    <x v="224"/>
    <n v="8"/>
    <x v="278"/>
    <n v="89112"/>
    <x v="3"/>
    <x v="0"/>
  </r>
  <r>
    <n v="25893"/>
    <x v="0"/>
    <n v="0"/>
    <n v="236.97"/>
    <n v="59.24"/>
    <n v="639"/>
    <x v="237"/>
    <x v="1"/>
    <x v="2"/>
    <x v="2"/>
    <x v="8"/>
    <x v="3"/>
    <x v="44"/>
    <n v="0.61"/>
    <x v="0"/>
    <x v="1"/>
    <x v="1"/>
    <x v="195"/>
    <n v="93454"/>
    <x v="46"/>
    <d v="2015-02-15T00:00:00"/>
    <n v="1192.04"/>
    <x v="225"/>
    <n v="9"/>
    <x v="279"/>
    <n v="87952"/>
    <x v="1"/>
    <x v="0"/>
  </r>
  <r>
    <n v="23862"/>
    <x v="2"/>
    <n v="0.09"/>
    <n v="200.98"/>
    <n v="55.96"/>
    <n v="445"/>
    <x v="238"/>
    <x v="1"/>
    <x v="0"/>
    <x v="2"/>
    <x v="6"/>
    <x v="3"/>
    <x v="22"/>
    <n v="0.75"/>
    <x v="0"/>
    <x v="3"/>
    <x v="29"/>
    <x v="196"/>
    <n v="68701"/>
    <x v="12"/>
    <d v="2015-06-24T00:00:00"/>
    <n v="-512.87200000000007"/>
    <x v="226"/>
    <n v="9"/>
    <x v="280"/>
    <n v="88084"/>
    <x v="3"/>
    <x v="0"/>
  </r>
  <r>
    <n v="21563"/>
    <x v="2"/>
    <n v="0.02"/>
    <n v="259.70999999999998"/>
    <n v="66.67"/>
    <n v="1927"/>
    <x v="239"/>
    <x v="1"/>
    <x v="3"/>
    <x v="2"/>
    <x v="8"/>
    <x v="3"/>
    <x v="86"/>
    <n v="0.65"/>
    <x v="0"/>
    <x v="2"/>
    <x v="36"/>
    <x v="44"/>
    <n v="29611"/>
    <x v="101"/>
    <d v="2015-02-06T00:00:00"/>
    <n v="-14.448"/>
    <x v="227"/>
    <n v="8"/>
    <x v="281"/>
    <n v="88579"/>
    <x v="2"/>
    <x v="0"/>
  </r>
  <r>
    <n v="2297"/>
    <x v="0"/>
    <n v="0.04"/>
    <n v="218.75"/>
    <n v="69.64"/>
    <n v="2498"/>
    <x v="15"/>
    <x v="1"/>
    <x v="1"/>
    <x v="2"/>
    <x v="8"/>
    <x v="3"/>
    <x v="121"/>
    <n v="0.77"/>
    <x v="0"/>
    <x v="1"/>
    <x v="1"/>
    <x v="12"/>
    <n v="92024"/>
    <x v="14"/>
    <d v="2015-02-18T00:00:00"/>
    <n v="-533.23200000000008"/>
    <x v="228"/>
    <n v="8"/>
    <x v="282"/>
    <n v="16547"/>
    <x v="1"/>
    <x v="0"/>
  </r>
  <r>
    <n v="18645"/>
    <x v="2"/>
    <n v="7.0000000000000007E-2"/>
    <n v="119.99"/>
    <n v="16.8"/>
    <n v="1357"/>
    <x v="240"/>
    <x v="1"/>
    <x v="3"/>
    <x v="1"/>
    <x v="1"/>
    <x v="3"/>
    <x v="174"/>
    <n v="0.35"/>
    <x v="0"/>
    <x v="3"/>
    <x v="6"/>
    <x v="197"/>
    <n v="78596"/>
    <x v="117"/>
    <d v="2015-06-30T00:00:00"/>
    <n v="1206.5961"/>
    <x v="11"/>
    <n v="15"/>
    <x v="283"/>
    <n v="88185"/>
    <x v="3"/>
    <x v="0"/>
  </r>
  <r>
    <n v="7137"/>
    <x v="4"/>
    <n v="0.02"/>
    <n v="43.98"/>
    <n v="1.99"/>
    <n v="2882"/>
    <x v="42"/>
    <x v="0"/>
    <x v="2"/>
    <x v="1"/>
    <x v="10"/>
    <x v="5"/>
    <x v="175"/>
    <n v="0.44"/>
    <x v="0"/>
    <x v="2"/>
    <x v="18"/>
    <x v="29"/>
    <n v="28206"/>
    <x v="105"/>
    <d v="2015-01-25T00:00:00"/>
    <n v="333.76049999999998"/>
    <x v="229"/>
    <n v="40"/>
    <x v="284"/>
    <n v="50917"/>
    <x v="2"/>
    <x v="0"/>
  </r>
  <r>
    <n v="21511"/>
    <x v="3"/>
    <n v="0.06"/>
    <n v="146.34"/>
    <n v="43.75"/>
    <n v="2355"/>
    <x v="241"/>
    <x v="1"/>
    <x v="2"/>
    <x v="2"/>
    <x v="8"/>
    <x v="3"/>
    <x v="176"/>
    <n v="0.65"/>
    <x v="0"/>
    <x v="1"/>
    <x v="1"/>
    <x v="198"/>
    <n v="92236"/>
    <x v="134"/>
    <d v="2015-06-18T00:00:00"/>
    <n v="-89.27"/>
    <x v="230"/>
    <n v="12"/>
    <x v="285"/>
    <n v="91306"/>
    <x v="1"/>
    <x v="0"/>
  </r>
  <r>
    <n v="19974"/>
    <x v="1"/>
    <n v="0.01"/>
    <n v="170.98"/>
    <n v="35.89"/>
    <n v="929"/>
    <x v="242"/>
    <x v="1"/>
    <x v="0"/>
    <x v="2"/>
    <x v="6"/>
    <x v="3"/>
    <x v="177"/>
    <n v="0.66"/>
    <x v="0"/>
    <x v="0"/>
    <x v="17"/>
    <x v="199"/>
    <n v="8857"/>
    <x v="23"/>
    <d v="2015-04-08T00:00:00"/>
    <n v="538.52"/>
    <x v="231"/>
    <n v="10"/>
    <x v="286"/>
    <n v="87134"/>
    <x v="0"/>
    <x v="0"/>
  </r>
  <r>
    <n v="20760"/>
    <x v="1"/>
    <n v="7.0000000000000007E-2"/>
    <n v="124.49"/>
    <n v="51.94"/>
    <n v="357"/>
    <x v="243"/>
    <x v="1"/>
    <x v="1"/>
    <x v="2"/>
    <x v="8"/>
    <x v="3"/>
    <x v="43"/>
    <n v="0.63"/>
    <x v="0"/>
    <x v="1"/>
    <x v="40"/>
    <x v="200"/>
    <n v="86401"/>
    <x v="113"/>
    <d v="2015-05-25T00:00:00"/>
    <n v="1074.44"/>
    <x v="232"/>
    <n v="14"/>
    <x v="287"/>
    <n v="91131"/>
    <x v="1"/>
    <x v="0"/>
  </r>
  <r>
    <n v="20689"/>
    <x v="2"/>
    <n v="0.09"/>
    <n v="205.99"/>
    <n v="3"/>
    <n v="120"/>
    <x v="244"/>
    <x v="2"/>
    <x v="1"/>
    <x v="1"/>
    <x v="9"/>
    <x v="0"/>
    <x v="64"/>
    <n v="0.57999999999999996"/>
    <x v="0"/>
    <x v="1"/>
    <x v="9"/>
    <x v="201"/>
    <n v="84041"/>
    <x v="82"/>
    <d v="2015-01-14T00:00:00"/>
    <n v="1179.0237"/>
    <x v="11"/>
    <n v="10"/>
    <x v="288"/>
    <n v="86520"/>
    <x v="1"/>
    <x v="0"/>
  </r>
  <r>
    <n v="18064"/>
    <x v="3"/>
    <n v="0.08"/>
    <n v="124.49"/>
    <n v="51.94"/>
    <n v="555"/>
    <x v="17"/>
    <x v="1"/>
    <x v="1"/>
    <x v="2"/>
    <x v="8"/>
    <x v="3"/>
    <x v="43"/>
    <n v="0.63"/>
    <x v="0"/>
    <x v="1"/>
    <x v="9"/>
    <x v="13"/>
    <n v="84062"/>
    <x v="45"/>
    <d v="2015-06-19T00:00:00"/>
    <n v="-250.19"/>
    <x v="233"/>
    <n v="14"/>
    <x v="289"/>
    <n v="86192"/>
    <x v="1"/>
    <x v="0"/>
  </r>
  <r>
    <n v="20816"/>
    <x v="1"/>
    <n v="0.09"/>
    <n v="100.98"/>
    <n v="35.840000000000003"/>
    <n v="2987"/>
    <x v="245"/>
    <x v="1"/>
    <x v="3"/>
    <x v="2"/>
    <x v="6"/>
    <x v="3"/>
    <x v="178"/>
    <n v="0.62"/>
    <x v="0"/>
    <x v="3"/>
    <x v="42"/>
    <x v="202"/>
    <n v="50265"/>
    <x v="117"/>
    <d v="2015-06-28T00:00:00"/>
    <n v="-103.624"/>
    <x v="234"/>
    <n v="17"/>
    <x v="290"/>
    <n v="91180"/>
    <x v="3"/>
    <x v="0"/>
  </r>
  <r>
    <n v="23398"/>
    <x v="0"/>
    <n v="0.05"/>
    <n v="83.1"/>
    <n v="6.13"/>
    <n v="1028"/>
    <x v="246"/>
    <x v="2"/>
    <x v="0"/>
    <x v="1"/>
    <x v="10"/>
    <x v="0"/>
    <x v="179"/>
    <n v="0.45"/>
    <x v="0"/>
    <x v="0"/>
    <x v="2"/>
    <x v="203"/>
    <n v="11725"/>
    <x v="62"/>
    <d v="2015-05-09T00:00:00"/>
    <n v="1152.5276999999999"/>
    <x v="11"/>
    <n v="20"/>
    <x v="291"/>
    <n v="89007"/>
    <x v="0"/>
    <x v="0"/>
  </r>
  <r>
    <n v="22259"/>
    <x v="4"/>
    <n v="0.09"/>
    <n v="160.97999999999999"/>
    <n v="30"/>
    <n v="2202"/>
    <x v="247"/>
    <x v="1"/>
    <x v="3"/>
    <x v="2"/>
    <x v="2"/>
    <x v="1"/>
    <x v="50"/>
    <n v="0.62"/>
    <x v="0"/>
    <x v="3"/>
    <x v="22"/>
    <x v="204"/>
    <n v="55429"/>
    <x v="33"/>
    <d v="2015-01-31T00:00:00"/>
    <n v="357.428"/>
    <x v="235"/>
    <n v="11"/>
    <x v="292"/>
    <n v="86050"/>
    <x v="3"/>
    <x v="0"/>
  </r>
  <r>
    <n v="20593"/>
    <x v="3"/>
    <n v="0.01"/>
    <n v="160.97999999999999"/>
    <n v="30"/>
    <n v="1238"/>
    <x v="248"/>
    <x v="1"/>
    <x v="1"/>
    <x v="2"/>
    <x v="2"/>
    <x v="1"/>
    <x v="50"/>
    <n v="0.62"/>
    <x v="0"/>
    <x v="3"/>
    <x v="6"/>
    <x v="205"/>
    <n v="75104"/>
    <x v="33"/>
    <d v="2015-02-02T00:00:00"/>
    <n v="788.79"/>
    <x v="236"/>
    <n v="10"/>
    <x v="293"/>
    <n v="86075"/>
    <x v="3"/>
    <x v="0"/>
  </r>
  <r>
    <n v="20869"/>
    <x v="2"/>
    <n v="0.04"/>
    <n v="136.97999999999999"/>
    <n v="24.49"/>
    <n v="1636"/>
    <x v="249"/>
    <x v="2"/>
    <x v="3"/>
    <x v="2"/>
    <x v="4"/>
    <x v="2"/>
    <x v="180"/>
    <n v="0.59"/>
    <x v="0"/>
    <x v="1"/>
    <x v="1"/>
    <x v="206"/>
    <n v="93905"/>
    <x v="82"/>
    <d v="2015-01-14T00:00:00"/>
    <n v="1127.5497"/>
    <x v="11"/>
    <n v="12"/>
    <x v="294"/>
    <n v="89706"/>
    <x v="1"/>
    <x v="0"/>
  </r>
  <r>
    <n v="18661"/>
    <x v="1"/>
    <n v="0"/>
    <n v="299.99"/>
    <n v="11.64"/>
    <n v="771"/>
    <x v="250"/>
    <x v="0"/>
    <x v="0"/>
    <x v="1"/>
    <x v="5"/>
    <x v="2"/>
    <x v="181"/>
    <n v="0.5"/>
    <x v="0"/>
    <x v="1"/>
    <x v="16"/>
    <x v="207"/>
    <n v="97068"/>
    <x v="135"/>
    <d v="2015-03-21T00:00:00"/>
    <n v="285.95"/>
    <x v="237"/>
    <n v="5"/>
    <x v="295"/>
    <n v="88667"/>
    <x v="1"/>
    <x v="0"/>
  </r>
  <r>
    <n v="19615"/>
    <x v="0"/>
    <n v="0.08"/>
    <n v="205.99"/>
    <n v="2.5"/>
    <n v="2281"/>
    <x v="251"/>
    <x v="0"/>
    <x v="3"/>
    <x v="1"/>
    <x v="9"/>
    <x v="0"/>
    <x v="118"/>
    <n v="0.59"/>
    <x v="0"/>
    <x v="3"/>
    <x v="31"/>
    <x v="208"/>
    <n v="54703"/>
    <x v="136"/>
    <d v="2015-01-28T00:00:00"/>
    <n v="997.38144000000011"/>
    <x v="238"/>
    <n v="10"/>
    <x v="296"/>
    <n v="85948"/>
    <x v="3"/>
    <x v="0"/>
  </r>
  <r>
    <n v="24113"/>
    <x v="1"/>
    <n v="0"/>
    <n v="100.89"/>
    <n v="42"/>
    <n v="2225"/>
    <x v="252"/>
    <x v="1"/>
    <x v="0"/>
    <x v="2"/>
    <x v="2"/>
    <x v="1"/>
    <x v="182"/>
    <n v="0.61"/>
    <x v="0"/>
    <x v="1"/>
    <x v="43"/>
    <x v="209"/>
    <n v="88240"/>
    <x v="1"/>
    <d v="2015-02-22T00:00:00"/>
    <n v="1500.12"/>
    <x v="239"/>
    <n v="15"/>
    <x v="297"/>
    <n v="89970"/>
    <x v="1"/>
    <x v="0"/>
  </r>
  <r>
    <n v="23058"/>
    <x v="1"/>
    <n v="0.06"/>
    <n v="279.81"/>
    <n v="23.19"/>
    <n v="234"/>
    <x v="253"/>
    <x v="1"/>
    <x v="0"/>
    <x v="0"/>
    <x v="7"/>
    <x v="1"/>
    <x v="183"/>
    <n v="0.59"/>
    <x v="0"/>
    <x v="3"/>
    <x v="42"/>
    <x v="210"/>
    <n v="50208"/>
    <x v="36"/>
    <d v="2015-02-06T00:00:00"/>
    <n v="1103.9723999999999"/>
    <x v="11"/>
    <n v="6"/>
    <x v="298"/>
    <n v="90236"/>
    <x v="3"/>
    <x v="0"/>
  </r>
  <r>
    <n v="21492"/>
    <x v="4"/>
    <n v="0"/>
    <n v="142.86000000000001"/>
    <n v="19.989999999999998"/>
    <n v="1670"/>
    <x v="254"/>
    <x v="0"/>
    <x v="0"/>
    <x v="0"/>
    <x v="3"/>
    <x v="0"/>
    <x v="108"/>
    <n v="0.56000000000000005"/>
    <x v="0"/>
    <x v="2"/>
    <x v="27"/>
    <x v="211"/>
    <n v="24060"/>
    <x v="137"/>
    <d v="2015-05-03T00:00:00"/>
    <n v="-739.32600000000002"/>
    <x v="240"/>
    <n v="11"/>
    <x v="299"/>
    <n v="86722"/>
    <x v="2"/>
    <x v="0"/>
  </r>
  <r>
    <n v="1693"/>
    <x v="2"/>
    <n v="0.1"/>
    <n v="35.99"/>
    <n v="5"/>
    <n v="1745"/>
    <x v="255"/>
    <x v="0"/>
    <x v="2"/>
    <x v="1"/>
    <x v="9"/>
    <x v="6"/>
    <x v="184"/>
    <n v="0.82"/>
    <x v="0"/>
    <x v="2"/>
    <x v="30"/>
    <x v="131"/>
    <n v="30305"/>
    <x v="38"/>
    <d v="2015-06-12T00:00:00"/>
    <n v="-277.20924000000002"/>
    <x v="241"/>
    <n v="54"/>
    <x v="300"/>
    <n v="12224"/>
    <x v="2"/>
    <x v="0"/>
  </r>
  <r>
    <n v="20018"/>
    <x v="3"/>
    <n v="0.08"/>
    <n v="146.05000000000001"/>
    <n v="80.2"/>
    <n v="1499"/>
    <x v="256"/>
    <x v="1"/>
    <x v="3"/>
    <x v="2"/>
    <x v="8"/>
    <x v="3"/>
    <x v="185"/>
    <n v="0.71"/>
    <x v="0"/>
    <x v="2"/>
    <x v="15"/>
    <x v="212"/>
    <n v="33134"/>
    <x v="95"/>
    <d v="2015-02-05T00:00:00"/>
    <n v="-27.951000000000001"/>
    <x v="242"/>
    <n v="11"/>
    <x v="301"/>
    <n v="90731"/>
    <x v="2"/>
    <x v="0"/>
  </r>
  <r>
    <n v="23774"/>
    <x v="3"/>
    <n v="0.06"/>
    <n v="55.99"/>
    <n v="5"/>
    <n v="2162"/>
    <x v="67"/>
    <x v="0"/>
    <x v="1"/>
    <x v="1"/>
    <x v="9"/>
    <x v="5"/>
    <x v="186"/>
    <n v="0.83"/>
    <x v="0"/>
    <x v="0"/>
    <x v="5"/>
    <x v="49"/>
    <n v="16146"/>
    <x v="57"/>
    <d v="2015-05-22T00:00:00"/>
    <n v="27.968600000000009"/>
    <x v="243"/>
    <n v="33"/>
    <x v="302"/>
    <n v="90387"/>
    <x v="0"/>
    <x v="0"/>
  </r>
  <r>
    <n v="23314"/>
    <x v="4"/>
    <n v="0.03"/>
    <n v="193.17"/>
    <n v="19.989999999999998"/>
    <n v="2308"/>
    <x v="257"/>
    <x v="0"/>
    <x v="0"/>
    <x v="0"/>
    <x v="3"/>
    <x v="0"/>
    <x v="9"/>
    <n v="0.71"/>
    <x v="0"/>
    <x v="2"/>
    <x v="15"/>
    <x v="213"/>
    <n v="33971"/>
    <x v="112"/>
    <d v="2015-03-28T00:00:00"/>
    <n v="-348.75400000000002"/>
    <x v="244"/>
    <n v="8"/>
    <x v="303"/>
    <n v="90557"/>
    <x v="2"/>
    <x v="0"/>
  </r>
  <r>
    <n v="19638"/>
    <x v="3"/>
    <n v="0.03"/>
    <n v="119.99"/>
    <n v="56.14"/>
    <n v="744"/>
    <x v="202"/>
    <x v="1"/>
    <x v="2"/>
    <x v="1"/>
    <x v="1"/>
    <x v="3"/>
    <x v="130"/>
    <n v="0.39"/>
    <x v="0"/>
    <x v="1"/>
    <x v="40"/>
    <x v="165"/>
    <n v="85737"/>
    <x v="128"/>
    <d v="2015-01-19T00:00:00"/>
    <n v="1400.1"/>
    <x v="245"/>
    <n v="13"/>
    <x v="304"/>
    <n v="87726"/>
    <x v="1"/>
    <x v="0"/>
  </r>
  <r>
    <n v="18774"/>
    <x v="1"/>
    <n v="0.02"/>
    <n v="65.989999999999995"/>
    <n v="3.9"/>
    <n v="250"/>
    <x v="258"/>
    <x v="0"/>
    <x v="1"/>
    <x v="1"/>
    <x v="9"/>
    <x v="0"/>
    <x v="187"/>
    <n v="0.55000000000000004"/>
    <x v="0"/>
    <x v="3"/>
    <x v="22"/>
    <x v="214"/>
    <n v="55423"/>
    <x v="138"/>
    <d v="2015-05-29T00:00:00"/>
    <n v="1061.3790000000001"/>
    <x v="246"/>
    <n v="27"/>
    <x v="305"/>
    <n v="87214"/>
    <x v="3"/>
    <x v="0"/>
  </r>
  <r>
    <n v="22984"/>
    <x v="4"/>
    <n v="0.02"/>
    <n v="70.97"/>
    <n v="3.5"/>
    <n v="1384"/>
    <x v="259"/>
    <x v="0"/>
    <x v="2"/>
    <x v="0"/>
    <x v="7"/>
    <x v="0"/>
    <x v="188"/>
    <n v="0.59"/>
    <x v="0"/>
    <x v="2"/>
    <x v="27"/>
    <x v="215"/>
    <n v="22304"/>
    <x v="25"/>
    <d v="2015-06-14T00:00:00"/>
    <n v="23.61599999999995"/>
    <x v="247"/>
    <n v="21"/>
    <x v="306"/>
    <n v="89408"/>
    <x v="2"/>
    <x v="0"/>
  </r>
  <r>
    <n v="18428"/>
    <x v="2"/>
    <n v="0.05"/>
    <n v="178.47"/>
    <n v="19.989999999999998"/>
    <n v="411"/>
    <x v="260"/>
    <x v="2"/>
    <x v="2"/>
    <x v="0"/>
    <x v="3"/>
    <x v="0"/>
    <x v="95"/>
    <n v="0.55000000000000004"/>
    <x v="0"/>
    <x v="1"/>
    <x v="1"/>
    <x v="216"/>
    <n v="94601"/>
    <x v="85"/>
    <d v="2015-05-07T00:00:00"/>
    <n v="943"/>
    <x v="248"/>
    <n v="9"/>
    <x v="307"/>
    <n v="87905"/>
    <x v="1"/>
    <x v="0"/>
  </r>
  <r>
    <n v="19123"/>
    <x v="3"/>
    <n v="0.04"/>
    <n v="510.14"/>
    <n v="14.7"/>
    <n v="2583"/>
    <x v="261"/>
    <x v="1"/>
    <x v="3"/>
    <x v="1"/>
    <x v="1"/>
    <x v="1"/>
    <x v="189"/>
    <n v="0.56000000000000005"/>
    <x v="0"/>
    <x v="3"/>
    <x v="4"/>
    <x v="217"/>
    <n v="49423"/>
    <x v="25"/>
    <d v="2015-06-09T00:00:00"/>
    <n v="-251.40390000000002"/>
    <x v="249"/>
    <n v="3"/>
    <x v="308"/>
    <n v="89657"/>
    <x v="3"/>
    <x v="0"/>
  </r>
  <r>
    <n v="24243"/>
    <x v="0"/>
    <n v="0.04"/>
    <n v="160.97999999999999"/>
    <n v="30"/>
    <n v="97"/>
    <x v="214"/>
    <x v="1"/>
    <x v="3"/>
    <x v="2"/>
    <x v="2"/>
    <x v="1"/>
    <x v="50"/>
    <n v="0.62"/>
    <x v="0"/>
    <x v="3"/>
    <x v="20"/>
    <x v="176"/>
    <n v="66502"/>
    <x v="56"/>
    <d v="2015-05-05T00:00:00"/>
    <n v="255.42000000000002"/>
    <x v="250"/>
    <n v="9"/>
    <x v="309"/>
    <n v="87306"/>
    <x v="3"/>
    <x v="0"/>
  </r>
  <r>
    <n v="23295"/>
    <x v="1"/>
    <n v="0.05"/>
    <n v="122.99"/>
    <n v="19.989999999999998"/>
    <n v="3005"/>
    <x v="262"/>
    <x v="2"/>
    <x v="1"/>
    <x v="0"/>
    <x v="0"/>
    <x v="0"/>
    <x v="52"/>
    <n v="0.37"/>
    <x v="0"/>
    <x v="1"/>
    <x v="35"/>
    <x v="218"/>
    <n v="83814"/>
    <x v="120"/>
    <d v="2015-06-11T00:00:00"/>
    <n v="1039.7540999999999"/>
    <x v="8"/>
    <n v="12"/>
    <x v="310"/>
    <n v="91389"/>
    <x v="1"/>
    <x v="0"/>
  </r>
  <r>
    <n v="25282"/>
    <x v="3"/>
    <n v="0.03"/>
    <n v="85.99"/>
    <n v="0.99"/>
    <n v="3003"/>
    <x v="263"/>
    <x v="0"/>
    <x v="3"/>
    <x v="1"/>
    <x v="9"/>
    <x v="6"/>
    <x v="190"/>
    <n v="0.55000000000000004"/>
    <x v="0"/>
    <x v="1"/>
    <x v="35"/>
    <x v="218"/>
    <n v="83814"/>
    <x v="107"/>
    <d v="2015-03-06T00:00:00"/>
    <n v="1037.1044999999999"/>
    <x v="11"/>
    <n v="20"/>
    <x v="311"/>
    <n v="91586"/>
    <x v="1"/>
    <x v="0"/>
  </r>
  <r>
    <n v="19127"/>
    <x v="4"/>
    <n v="0.05"/>
    <n v="1500.97"/>
    <n v="29.7"/>
    <n v="950"/>
    <x v="264"/>
    <x v="1"/>
    <x v="2"/>
    <x v="1"/>
    <x v="1"/>
    <x v="1"/>
    <x v="191"/>
    <n v="0.56999999999999995"/>
    <x v="0"/>
    <x v="3"/>
    <x v="22"/>
    <x v="219"/>
    <n v="55372"/>
    <x v="100"/>
    <d v="2015-03-22T00:00:00"/>
    <n v="-2561.3235"/>
    <x v="251"/>
    <n v="1"/>
    <x v="312"/>
    <n v="89084"/>
    <x v="3"/>
    <x v="0"/>
  </r>
  <r>
    <n v="22015"/>
    <x v="1"/>
    <n v="0.09"/>
    <n v="154.13"/>
    <n v="69"/>
    <n v="605"/>
    <x v="265"/>
    <x v="2"/>
    <x v="1"/>
    <x v="2"/>
    <x v="8"/>
    <x v="2"/>
    <x v="59"/>
    <n v="0.68"/>
    <x v="0"/>
    <x v="0"/>
    <x v="2"/>
    <x v="220"/>
    <n v="11795"/>
    <x v="21"/>
    <d v="2015-03-15T00:00:00"/>
    <n v="-1763.7477000000003"/>
    <x v="252"/>
    <n v="10"/>
    <x v="313"/>
    <n v="91144"/>
    <x v="0"/>
    <x v="0"/>
  </r>
  <r>
    <n v="21229"/>
    <x v="0"/>
    <n v="0.06"/>
    <n v="218.08"/>
    <n v="18.059999999999999"/>
    <n v="3206"/>
    <x v="266"/>
    <x v="2"/>
    <x v="2"/>
    <x v="2"/>
    <x v="2"/>
    <x v="2"/>
    <x v="141"/>
    <n v="0.56999999999999995"/>
    <x v="0"/>
    <x v="1"/>
    <x v="35"/>
    <x v="221"/>
    <n v="83301"/>
    <x v="139"/>
    <d v="2015-05-23T00:00:00"/>
    <n v="969.42"/>
    <x v="253"/>
    <n v="7"/>
    <x v="314"/>
    <n v="87934"/>
    <x v="1"/>
    <x v="0"/>
  </r>
  <r>
    <n v="18311"/>
    <x v="3"/>
    <n v="0.01"/>
    <n v="179.29"/>
    <n v="29.21"/>
    <n v="3374"/>
    <x v="267"/>
    <x v="1"/>
    <x v="1"/>
    <x v="2"/>
    <x v="8"/>
    <x v="3"/>
    <x v="115"/>
    <n v="0.76"/>
    <x v="0"/>
    <x v="0"/>
    <x v="32"/>
    <x v="222"/>
    <n v="21113"/>
    <x v="140"/>
    <d v="2015-06-04T00:00:00"/>
    <n v="66.362220000000008"/>
    <x v="254"/>
    <n v="8"/>
    <x v="315"/>
    <n v="87473"/>
    <x v="0"/>
    <x v="0"/>
  </r>
  <r>
    <n v="18306"/>
    <x v="3"/>
    <n v="0.08"/>
    <n v="175.99"/>
    <n v="4.99"/>
    <n v="1738"/>
    <x v="268"/>
    <x v="0"/>
    <x v="1"/>
    <x v="1"/>
    <x v="9"/>
    <x v="0"/>
    <x v="114"/>
    <n v="0.59"/>
    <x v="0"/>
    <x v="2"/>
    <x v="18"/>
    <x v="223"/>
    <n v="28052"/>
    <x v="141"/>
    <d v="2015-03-28T00:00:00"/>
    <n v="-16476.838"/>
    <x v="255"/>
    <n v="10"/>
    <x v="316"/>
    <n v="85865"/>
    <x v="2"/>
    <x v="0"/>
  </r>
  <r>
    <n v="1739"/>
    <x v="3"/>
    <n v="0"/>
    <n v="137.47999999999999"/>
    <n v="32.18"/>
    <n v="3079"/>
    <x v="10"/>
    <x v="1"/>
    <x v="0"/>
    <x v="2"/>
    <x v="6"/>
    <x v="3"/>
    <x v="192"/>
    <n v="0.78"/>
    <x v="0"/>
    <x v="0"/>
    <x v="5"/>
    <x v="7"/>
    <n v="19112"/>
    <x v="7"/>
    <d v="2015-01-08T00:00:00"/>
    <n v="-203.27"/>
    <x v="256"/>
    <n v="10"/>
    <x v="317"/>
    <n v="12480"/>
    <x v="0"/>
    <x v="0"/>
  </r>
  <r>
    <n v="26340"/>
    <x v="0"/>
    <n v="0.08"/>
    <n v="100.97"/>
    <n v="14"/>
    <n v="1634"/>
    <x v="269"/>
    <x v="1"/>
    <x v="3"/>
    <x v="1"/>
    <x v="1"/>
    <x v="1"/>
    <x v="193"/>
    <n v="0.37"/>
    <x v="0"/>
    <x v="2"/>
    <x v="45"/>
    <x v="224"/>
    <n v="39212"/>
    <x v="87"/>
    <d v="2015-04-10T00:00:00"/>
    <n v="-73.494119999999938"/>
    <x v="257"/>
    <n v="15"/>
    <x v="318"/>
    <n v="90532"/>
    <x v="2"/>
    <x v="0"/>
  </r>
  <r>
    <n v="18151"/>
    <x v="4"/>
    <n v="0.06"/>
    <n v="122.99"/>
    <n v="19.989999999999998"/>
    <n v="2379"/>
    <x v="270"/>
    <x v="0"/>
    <x v="0"/>
    <x v="0"/>
    <x v="0"/>
    <x v="0"/>
    <x v="52"/>
    <n v="0.37"/>
    <x v="0"/>
    <x v="3"/>
    <x v="4"/>
    <x v="187"/>
    <n v="48135"/>
    <x v="26"/>
    <d v="2015-05-07T00:00:00"/>
    <n v="1019.7095999999999"/>
    <x v="11"/>
    <n v="12"/>
    <x v="319"/>
    <n v="86655"/>
    <x v="3"/>
    <x v="0"/>
  </r>
  <r>
    <n v="6525"/>
    <x v="4"/>
    <n v="0"/>
    <n v="35.99"/>
    <n v="0.99"/>
    <n v="2548"/>
    <x v="44"/>
    <x v="0"/>
    <x v="0"/>
    <x v="1"/>
    <x v="9"/>
    <x v="5"/>
    <x v="194"/>
    <n v="0.35"/>
    <x v="0"/>
    <x v="1"/>
    <x v="1"/>
    <x v="1"/>
    <n v="90068"/>
    <x v="0"/>
    <d v="2015-04-11T00:00:00"/>
    <n v="840.05099999999993"/>
    <x v="258"/>
    <n v="46"/>
    <x v="320"/>
    <n v="46436"/>
    <x v="1"/>
    <x v="0"/>
  </r>
  <r>
    <n v="25093"/>
    <x v="3"/>
    <n v="0"/>
    <n v="170.98"/>
    <n v="35.89"/>
    <n v="970"/>
    <x v="271"/>
    <x v="1"/>
    <x v="2"/>
    <x v="2"/>
    <x v="6"/>
    <x v="3"/>
    <x v="177"/>
    <n v="0.66"/>
    <x v="0"/>
    <x v="2"/>
    <x v="27"/>
    <x v="225"/>
    <n v="24281"/>
    <x v="50"/>
    <d v="2015-04-21T00:00:00"/>
    <n v="-102.66200000000001"/>
    <x v="259"/>
    <n v="8"/>
    <x v="321"/>
    <n v="86173"/>
    <x v="2"/>
    <x v="0"/>
  </r>
  <r>
    <n v="19595"/>
    <x v="3"/>
    <n v="0.04"/>
    <n v="99.23"/>
    <n v="8.99"/>
    <n v="351"/>
    <x v="272"/>
    <x v="0"/>
    <x v="3"/>
    <x v="2"/>
    <x v="4"/>
    <x v="5"/>
    <x v="63"/>
    <n v="0.35"/>
    <x v="0"/>
    <x v="0"/>
    <x v="2"/>
    <x v="69"/>
    <n v="13601"/>
    <x v="63"/>
    <d v="2015-01-04T00:00:00"/>
    <n v="993.83459999999991"/>
    <x v="11"/>
    <n v="14"/>
    <x v="322"/>
    <n v="88686"/>
    <x v="0"/>
    <x v="0"/>
  </r>
  <r>
    <n v="22857"/>
    <x v="3"/>
    <n v="0.08"/>
    <n v="125.99"/>
    <n v="4.2"/>
    <n v="3340"/>
    <x v="273"/>
    <x v="0"/>
    <x v="2"/>
    <x v="1"/>
    <x v="9"/>
    <x v="0"/>
    <x v="195"/>
    <n v="0.56999999999999995"/>
    <x v="0"/>
    <x v="1"/>
    <x v="16"/>
    <x v="226"/>
    <n v="97060"/>
    <x v="142"/>
    <d v="2015-01-14T00:00:00"/>
    <n v="989.81189999999992"/>
    <x v="11"/>
    <n v="14"/>
    <x v="323"/>
    <n v="85980"/>
    <x v="1"/>
    <x v="0"/>
  </r>
  <r>
    <n v="18808"/>
    <x v="4"/>
    <n v="0.08"/>
    <n v="296.18"/>
    <n v="54.12"/>
    <n v="670"/>
    <x v="274"/>
    <x v="1"/>
    <x v="3"/>
    <x v="2"/>
    <x v="8"/>
    <x v="3"/>
    <x v="57"/>
    <n v="0.76"/>
    <x v="0"/>
    <x v="2"/>
    <x v="27"/>
    <x v="227"/>
    <n v="22025"/>
    <x v="107"/>
    <d v="2015-03-12T00:00:00"/>
    <n v="-187.22199999999998"/>
    <x v="260"/>
    <n v="5"/>
    <x v="324"/>
    <n v="88474"/>
    <x v="2"/>
    <x v="0"/>
  </r>
  <r>
    <n v="3394"/>
    <x v="0"/>
    <n v="0.04"/>
    <n v="85.99"/>
    <n v="0.99"/>
    <n v="373"/>
    <x v="25"/>
    <x v="0"/>
    <x v="0"/>
    <x v="1"/>
    <x v="9"/>
    <x v="6"/>
    <x v="196"/>
    <n v="0.85"/>
    <x v="0"/>
    <x v="3"/>
    <x v="4"/>
    <x v="6"/>
    <n v="48234"/>
    <x v="21"/>
    <d v="2015-03-16T00:00:00"/>
    <n v="-175.17500000000001"/>
    <x v="261"/>
    <n v="19"/>
    <x v="325"/>
    <n v="24193"/>
    <x v="3"/>
    <x v="0"/>
  </r>
  <r>
    <n v="18899"/>
    <x v="3"/>
    <n v="0"/>
    <n v="90.98"/>
    <n v="56.2"/>
    <n v="2709"/>
    <x v="275"/>
    <x v="0"/>
    <x v="2"/>
    <x v="2"/>
    <x v="4"/>
    <x v="4"/>
    <x v="173"/>
    <n v="0.74"/>
    <x v="0"/>
    <x v="0"/>
    <x v="32"/>
    <x v="228"/>
    <n v="21042"/>
    <x v="138"/>
    <d v="2015-05-30T00:00:00"/>
    <n v="-1014.11"/>
    <x v="262"/>
    <n v="15"/>
    <x v="326"/>
    <n v="89240"/>
    <x v="0"/>
    <x v="0"/>
  </r>
  <r>
    <n v="1225"/>
    <x v="4"/>
    <n v="0.1"/>
    <n v="40.479999999999997"/>
    <n v="19.989999999999998"/>
    <n v="698"/>
    <x v="84"/>
    <x v="0"/>
    <x v="1"/>
    <x v="1"/>
    <x v="10"/>
    <x v="0"/>
    <x v="197"/>
    <n v="0.77"/>
    <x v="0"/>
    <x v="1"/>
    <x v="14"/>
    <x v="23"/>
    <n v="98105"/>
    <x v="114"/>
    <d v="2015-04-09T00:00:00"/>
    <n v="-580.32000000000005"/>
    <x v="263"/>
    <n v="36"/>
    <x v="327"/>
    <n v="8994"/>
    <x v="1"/>
    <x v="0"/>
  </r>
  <r>
    <n v="6080"/>
    <x v="3"/>
    <n v="0.04"/>
    <n v="30.73"/>
    <n v="4"/>
    <n v="1402"/>
    <x v="276"/>
    <x v="0"/>
    <x v="3"/>
    <x v="1"/>
    <x v="10"/>
    <x v="0"/>
    <x v="198"/>
    <n v="0.75"/>
    <x v="0"/>
    <x v="3"/>
    <x v="13"/>
    <x v="17"/>
    <n v="60653"/>
    <x v="105"/>
    <d v="2015-01-22T00:00:00"/>
    <n v="-20.79"/>
    <x v="264"/>
    <n v="48"/>
    <x v="328"/>
    <n v="43079"/>
    <x v="3"/>
    <x v="0"/>
  </r>
  <r>
    <n v="20498"/>
    <x v="0"/>
    <n v="0.03"/>
    <n v="60.98"/>
    <n v="1.99"/>
    <n v="2071"/>
    <x v="277"/>
    <x v="0"/>
    <x v="1"/>
    <x v="1"/>
    <x v="10"/>
    <x v="5"/>
    <x v="199"/>
    <n v="0.5"/>
    <x v="0"/>
    <x v="3"/>
    <x v="4"/>
    <x v="229"/>
    <n v="48336"/>
    <x v="71"/>
    <d v="2015-02-01T00:00:00"/>
    <n v="976.2672"/>
    <x v="11"/>
    <n v="23"/>
    <x v="329"/>
    <n v="88555"/>
    <x v="3"/>
    <x v="0"/>
  </r>
  <r>
    <n v="25786"/>
    <x v="2"/>
    <n v="0.09"/>
    <n v="122.99"/>
    <n v="70.2"/>
    <n v="70"/>
    <x v="278"/>
    <x v="1"/>
    <x v="1"/>
    <x v="2"/>
    <x v="2"/>
    <x v="1"/>
    <x v="58"/>
    <n v="0.74"/>
    <x v="0"/>
    <x v="0"/>
    <x v="21"/>
    <x v="33"/>
    <n v="5401"/>
    <x v="27"/>
    <d v="2015-02-04T00:00:00"/>
    <n v="-2426.5500000000002"/>
    <x v="265"/>
    <n v="12"/>
    <x v="330"/>
    <n v="87947"/>
    <x v="0"/>
    <x v="0"/>
  </r>
  <r>
    <n v="21455"/>
    <x v="4"/>
    <n v="0.09"/>
    <n v="50.98"/>
    <n v="6.5"/>
    <n v="1527"/>
    <x v="279"/>
    <x v="0"/>
    <x v="3"/>
    <x v="1"/>
    <x v="10"/>
    <x v="0"/>
    <x v="200"/>
    <n v="0.73"/>
    <x v="0"/>
    <x v="2"/>
    <x v="3"/>
    <x v="230"/>
    <n v="35601"/>
    <x v="139"/>
    <d v="2015-05-28T00:00:00"/>
    <n v="70.175999999999988"/>
    <x v="266"/>
    <n v="28"/>
    <x v="331"/>
    <n v="86815"/>
    <x v="2"/>
    <x v="0"/>
  </r>
  <r>
    <n v="21153"/>
    <x v="3"/>
    <n v="0.02"/>
    <n v="95.95"/>
    <n v="74.349999999999994"/>
    <n v="2115"/>
    <x v="280"/>
    <x v="1"/>
    <x v="1"/>
    <x v="2"/>
    <x v="2"/>
    <x v="1"/>
    <x v="201"/>
    <n v="0.56999999999999995"/>
    <x v="0"/>
    <x v="2"/>
    <x v="27"/>
    <x v="231"/>
    <n v="22124"/>
    <x v="143"/>
    <d v="2015-05-01T00:00:00"/>
    <n v="636.52199999999993"/>
    <x v="267"/>
    <n v="14"/>
    <x v="332"/>
    <n v="88406"/>
    <x v="2"/>
    <x v="0"/>
  </r>
  <r>
    <n v="18652"/>
    <x v="3"/>
    <n v="7.0000000000000007E-2"/>
    <n v="70.98"/>
    <n v="30"/>
    <n v="2256"/>
    <x v="281"/>
    <x v="1"/>
    <x v="1"/>
    <x v="2"/>
    <x v="2"/>
    <x v="1"/>
    <x v="202"/>
    <n v="0.73"/>
    <x v="0"/>
    <x v="2"/>
    <x v="18"/>
    <x v="232"/>
    <n v="28560"/>
    <x v="112"/>
    <d v="2015-03-26T00:00:00"/>
    <n v="-222.95"/>
    <x v="268"/>
    <n v="20"/>
    <x v="333"/>
    <n v="87964"/>
    <x v="2"/>
    <x v="0"/>
  </r>
  <r>
    <n v="25557"/>
    <x v="1"/>
    <n v="0.02"/>
    <n v="120.98"/>
    <n v="58.64"/>
    <n v="2020"/>
    <x v="282"/>
    <x v="1"/>
    <x v="3"/>
    <x v="2"/>
    <x v="6"/>
    <x v="3"/>
    <x v="203"/>
    <n v="0.75"/>
    <x v="0"/>
    <x v="0"/>
    <x v="5"/>
    <x v="233"/>
    <n v="15239"/>
    <x v="29"/>
    <d v="2015-02-15T00:00:00"/>
    <n v="-1330.5"/>
    <x v="269"/>
    <n v="11"/>
    <x v="334"/>
    <n v="86933"/>
    <x v="0"/>
    <x v="0"/>
  </r>
  <r>
    <n v="19625"/>
    <x v="0"/>
    <n v="0.01"/>
    <n v="145.97999999999999"/>
    <n v="46.2"/>
    <n v="3151"/>
    <x v="128"/>
    <x v="1"/>
    <x v="1"/>
    <x v="2"/>
    <x v="8"/>
    <x v="3"/>
    <x v="204"/>
    <n v="0.69"/>
    <x v="0"/>
    <x v="1"/>
    <x v="1"/>
    <x v="99"/>
    <n v="92277"/>
    <x v="80"/>
    <d v="2015-06-03T00:00:00"/>
    <n v="-134.512"/>
    <x v="270"/>
    <n v="9"/>
    <x v="335"/>
    <n v="88543"/>
    <x v="1"/>
    <x v="0"/>
  </r>
  <r>
    <n v="20377"/>
    <x v="0"/>
    <n v="0"/>
    <n v="125.99"/>
    <n v="8.99"/>
    <n v="762"/>
    <x v="283"/>
    <x v="0"/>
    <x v="0"/>
    <x v="1"/>
    <x v="9"/>
    <x v="0"/>
    <x v="205"/>
    <n v="0.56999999999999995"/>
    <x v="0"/>
    <x v="1"/>
    <x v="14"/>
    <x v="234"/>
    <n v="98661"/>
    <x v="102"/>
    <d v="2015-04-29T00:00:00"/>
    <n v="613.89576"/>
    <x v="271"/>
    <n v="12"/>
    <x v="336"/>
    <n v="87525"/>
    <x v="1"/>
    <x v="0"/>
  </r>
  <r>
    <n v="20964"/>
    <x v="4"/>
    <n v="0.02"/>
    <n v="58.14"/>
    <n v="36.61"/>
    <n v="3176"/>
    <x v="284"/>
    <x v="1"/>
    <x v="2"/>
    <x v="2"/>
    <x v="6"/>
    <x v="3"/>
    <x v="151"/>
    <n v="0.61"/>
    <x v="0"/>
    <x v="2"/>
    <x v="15"/>
    <x v="235"/>
    <n v="32216"/>
    <x v="103"/>
    <d v="2015-07-01T00:00:00"/>
    <n v="0.25800000000000001"/>
    <x v="272"/>
    <n v="22"/>
    <x v="337"/>
    <n v="90821"/>
    <x v="2"/>
    <x v="0"/>
  </r>
  <r>
    <n v="19358"/>
    <x v="2"/>
    <n v="0.08"/>
    <n v="355.98"/>
    <n v="58.92"/>
    <n v="1197"/>
    <x v="285"/>
    <x v="1"/>
    <x v="0"/>
    <x v="2"/>
    <x v="2"/>
    <x v="1"/>
    <x v="13"/>
    <n v="0.64"/>
    <x v="0"/>
    <x v="0"/>
    <x v="11"/>
    <x v="236"/>
    <n v="1776"/>
    <x v="15"/>
    <d v="2015-03-20T00:00:00"/>
    <n v="103.83"/>
    <x v="273"/>
    <n v="4"/>
    <x v="338"/>
    <n v="87583"/>
    <x v="0"/>
    <x v="0"/>
  </r>
  <r>
    <n v="20233"/>
    <x v="1"/>
    <n v="0.06"/>
    <n v="200.97"/>
    <n v="15.59"/>
    <n v="1241"/>
    <x v="28"/>
    <x v="1"/>
    <x v="0"/>
    <x v="1"/>
    <x v="1"/>
    <x v="1"/>
    <x v="27"/>
    <n v="0.36"/>
    <x v="0"/>
    <x v="2"/>
    <x v="3"/>
    <x v="19"/>
    <n v="36830"/>
    <x v="88"/>
    <d v="2015-03-25T00:00:00"/>
    <n v="531.61799999999994"/>
    <x v="274"/>
    <n v="7"/>
    <x v="339"/>
    <n v="90881"/>
    <x v="2"/>
    <x v="0"/>
  </r>
  <r>
    <n v="19043"/>
    <x v="1"/>
    <n v="0.1"/>
    <n v="104.85"/>
    <n v="4.6500000000000004"/>
    <n v="3012"/>
    <x v="172"/>
    <x v="0"/>
    <x v="1"/>
    <x v="0"/>
    <x v="11"/>
    <x v="0"/>
    <x v="61"/>
    <n v="0.37"/>
    <x v="0"/>
    <x v="0"/>
    <x v="2"/>
    <x v="139"/>
    <n v="14609"/>
    <x v="19"/>
    <d v="2015-04-29T00:00:00"/>
    <n v="929.7956999999999"/>
    <x v="11"/>
    <n v="14"/>
    <x v="340"/>
    <n v="86346"/>
    <x v="0"/>
    <x v="0"/>
  </r>
  <r>
    <n v="22616"/>
    <x v="3"/>
    <n v="0.1"/>
    <n v="175.99"/>
    <n v="8.99"/>
    <n v="697"/>
    <x v="286"/>
    <x v="0"/>
    <x v="1"/>
    <x v="1"/>
    <x v="9"/>
    <x v="0"/>
    <x v="67"/>
    <n v="0.56999999999999995"/>
    <x v="0"/>
    <x v="3"/>
    <x v="7"/>
    <x v="237"/>
    <n v="46312"/>
    <x v="65"/>
    <d v="2015-03-28T00:00:00"/>
    <n v="928.96079999999984"/>
    <x v="11"/>
    <n v="10"/>
    <x v="341"/>
    <n v="89847"/>
    <x v="3"/>
    <x v="0"/>
  </r>
  <r>
    <n v="20983"/>
    <x v="0"/>
    <n v="0.04"/>
    <n v="70.98"/>
    <n v="26.74"/>
    <n v="2699"/>
    <x v="287"/>
    <x v="1"/>
    <x v="1"/>
    <x v="2"/>
    <x v="6"/>
    <x v="3"/>
    <x v="206"/>
    <n v="0.6"/>
    <x v="0"/>
    <x v="1"/>
    <x v="40"/>
    <x v="238"/>
    <n v="86442"/>
    <x v="144"/>
    <d v="2015-04-10T00:00:00"/>
    <n v="-84.628799999999998"/>
    <x v="275"/>
    <n v="19"/>
    <x v="342"/>
    <n v="87679"/>
    <x v="1"/>
    <x v="0"/>
  </r>
  <r>
    <n v="2066"/>
    <x v="2"/>
    <n v="0.02"/>
    <n v="28.15"/>
    <n v="6.17"/>
    <n v="2491"/>
    <x v="39"/>
    <x v="0"/>
    <x v="2"/>
    <x v="0"/>
    <x v="13"/>
    <x v="5"/>
    <x v="207"/>
    <n v="0.55000000000000004"/>
    <x v="0"/>
    <x v="1"/>
    <x v="1"/>
    <x v="1"/>
    <n v="90045"/>
    <x v="87"/>
    <d v="2015-04-10T00:00:00"/>
    <n v="117.208"/>
    <x v="276"/>
    <n v="45"/>
    <x v="343"/>
    <n v="14785"/>
    <x v="1"/>
    <x v="0"/>
  </r>
  <r>
    <n v="5689"/>
    <x v="4"/>
    <n v="0.05"/>
    <n v="63.94"/>
    <n v="14.48"/>
    <n v="2882"/>
    <x v="42"/>
    <x v="2"/>
    <x v="2"/>
    <x v="2"/>
    <x v="4"/>
    <x v="0"/>
    <x v="157"/>
    <n v="0.46"/>
    <x v="0"/>
    <x v="2"/>
    <x v="18"/>
    <x v="29"/>
    <n v="28206"/>
    <x v="8"/>
    <d v="2015-07-07T00:00:00"/>
    <n v="270.87430000000001"/>
    <x v="277"/>
    <n v="21"/>
    <x v="344"/>
    <n v="40224"/>
    <x v="2"/>
    <x v="0"/>
  </r>
  <r>
    <n v="18801"/>
    <x v="3"/>
    <n v="0.1"/>
    <n v="280.98"/>
    <n v="35.67"/>
    <n v="254"/>
    <x v="288"/>
    <x v="1"/>
    <x v="3"/>
    <x v="2"/>
    <x v="8"/>
    <x v="3"/>
    <x v="208"/>
    <n v="0.66"/>
    <x v="0"/>
    <x v="1"/>
    <x v="12"/>
    <x v="239"/>
    <n v="80126"/>
    <x v="145"/>
    <d v="2015-06-11T00:00:00"/>
    <n v="-53.744999999999997"/>
    <x v="278"/>
    <n v="5"/>
    <x v="345"/>
    <n v="86268"/>
    <x v="1"/>
    <x v="0"/>
  </r>
  <r>
    <n v="5568"/>
    <x v="4"/>
    <n v="0.03"/>
    <n v="30.98"/>
    <n v="6.5"/>
    <n v="1129"/>
    <x v="19"/>
    <x v="0"/>
    <x v="1"/>
    <x v="1"/>
    <x v="10"/>
    <x v="0"/>
    <x v="209"/>
    <n v="0.79"/>
    <x v="0"/>
    <x v="0"/>
    <x v="11"/>
    <x v="15"/>
    <n v="2118"/>
    <x v="53"/>
    <d v="2015-06-17T00:00:00"/>
    <n v="-144.19999999999999"/>
    <x v="279"/>
    <n v="44"/>
    <x v="346"/>
    <n v="39430"/>
    <x v="0"/>
    <x v="0"/>
  </r>
  <r>
    <n v="22253"/>
    <x v="4"/>
    <n v="0.03"/>
    <n v="65.989999999999995"/>
    <n v="5.26"/>
    <n v="1527"/>
    <x v="279"/>
    <x v="0"/>
    <x v="3"/>
    <x v="1"/>
    <x v="9"/>
    <x v="0"/>
    <x v="210"/>
    <n v="0.56000000000000005"/>
    <x v="0"/>
    <x v="2"/>
    <x v="3"/>
    <x v="230"/>
    <n v="35601"/>
    <x v="13"/>
    <d v="2015-04-09T00:00:00"/>
    <n v="-52.248000000000005"/>
    <x v="280"/>
    <n v="23"/>
    <x v="347"/>
    <n v="86814"/>
    <x v="2"/>
    <x v="0"/>
  </r>
  <r>
    <n v="19270"/>
    <x v="0"/>
    <n v="0.09"/>
    <n v="71.37"/>
    <n v="69"/>
    <n v="2352"/>
    <x v="289"/>
    <x v="0"/>
    <x v="3"/>
    <x v="2"/>
    <x v="8"/>
    <x v="2"/>
    <x v="211"/>
    <n v="0.68"/>
    <x v="0"/>
    <x v="0"/>
    <x v="32"/>
    <x v="240"/>
    <n v="21501"/>
    <x v="12"/>
    <d v="2015-06-24T00:00:00"/>
    <n v="-1537.1356000000003"/>
    <x v="281"/>
    <n v="19"/>
    <x v="348"/>
    <n v="86166"/>
    <x v="0"/>
    <x v="0"/>
  </r>
  <r>
    <n v="20858"/>
    <x v="0"/>
    <n v="0"/>
    <n v="73.98"/>
    <n v="12.14"/>
    <n v="266"/>
    <x v="290"/>
    <x v="2"/>
    <x v="1"/>
    <x v="1"/>
    <x v="10"/>
    <x v="0"/>
    <x v="212"/>
    <n v="0.67"/>
    <x v="0"/>
    <x v="3"/>
    <x v="6"/>
    <x v="241"/>
    <n v="78207"/>
    <x v="146"/>
    <d v="2015-05-20T00:00:00"/>
    <n v="326.25"/>
    <x v="282"/>
    <n v="17"/>
    <x v="349"/>
    <n v="90593"/>
    <x v="3"/>
    <x v="0"/>
  </r>
  <r>
    <n v="21746"/>
    <x v="0"/>
    <n v="0.09"/>
    <n v="77.510000000000005"/>
    <n v="4"/>
    <n v="1814"/>
    <x v="291"/>
    <x v="2"/>
    <x v="3"/>
    <x v="1"/>
    <x v="10"/>
    <x v="0"/>
    <x v="213"/>
    <n v="0.76"/>
    <x v="0"/>
    <x v="2"/>
    <x v="45"/>
    <x v="242"/>
    <n v="38654"/>
    <x v="28"/>
    <d v="2015-05-25T00:00:00"/>
    <n v="-986.52399999999989"/>
    <x v="283"/>
    <n v="17"/>
    <x v="350"/>
    <n v="90524"/>
    <x v="2"/>
    <x v="0"/>
  </r>
  <r>
    <n v="23060"/>
    <x v="4"/>
    <n v="0"/>
    <n v="170.98"/>
    <n v="13.99"/>
    <n v="269"/>
    <x v="292"/>
    <x v="0"/>
    <x v="3"/>
    <x v="2"/>
    <x v="4"/>
    <x v="4"/>
    <x v="214"/>
    <n v="0.75"/>
    <x v="0"/>
    <x v="1"/>
    <x v="40"/>
    <x v="243"/>
    <n v="85234"/>
    <x v="16"/>
    <d v="2015-06-12T00:00:00"/>
    <n v="888.14729999999997"/>
    <x v="11"/>
    <n v="7"/>
    <x v="351"/>
    <n v="88942"/>
    <x v="1"/>
    <x v="0"/>
  </r>
  <r>
    <n v="25632"/>
    <x v="3"/>
    <n v="0.09"/>
    <n v="130.97999999999999"/>
    <n v="30"/>
    <n v="1227"/>
    <x v="293"/>
    <x v="1"/>
    <x v="0"/>
    <x v="2"/>
    <x v="2"/>
    <x v="1"/>
    <x v="66"/>
    <n v="0.78"/>
    <x v="0"/>
    <x v="0"/>
    <x v="21"/>
    <x v="244"/>
    <n v="5403"/>
    <x v="19"/>
    <d v="2015-05-01T00:00:00"/>
    <n v="-421.76"/>
    <x v="284"/>
    <n v="10"/>
    <x v="352"/>
    <n v="90800"/>
    <x v="0"/>
    <x v="0"/>
  </r>
  <r>
    <n v="19599"/>
    <x v="3"/>
    <n v="0.01"/>
    <n v="35.99"/>
    <n v="0.99"/>
    <n v="2976"/>
    <x v="294"/>
    <x v="0"/>
    <x v="0"/>
    <x v="1"/>
    <x v="9"/>
    <x v="5"/>
    <x v="194"/>
    <n v="0.35"/>
    <x v="0"/>
    <x v="3"/>
    <x v="31"/>
    <x v="245"/>
    <n v="53154"/>
    <x v="32"/>
    <d v="2015-05-23T00:00:00"/>
    <n v="882.48239999999998"/>
    <x v="11"/>
    <n v="41"/>
    <x v="353"/>
    <n v="89047"/>
    <x v="3"/>
    <x v="0"/>
  </r>
  <r>
    <n v="25594"/>
    <x v="4"/>
    <n v="0.05"/>
    <n v="100.97"/>
    <n v="7.18"/>
    <n v="2638"/>
    <x v="295"/>
    <x v="2"/>
    <x v="2"/>
    <x v="1"/>
    <x v="10"/>
    <x v="0"/>
    <x v="215"/>
    <n v="0.46"/>
    <x v="0"/>
    <x v="1"/>
    <x v="35"/>
    <x v="246"/>
    <n v="83704"/>
    <x v="120"/>
    <d v="2015-06-08T00:00:00"/>
    <n v="881.46809999999994"/>
    <x v="11"/>
    <n v="13"/>
    <x v="354"/>
    <n v="90951"/>
    <x v="1"/>
    <x v="0"/>
  </r>
  <r>
    <n v="25060"/>
    <x v="0"/>
    <n v="0.05"/>
    <n v="120.98"/>
    <n v="9.07"/>
    <n v="3124"/>
    <x v="296"/>
    <x v="0"/>
    <x v="3"/>
    <x v="0"/>
    <x v="0"/>
    <x v="0"/>
    <x v="216"/>
    <n v="0.35"/>
    <x v="0"/>
    <x v="3"/>
    <x v="13"/>
    <x v="247"/>
    <n v="61265"/>
    <x v="123"/>
    <d v="2015-05-31T00:00:00"/>
    <n v="881.04719999999998"/>
    <x v="11"/>
    <n v="11"/>
    <x v="355"/>
    <n v="87286"/>
    <x v="3"/>
    <x v="0"/>
  </r>
  <r>
    <n v="18089"/>
    <x v="1"/>
    <n v="0.04"/>
    <n v="125.99"/>
    <n v="4.2"/>
    <n v="3105"/>
    <x v="297"/>
    <x v="0"/>
    <x v="3"/>
    <x v="1"/>
    <x v="9"/>
    <x v="0"/>
    <x v="71"/>
    <n v="0.59"/>
    <x v="0"/>
    <x v="2"/>
    <x v="34"/>
    <x v="248"/>
    <n v="42071"/>
    <x v="70"/>
    <d v="2015-03-22T00:00:00"/>
    <n v="-236.25"/>
    <x v="285"/>
    <n v="12"/>
    <x v="356"/>
    <n v="86327"/>
    <x v="2"/>
    <x v="0"/>
  </r>
  <r>
    <n v="24463"/>
    <x v="3"/>
    <n v="0.06"/>
    <n v="90.97"/>
    <n v="14"/>
    <n v="1815"/>
    <x v="298"/>
    <x v="1"/>
    <x v="3"/>
    <x v="1"/>
    <x v="1"/>
    <x v="1"/>
    <x v="217"/>
    <n v="0.36"/>
    <x v="0"/>
    <x v="2"/>
    <x v="45"/>
    <x v="249"/>
    <n v="39208"/>
    <x v="18"/>
    <d v="2015-02-12T00:00:00"/>
    <n v="47.334000000000003"/>
    <x v="286"/>
    <n v="14"/>
    <x v="357"/>
    <n v="90525"/>
    <x v="2"/>
    <x v="0"/>
  </r>
  <r>
    <n v="23303"/>
    <x v="2"/>
    <n v="0.04"/>
    <n v="85.99"/>
    <n v="0.99"/>
    <n v="306"/>
    <x v="299"/>
    <x v="0"/>
    <x v="0"/>
    <x v="1"/>
    <x v="9"/>
    <x v="6"/>
    <x v="190"/>
    <n v="0.55000000000000004"/>
    <x v="0"/>
    <x v="0"/>
    <x v="32"/>
    <x v="250"/>
    <n v="21208"/>
    <x v="46"/>
    <d v="2015-02-16T00:00:00"/>
    <n v="855.99329999999986"/>
    <x v="11"/>
    <n v="17"/>
    <x v="358"/>
    <n v="87057"/>
    <x v="0"/>
    <x v="0"/>
  </r>
  <r>
    <n v="5272"/>
    <x v="4"/>
    <n v="0"/>
    <n v="291.73"/>
    <n v="48.8"/>
    <n v="68"/>
    <x v="75"/>
    <x v="1"/>
    <x v="1"/>
    <x v="2"/>
    <x v="2"/>
    <x v="1"/>
    <x v="45"/>
    <n v="0.56000000000000005"/>
    <x v="0"/>
    <x v="0"/>
    <x v="2"/>
    <x v="2"/>
    <n v="10177"/>
    <x v="63"/>
    <d v="2015-01-02T00:00:00"/>
    <n v="-308.928"/>
    <x v="287"/>
    <n v="4"/>
    <x v="359"/>
    <n v="37537"/>
    <x v="0"/>
    <x v="0"/>
  </r>
  <r>
    <n v="25651"/>
    <x v="4"/>
    <n v="0.03"/>
    <n v="65.989999999999995"/>
    <n v="8.8000000000000007"/>
    <n v="2684"/>
    <x v="300"/>
    <x v="0"/>
    <x v="0"/>
    <x v="1"/>
    <x v="9"/>
    <x v="0"/>
    <x v="161"/>
    <n v="0.57999999999999996"/>
    <x v="0"/>
    <x v="2"/>
    <x v="15"/>
    <x v="251"/>
    <n v="33952"/>
    <x v="22"/>
    <d v="2015-04-10T00:00:00"/>
    <n v="9.939899999999998"/>
    <x v="288"/>
    <n v="21"/>
    <x v="360"/>
    <n v="89148"/>
    <x v="2"/>
    <x v="0"/>
  </r>
  <r>
    <n v="494"/>
    <x v="3"/>
    <n v="0.1"/>
    <n v="19.98"/>
    <n v="4"/>
    <n v="102"/>
    <x v="27"/>
    <x v="0"/>
    <x v="2"/>
    <x v="1"/>
    <x v="10"/>
    <x v="0"/>
    <x v="218"/>
    <n v="0.68"/>
    <x v="0"/>
    <x v="0"/>
    <x v="11"/>
    <x v="15"/>
    <n v="2129"/>
    <x v="59"/>
    <d v="2015-06-24T00:00:00"/>
    <n v="-20.25"/>
    <x v="289"/>
    <n v="65"/>
    <x v="361"/>
    <n v="3397"/>
    <x v="0"/>
    <x v="0"/>
  </r>
  <r>
    <n v="19539"/>
    <x v="4"/>
    <n v="0.06"/>
    <n v="160.97999999999999"/>
    <n v="35.020000000000003"/>
    <n v="637"/>
    <x v="301"/>
    <x v="1"/>
    <x v="2"/>
    <x v="2"/>
    <x v="6"/>
    <x v="3"/>
    <x v="80"/>
    <n v="0.72"/>
    <x v="0"/>
    <x v="1"/>
    <x v="1"/>
    <x v="252"/>
    <n v="95051"/>
    <x v="70"/>
    <d v="2015-03-24T00:00:00"/>
    <n v="-229.68"/>
    <x v="290"/>
    <n v="8"/>
    <x v="362"/>
    <n v="87953"/>
    <x v="1"/>
    <x v="0"/>
  </r>
  <r>
    <n v="23871"/>
    <x v="1"/>
    <n v="0.03"/>
    <n v="115.99"/>
    <n v="4.2300000000000004"/>
    <n v="2193"/>
    <x v="302"/>
    <x v="0"/>
    <x v="3"/>
    <x v="1"/>
    <x v="9"/>
    <x v="0"/>
    <x v="70"/>
    <n v="0.56000000000000005"/>
    <x v="0"/>
    <x v="2"/>
    <x v="18"/>
    <x v="232"/>
    <n v="28560"/>
    <x v="46"/>
    <d v="2015-02-16T00:00:00"/>
    <n v="848.3646"/>
    <x v="291"/>
    <n v="12"/>
    <x v="363"/>
    <n v="90685"/>
    <x v="2"/>
    <x v="0"/>
  </r>
  <r>
    <n v="23274"/>
    <x v="4"/>
    <n v="0.05"/>
    <n v="155.06"/>
    <n v="7.07"/>
    <n v="67"/>
    <x v="303"/>
    <x v="0"/>
    <x v="1"/>
    <x v="0"/>
    <x v="3"/>
    <x v="0"/>
    <x v="74"/>
    <n v="0.59"/>
    <x v="0"/>
    <x v="1"/>
    <x v="1"/>
    <x v="253"/>
    <n v="94559"/>
    <x v="63"/>
    <d v="2015-01-09T00:00:00"/>
    <n v="845.66399999999987"/>
    <x v="11"/>
    <n v="8"/>
    <x v="364"/>
    <n v="87946"/>
    <x v="1"/>
    <x v="0"/>
  </r>
  <r>
    <n v="25532"/>
    <x v="4"/>
    <n v="0.08"/>
    <n v="122.99"/>
    <n v="70.2"/>
    <n v="1940"/>
    <x v="304"/>
    <x v="1"/>
    <x v="1"/>
    <x v="2"/>
    <x v="2"/>
    <x v="1"/>
    <x v="58"/>
    <n v="0.74"/>
    <x v="0"/>
    <x v="1"/>
    <x v="9"/>
    <x v="254"/>
    <n v="84020"/>
    <x v="93"/>
    <d v="2015-04-24T00:00:00"/>
    <n v="-1867.97"/>
    <x v="292"/>
    <n v="10"/>
    <x v="365"/>
    <n v="88871"/>
    <x v="1"/>
    <x v="0"/>
  </r>
  <r>
    <n v="20693"/>
    <x v="1"/>
    <n v="0.1"/>
    <n v="154.13"/>
    <n v="69"/>
    <n v="397"/>
    <x v="305"/>
    <x v="0"/>
    <x v="1"/>
    <x v="2"/>
    <x v="8"/>
    <x v="2"/>
    <x v="59"/>
    <n v="0.68"/>
    <x v="0"/>
    <x v="0"/>
    <x v="8"/>
    <x v="255"/>
    <n v="44221"/>
    <x v="27"/>
    <d v="2015-02-03T00:00:00"/>
    <n v="-372.48597100000006"/>
    <x v="293"/>
    <n v="8"/>
    <x v="366"/>
    <n v="89319"/>
    <x v="0"/>
    <x v="0"/>
  </r>
  <r>
    <n v="25795"/>
    <x v="0"/>
    <n v="0.01"/>
    <n v="145.44999999999999"/>
    <n v="17.850000000000001"/>
    <n v="959"/>
    <x v="306"/>
    <x v="1"/>
    <x v="1"/>
    <x v="1"/>
    <x v="1"/>
    <x v="1"/>
    <x v="219"/>
    <n v="0.56000000000000005"/>
    <x v="0"/>
    <x v="3"/>
    <x v="6"/>
    <x v="256"/>
    <n v="76028"/>
    <x v="100"/>
    <d v="2015-03-23T00:00:00"/>
    <n v="837.68069999999989"/>
    <x v="11"/>
    <n v="8"/>
    <x v="367"/>
    <n v="91581"/>
    <x v="3"/>
    <x v="0"/>
  </r>
  <r>
    <n v="20041"/>
    <x v="2"/>
    <n v="0.01"/>
    <n v="125.99"/>
    <n v="7.69"/>
    <n v="3279"/>
    <x v="307"/>
    <x v="0"/>
    <x v="3"/>
    <x v="1"/>
    <x v="9"/>
    <x v="0"/>
    <x v="138"/>
    <n v="0.57999999999999996"/>
    <x v="0"/>
    <x v="2"/>
    <x v="36"/>
    <x v="257"/>
    <n v="29203"/>
    <x v="23"/>
    <d v="2015-04-06T00:00:00"/>
    <n v="8.3219999999999992"/>
    <x v="294"/>
    <n v="11"/>
    <x v="368"/>
    <n v="90766"/>
    <x v="2"/>
    <x v="0"/>
  </r>
  <r>
    <n v="18197"/>
    <x v="2"/>
    <n v="0.06"/>
    <n v="105.29"/>
    <n v="10.119999999999999"/>
    <n v="2393"/>
    <x v="308"/>
    <x v="0"/>
    <x v="1"/>
    <x v="2"/>
    <x v="4"/>
    <x v="2"/>
    <x v="220"/>
    <n v="0.79"/>
    <x v="0"/>
    <x v="2"/>
    <x v="30"/>
    <x v="258"/>
    <n v="30076"/>
    <x v="111"/>
    <d v="2015-01-06T00:00:00"/>
    <n v="-45.01"/>
    <x v="295"/>
    <n v="12"/>
    <x v="369"/>
    <n v="86951"/>
    <x v="2"/>
    <x v="0"/>
  </r>
  <r>
    <n v="5339"/>
    <x v="2"/>
    <n v="0.09"/>
    <n v="17.989999999999998"/>
    <n v="8.65"/>
    <n v="2670"/>
    <x v="4"/>
    <x v="0"/>
    <x v="3"/>
    <x v="0"/>
    <x v="13"/>
    <x v="0"/>
    <x v="221"/>
    <n v="0.56999999999999995"/>
    <x v="0"/>
    <x v="1"/>
    <x v="1"/>
    <x v="1"/>
    <n v="90049"/>
    <x v="4"/>
    <d v="2015-05-29T00:00:00"/>
    <n v="-80.53"/>
    <x v="296"/>
    <n v="71"/>
    <x v="370"/>
    <n v="37924"/>
    <x v="1"/>
    <x v="1"/>
  </r>
  <r>
    <n v="21983"/>
    <x v="1"/>
    <n v="0"/>
    <n v="145.44999999999999"/>
    <n v="17.850000000000001"/>
    <n v="2630"/>
    <x v="195"/>
    <x v="1"/>
    <x v="0"/>
    <x v="1"/>
    <x v="1"/>
    <x v="1"/>
    <x v="219"/>
    <n v="0.56000000000000005"/>
    <x v="0"/>
    <x v="3"/>
    <x v="44"/>
    <x v="159"/>
    <n v="73071"/>
    <x v="30"/>
    <d v="2015-01-07T00:00:00"/>
    <n v="801.74680000000012"/>
    <x v="297"/>
    <n v="8"/>
    <x v="371"/>
    <n v="85914"/>
    <x v="3"/>
    <x v="0"/>
  </r>
  <r>
    <n v="25536"/>
    <x v="2"/>
    <n v="7.0000000000000007E-2"/>
    <n v="179.99"/>
    <n v="19.989999999999998"/>
    <n v="2456"/>
    <x v="309"/>
    <x v="0"/>
    <x v="3"/>
    <x v="1"/>
    <x v="10"/>
    <x v="0"/>
    <x v="136"/>
    <n v="0.48"/>
    <x v="0"/>
    <x v="2"/>
    <x v="3"/>
    <x v="259"/>
    <n v="36608"/>
    <x v="39"/>
    <d v="2015-01-23T00:00:00"/>
    <n v="733.2822000000001"/>
    <x v="298"/>
    <n v="7"/>
    <x v="372"/>
    <n v="89218"/>
    <x v="2"/>
    <x v="0"/>
  </r>
  <r>
    <n v="21436"/>
    <x v="2"/>
    <n v="0.08"/>
    <n v="150.97999999999999"/>
    <n v="13.99"/>
    <n v="3154"/>
    <x v="310"/>
    <x v="2"/>
    <x v="1"/>
    <x v="1"/>
    <x v="1"/>
    <x v="4"/>
    <x v="222"/>
    <n v="0.38"/>
    <x v="0"/>
    <x v="2"/>
    <x v="15"/>
    <x v="260"/>
    <n v="33710"/>
    <x v="118"/>
    <d v="2015-01-27T00:00:00"/>
    <n v="-3.9479999999999995"/>
    <x v="299"/>
    <n v="8"/>
    <x v="373"/>
    <n v="86899"/>
    <x v="2"/>
    <x v="0"/>
  </r>
  <r>
    <n v="19381"/>
    <x v="0"/>
    <n v="0.08"/>
    <n v="73.98"/>
    <n v="4"/>
    <n v="3041"/>
    <x v="311"/>
    <x v="0"/>
    <x v="1"/>
    <x v="1"/>
    <x v="10"/>
    <x v="0"/>
    <x v="212"/>
    <n v="0.77"/>
    <x v="0"/>
    <x v="3"/>
    <x v="20"/>
    <x v="187"/>
    <n v="67846"/>
    <x v="131"/>
    <d v="2015-05-18T00:00:00"/>
    <n v="97.159999999999926"/>
    <x v="300"/>
    <n v="17"/>
    <x v="374"/>
    <n v="86102"/>
    <x v="3"/>
    <x v="0"/>
  </r>
  <r>
    <n v="23436"/>
    <x v="2"/>
    <n v="0.09"/>
    <n v="101.41"/>
    <n v="35"/>
    <n v="731"/>
    <x v="312"/>
    <x v="0"/>
    <x v="2"/>
    <x v="0"/>
    <x v="3"/>
    <x v="2"/>
    <x v="223"/>
    <n v="0.82"/>
    <x v="0"/>
    <x v="0"/>
    <x v="11"/>
    <x v="33"/>
    <n v="1803"/>
    <x v="34"/>
    <d v="2015-04-27T00:00:00"/>
    <n v="-801.15479999999991"/>
    <x v="301"/>
    <n v="12"/>
    <x v="375"/>
    <n v="90362"/>
    <x v="0"/>
    <x v="0"/>
  </r>
  <r>
    <n v="25904"/>
    <x v="3"/>
    <n v="0.06"/>
    <n v="125.99"/>
    <n v="2.5"/>
    <n v="3053"/>
    <x v="313"/>
    <x v="0"/>
    <x v="1"/>
    <x v="1"/>
    <x v="9"/>
    <x v="0"/>
    <x v="168"/>
    <n v="0.6"/>
    <x v="0"/>
    <x v="2"/>
    <x v="34"/>
    <x v="248"/>
    <n v="42071"/>
    <x v="124"/>
    <d v="2015-02-05T00:00:00"/>
    <n v="402.06599999999997"/>
    <x v="302"/>
    <n v="11"/>
    <x v="376"/>
    <n v="86662"/>
    <x v="2"/>
    <x v="0"/>
  </r>
  <r>
    <n v="19159"/>
    <x v="3"/>
    <n v="0.06"/>
    <n v="296.18"/>
    <n v="54.12"/>
    <n v="329"/>
    <x v="314"/>
    <x v="1"/>
    <x v="3"/>
    <x v="2"/>
    <x v="8"/>
    <x v="3"/>
    <x v="57"/>
    <n v="0.76"/>
    <x v="0"/>
    <x v="0"/>
    <x v="10"/>
    <x v="96"/>
    <n v="4073"/>
    <x v="147"/>
    <d v="2015-04-15T00:00:00"/>
    <n v="-715.7782060000003"/>
    <x v="303"/>
    <n v="5"/>
    <x v="377"/>
    <n v="89726"/>
    <x v="0"/>
    <x v="0"/>
  </r>
  <r>
    <n v="24844"/>
    <x v="3"/>
    <n v="0.09"/>
    <n v="78.69"/>
    <n v="19.989999999999998"/>
    <n v="14"/>
    <x v="315"/>
    <x v="0"/>
    <x v="0"/>
    <x v="2"/>
    <x v="4"/>
    <x v="0"/>
    <x v="224"/>
    <n v="0.43"/>
    <x v="0"/>
    <x v="3"/>
    <x v="22"/>
    <x v="219"/>
    <n v="55372"/>
    <x v="72"/>
    <d v="2015-05-14T00:00:00"/>
    <n v="803.47050000000002"/>
    <x v="11"/>
    <n v="16"/>
    <x v="378"/>
    <n v="86838"/>
    <x v="3"/>
    <x v="0"/>
  </r>
  <r>
    <n v="18152"/>
    <x v="4"/>
    <n v="0.08"/>
    <n v="68.81"/>
    <n v="60"/>
    <n v="2380"/>
    <x v="316"/>
    <x v="1"/>
    <x v="0"/>
    <x v="0"/>
    <x v="7"/>
    <x v="1"/>
    <x v="77"/>
    <n v="0.41"/>
    <x v="0"/>
    <x v="3"/>
    <x v="4"/>
    <x v="261"/>
    <n v="49505"/>
    <x v="26"/>
    <d v="2015-05-07T00:00:00"/>
    <n v="-1069.72"/>
    <x v="304"/>
    <n v="17"/>
    <x v="379"/>
    <n v="86655"/>
    <x v="3"/>
    <x v="0"/>
  </r>
  <r>
    <n v="25920"/>
    <x v="2"/>
    <n v="0"/>
    <n v="115.99"/>
    <n v="5.92"/>
    <n v="1764"/>
    <x v="317"/>
    <x v="0"/>
    <x v="2"/>
    <x v="1"/>
    <x v="9"/>
    <x v="0"/>
    <x v="225"/>
    <n v="0.57999999999999996"/>
    <x v="0"/>
    <x v="2"/>
    <x v="15"/>
    <x v="262"/>
    <n v="34698"/>
    <x v="39"/>
    <d v="2015-01-22T00:00:00"/>
    <n v="-16.772000000000002"/>
    <x v="305"/>
    <n v="11"/>
    <x v="380"/>
    <n v="89775"/>
    <x v="2"/>
    <x v="0"/>
  </r>
  <r>
    <n v="19934"/>
    <x v="2"/>
    <n v="0"/>
    <n v="90.48"/>
    <n v="19.989999999999998"/>
    <n v="2305"/>
    <x v="318"/>
    <x v="0"/>
    <x v="0"/>
    <x v="0"/>
    <x v="14"/>
    <x v="0"/>
    <x v="226"/>
    <n v="0.4"/>
    <x v="0"/>
    <x v="3"/>
    <x v="46"/>
    <x v="69"/>
    <n v="57201"/>
    <x v="148"/>
    <d v="2015-06-24T00:00:00"/>
    <n v="800.25509999999986"/>
    <x v="11"/>
    <n v="12"/>
    <x v="381"/>
    <n v="89869"/>
    <x v="3"/>
    <x v="0"/>
  </r>
  <r>
    <n v="19169"/>
    <x v="4"/>
    <n v="0.1"/>
    <n v="130.97999999999999"/>
    <n v="54.74"/>
    <n v="286"/>
    <x v="319"/>
    <x v="1"/>
    <x v="0"/>
    <x v="2"/>
    <x v="6"/>
    <x v="3"/>
    <x v="65"/>
    <n v="0.69"/>
    <x v="0"/>
    <x v="3"/>
    <x v="20"/>
    <x v="263"/>
    <n v="66203"/>
    <x v="149"/>
    <d v="2015-06-21T00:00:00"/>
    <n v="-530.24"/>
    <x v="306"/>
    <n v="9"/>
    <x v="382"/>
    <n v="89761"/>
    <x v="3"/>
    <x v="0"/>
  </r>
  <r>
    <n v="7480"/>
    <x v="1"/>
    <n v="0.08"/>
    <n v="14.81"/>
    <n v="13.32"/>
    <n v="698"/>
    <x v="84"/>
    <x v="0"/>
    <x v="1"/>
    <x v="0"/>
    <x v="7"/>
    <x v="0"/>
    <x v="227"/>
    <n v="0.43"/>
    <x v="0"/>
    <x v="1"/>
    <x v="14"/>
    <x v="23"/>
    <n v="98105"/>
    <x v="150"/>
    <d v="2015-02-09T00:00:00"/>
    <n v="-253.11"/>
    <x v="307"/>
    <n v="79"/>
    <x v="383"/>
    <n v="53410"/>
    <x v="1"/>
    <x v="0"/>
  </r>
  <r>
    <n v="24433"/>
    <x v="1"/>
    <n v="0.03"/>
    <n v="85.99"/>
    <n v="3.3"/>
    <n v="1361"/>
    <x v="320"/>
    <x v="0"/>
    <x v="2"/>
    <x v="1"/>
    <x v="9"/>
    <x v="5"/>
    <x v="228"/>
    <n v="0.37"/>
    <x v="0"/>
    <x v="3"/>
    <x v="4"/>
    <x v="264"/>
    <n v="48101"/>
    <x v="61"/>
    <d v="2015-02-12T00:00:00"/>
    <n v="790.54679999999996"/>
    <x v="11"/>
    <n v="16"/>
    <x v="384"/>
    <n v="89596"/>
    <x v="3"/>
    <x v="0"/>
  </r>
  <r>
    <n v="20592"/>
    <x v="3"/>
    <n v="0.03"/>
    <n v="128.24"/>
    <n v="12.65"/>
    <n v="1237"/>
    <x v="73"/>
    <x v="0"/>
    <x v="1"/>
    <x v="2"/>
    <x v="2"/>
    <x v="4"/>
    <x v="229"/>
    <m/>
    <x v="0"/>
    <x v="3"/>
    <x v="6"/>
    <x v="54"/>
    <n v="75007"/>
    <x v="33"/>
    <d v="2015-02-02T00:00:00"/>
    <n v="790.46399999999983"/>
    <x v="11"/>
    <n v="9"/>
    <x v="385"/>
    <n v="86075"/>
    <x v="3"/>
    <x v="0"/>
  </r>
  <r>
    <n v="24476"/>
    <x v="0"/>
    <n v="0.02"/>
    <n v="136.97999999999999"/>
    <n v="24.49"/>
    <n v="2487"/>
    <x v="321"/>
    <x v="2"/>
    <x v="0"/>
    <x v="2"/>
    <x v="4"/>
    <x v="2"/>
    <x v="180"/>
    <n v="0.59"/>
    <x v="0"/>
    <x v="2"/>
    <x v="30"/>
    <x v="265"/>
    <n v="30084"/>
    <x v="140"/>
    <d v="2015-06-03T00:00:00"/>
    <n v="88.56"/>
    <x v="308"/>
    <n v="8"/>
    <x v="386"/>
    <n v="91417"/>
    <x v="2"/>
    <x v="0"/>
  </r>
  <r>
    <n v="21402"/>
    <x v="0"/>
    <n v="0.08"/>
    <n v="65.989999999999995"/>
    <n v="5.92"/>
    <n v="1026"/>
    <x v="322"/>
    <x v="0"/>
    <x v="0"/>
    <x v="1"/>
    <x v="9"/>
    <x v="0"/>
    <x v="230"/>
    <n v="0.57999999999999996"/>
    <x v="0"/>
    <x v="0"/>
    <x v="2"/>
    <x v="266"/>
    <n v="11722"/>
    <x v="150"/>
    <d v="2015-02-07T00:00:00"/>
    <n v="624.40163999999993"/>
    <x v="309"/>
    <n v="22"/>
    <x v="387"/>
    <n v="89005"/>
    <x v="0"/>
    <x v="0"/>
  </r>
  <r>
    <n v="22754"/>
    <x v="0"/>
    <n v="0.08"/>
    <n v="297.64"/>
    <n v="14.7"/>
    <n v="466"/>
    <x v="323"/>
    <x v="1"/>
    <x v="0"/>
    <x v="1"/>
    <x v="1"/>
    <x v="1"/>
    <x v="88"/>
    <n v="0.56999999999999995"/>
    <x v="0"/>
    <x v="0"/>
    <x v="11"/>
    <x v="267"/>
    <n v="2019"/>
    <x v="132"/>
    <d v="2015-01-11T00:00:00"/>
    <n v="496.79679999999996"/>
    <x v="310"/>
    <n v="5"/>
    <x v="388"/>
    <n v="88060"/>
    <x v="0"/>
    <x v="0"/>
  </r>
  <r>
    <n v="22376"/>
    <x v="0"/>
    <n v="7.0000000000000007E-2"/>
    <n v="225.04"/>
    <n v="11.79"/>
    <n v="2419"/>
    <x v="324"/>
    <x v="0"/>
    <x v="2"/>
    <x v="0"/>
    <x v="7"/>
    <x v="4"/>
    <x v="231"/>
    <n v="0.42"/>
    <x v="0"/>
    <x v="2"/>
    <x v="27"/>
    <x v="268"/>
    <n v="23701"/>
    <x v="104"/>
    <d v="2015-03-26T00:00:00"/>
    <n v="-162.91800000000001"/>
    <x v="311"/>
    <n v="5"/>
    <x v="389"/>
    <n v="86751"/>
    <x v="2"/>
    <x v="0"/>
  </r>
  <r>
    <n v="19723"/>
    <x v="3"/>
    <n v="7.0000000000000007E-2"/>
    <n v="80.98"/>
    <n v="7.18"/>
    <n v="2290"/>
    <x v="325"/>
    <x v="0"/>
    <x v="1"/>
    <x v="1"/>
    <x v="10"/>
    <x v="0"/>
    <x v="232"/>
    <n v="0.48"/>
    <x v="0"/>
    <x v="3"/>
    <x v="22"/>
    <x v="269"/>
    <n v="55433"/>
    <x v="95"/>
    <d v="2015-02-06T00:00:00"/>
    <n v="779.47230000000002"/>
    <x v="11"/>
    <n v="15"/>
    <x v="390"/>
    <n v="88164"/>
    <x v="3"/>
    <x v="0"/>
  </r>
  <r>
    <n v="21966"/>
    <x v="1"/>
    <n v="0.02"/>
    <n v="280.98"/>
    <n v="57"/>
    <n v="568"/>
    <x v="326"/>
    <x v="1"/>
    <x v="2"/>
    <x v="2"/>
    <x v="2"/>
    <x v="1"/>
    <x v="34"/>
    <n v="0.78"/>
    <x v="0"/>
    <x v="2"/>
    <x v="45"/>
    <x v="193"/>
    <n v="39701"/>
    <x v="49"/>
    <d v="2015-03-05T00:00:00"/>
    <n v="1141.7939999999999"/>
    <x v="312"/>
    <n v="4"/>
    <x v="391"/>
    <n v="88879"/>
    <x v="2"/>
    <x v="0"/>
  </r>
  <r>
    <n v="22131"/>
    <x v="2"/>
    <n v="0.05"/>
    <n v="52.4"/>
    <n v="16.11"/>
    <n v="1200"/>
    <x v="327"/>
    <x v="0"/>
    <x v="2"/>
    <x v="0"/>
    <x v="0"/>
    <x v="0"/>
    <x v="81"/>
    <n v="0.39"/>
    <x v="0"/>
    <x v="0"/>
    <x v="17"/>
    <x v="270"/>
    <n v="7407"/>
    <x v="76"/>
    <d v="2015-02-27T00:00:00"/>
    <n v="776.7743999999999"/>
    <x v="11"/>
    <n v="21"/>
    <x v="392"/>
    <n v="87585"/>
    <x v="0"/>
    <x v="0"/>
  </r>
  <r>
    <n v="23919"/>
    <x v="4"/>
    <n v="0.08"/>
    <n v="145.44999999999999"/>
    <n v="17.850000000000001"/>
    <n v="2203"/>
    <x v="328"/>
    <x v="1"/>
    <x v="3"/>
    <x v="1"/>
    <x v="1"/>
    <x v="1"/>
    <x v="219"/>
    <n v="0.56000000000000005"/>
    <x v="0"/>
    <x v="3"/>
    <x v="22"/>
    <x v="271"/>
    <n v="55445"/>
    <x v="95"/>
    <d v="2015-02-04T00:00:00"/>
    <n v="751.58"/>
    <x v="313"/>
    <n v="8"/>
    <x v="393"/>
    <n v="86051"/>
    <x v="3"/>
    <x v="0"/>
  </r>
  <r>
    <n v="19251"/>
    <x v="0"/>
    <n v="0"/>
    <n v="101.41"/>
    <n v="35"/>
    <n v="1653"/>
    <x v="329"/>
    <x v="2"/>
    <x v="1"/>
    <x v="0"/>
    <x v="3"/>
    <x v="2"/>
    <x v="223"/>
    <n v="0.82"/>
    <x v="0"/>
    <x v="1"/>
    <x v="1"/>
    <x v="272"/>
    <n v="91360"/>
    <x v="48"/>
    <d v="2015-01-25T00:00:00"/>
    <n v="-457.73"/>
    <x v="314"/>
    <n v="10"/>
    <x v="394"/>
    <n v="89885"/>
    <x v="1"/>
    <x v="0"/>
  </r>
  <r>
    <n v="20904"/>
    <x v="1"/>
    <n v="0.06"/>
    <n v="59.76"/>
    <n v="9.7100000000000009"/>
    <n v="2352"/>
    <x v="289"/>
    <x v="0"/>
    <x v="2"/>
    <x v="0"/>
    <x v="3"/>
    <x v="0"/>
    <x v="233"/>
    <n v="0.56999999999999995"/>
    <x v="0"/>
    <x v="0"/>
    <x v="32"/>
    <x v="240"/>
    <n v="21501"/>
    <x v="2"/>
    <d v="2015-06-23T00:00:00"/>
    <n v="756.67470000000003"/>
    <x v="11"/>
    <n v="18"/>
    <x v="395"/>
    <n v="86165"/>
    <x v="0"/>
    <x v="0"/>
  </r>
  <r>
    <n v="18417"/>
    <x v="3"/>
    <n v="0.1"/>
    <n v="300.97000000000003"/>
    <n v="7.18"/>
    <n v="2097"/>
    <x v="330"/>
    <x v="0"/>
    <x v="3"/>
    <x v="1"/>
    <x v="10"/>
    <x v="0"/>
    <x v="120"/>
    <n v="0.48"/>
    <x v="0"/>
    <x v="2"/>
    <x v="36"/>
    <x v="273"/>
    <n v="29915"/>
    <x v="94"/>
    <d v="2015-04-19T00:00:00"/>
    <n v="138.018"/>
    <x v="315"/>
    <n v="4"/>
    <x v="396"/>
    <n v="87889"/>
    <x v="2"/>
    <x v="0"/>
  </r>
  <r>
    <n v="26229"/>
    <x v="1"/>
    <n v="0.1"/>
    <n v="226.67"/>
    <n v="28.16"/>
    <n v="1559"/>
    <x v="331"/>
    <x v="1"/>
    <x v="2"/>
    <x v="2"/>
    <x v="2"/>
    <x v="1"/>
    <x v="234"/>
    <n v="0.59"/>
    <x v="0"/>
    <x v="2"/>
    <x v="27"/>
    <x v="211"/>
    <n v="24060"/>
    <x v="121"/>
    <d v="2015-04-17T00:00:00"/>
    <n v="-390.76800000000003"/>
    <x v="316"/>
    <n v="5"/>
    <x v="397"/>
    <n v="87424"/>
    <x v="2"/>
    <x v="0"/>
  </r>
  <r>
    <n v="18467"/>
    <x v="4"/>
    <n v="7.0000000000000007E-2"/>
    <n v="165.2"/>
    <n v="19.989999999999998"/>
    <n v="463"/>
    <x v="332"/>
    <x v="0"/>
    <x v="0"/>
    <x v="0"/>
    <x v="3"/>
    <x v="0"/>
    <x v="4"/>
    <n v="0.59"/>
    <x v="0"/>
    <x v="1"/>
    <x v="1"/>
    <x v="274"/>
    <n v="90069"/>
    <x v="129"/>
    <d v="2015-01-16T00:00:00"/>
    <n v="521.69000000000005"/>
    <x v="317"/>
    <n v="7"/>
    <x v="398"/>
    <n v="88061"/>
    <x v="1"/>
    <x v="0"/>
  </r>
  <r>
    <n v="18861"/>
    <x v="0"/>
    <n v="0"/>
    <n v="200.99"/>
    <n v="8.08"/>
    <n v="1170"/>
    <x v="333"/>
    <x v="0"/>
    <x v="2"/>
    <x v="1"/>
    <x v="9"/>
    <x v="0"/>
    <x v="235"/>
    <n v="0.59"/>
    <x v="0"/>
    <x v="0"/>
    <x v="47"/>
    <x v="275"/>
    <n v="19711"/>
    <x v="140"/>
    <d v="2015-06-04T00:00:00"/>
    <n v="281.53440000000001"/>
    <x v="318"/>
    <n v="6"/>
    <x v="399"/>
    <n v="87520"/>
    <x v="0"/>
    <x v="0"/>
  </r>
  <r>
    <n v="8310"/>
    <x v="3"/>
    <n v="0.05"/>
    <n v="535.64"/>
    <n v="14.7"/>
    <n v="2920"/>
    <x v="334"/>
    <x v="1"/>
    <x v="3"/>
    <x v="1"/>
    <x v="1"/>
    <x v="1"/>
    <x v="40"/>
    <n v="0.59"/>
    <x v="0"/>
    <x v="3"/>
    <x v="13"/>
    <x v="17"/>
    <n v="60603"/>
    <x v="25"/>
    <d v="2015-06-09T00:00:00"/>
    <n v="-1220.9144999999999"/>
    <x v="319"/>
    <n v="2"/>
    <x v="400"/>
    <n v="59365"/>
    <x v="3"/>
    <x v="0"/>
  </r>
  <r>
    <n v="22736"/>
    <x v="3"/>
    <n v="0.08"/>
    <n v="67.28"/>
    <n v="19.989999999999998"/>
    <n v="568"/>
    <x v="326"/>
    <x v="2"/>
    <x v="2"/>
    <x v="0"/>
    <x v="0"/>
    <x v="0"/>
    <x v="155"/>
    <n v="0.4"/>
    <x v="0"/>
    <x v="2"/>
    <x v="45"/>
    <x v="193"/>
    <n v="39701"/>
    <x v="96"/>
    <d v="2015-04-03T00:00:00"/>
    <n v="224.85059999999999"/>
    <x v="320"/>
    <n v="16"/>
    <x v="401"/>
    <n v="88882"/>
    <x v="2"/>
    <x v="0"/>
  </r>
  <r>
    <n v="19568"/>
    <x v="4"/>
    <n v="0.08"/>
    <n v="65.989999999999995"/>
    <n v="5.92"/>
    <n v="2071"/>
    <x v="277"/>
    <x v="2"/>
    <x v="1"/>
    <x v="1"/>
    <x v="9"/>
    <x v="0"/>
    <x v="230"/>
    <n v="0.57999999999999996"/>
    <x v="0"/>
    <x v="3"/>
    <x v="4"/>
    <x v="229"/>
    <n v="48336"/>
    <x v="92"/>
    <d v="2015-05-23T00:00:00"/>
    <n v="183.84300000000002"/>
    <x v="321"/>
    <n v="20"/>
    <x v="402"/>
    <n v="88558"/>
    <x v="3"/>
    <x v="0"/>
  </r>
  <r>
    <n v="19918"/>
    <x v="4"/>
    <n v="0.09"/>
    <n v="78.8"/>
    <n v="35"/>
    <n v="1889"/>
    <x v="335"/>
    <x v="0"/>
    <x v="3"/>
    <x v="0"/>
    <x v="3"/>
    <x v="2"/>
    <x v="236"/>
    <n v="0.83"/>
    <x v="0"/>
    <x v="0"/>
    <x v="8"/>
    <x v="276"/>
    <n v="45429"/>
    <x v="51"/>
    <d v="2015-04-21T00:00:00"/>
    <n v="-1025.0172"/>
    <x v="322"/>
    <n v="14"/>
    <x v="403"/>
    <n v="90631"/>
    <x v="0"/>
    <x v="0"/>
  </r>
  <r>
    <n v="20371"/>
    <x v="3"/>
    <n v="0.08"/>
    <n v="90.98"/>
    <n v="56.2"/>
    <n v="1946"/>
    <x v="336"/>
    <x v="0"/>
    <x v="2"/>
    <x v="2"/>
    <x v="4"/>
    <x v="4"/>
    <x v="173"/>
    <n v="0.74"/>
    <x v="0"/>
    <x v="0"/>
    <x v="5"/>
    <x v="277"/>
    <n v="15228"/>
    <x v="118"/>
    <d v="2015-01-28T00:00:00"/>
    <n v="-1920.9336000000001"/>
    <x v="323"/>
    <n v="12"/>
    <x v="404"/>
    <n v="86331"/>
    <x v="0"/>
    <x v="0"/>
  </r>
  <r>
    <n v="22126"/>
    <x v="4"/>
    <n v="0.03"/>
    <n v="199.99"/>
    <n v="24.49"/>
    <n v="1281"/>
    <x v="236"/>
    <x v="2"/>
    <x v="0"/>
    <x v="1"/>
    <x v="5"/>
    <x v="2"/>
    <x v="82"/>
    <n v="0.46"/>
    <x v="0"/>
    <x v="3"/>
    <x v="7"/>
    <x v="194"/>
    <n v="47591"/>
    <x v="48"/>
    <d v="2015-01-26T00:00:00"/>
    <n v="727.73609999999996"/>
    <x v="11"/>
    <n v="5"/>
    <x v="405"/>
    <n v="89112"/>
    <x v="3"/>
    <x v="0"/>
  </r>
  <r>
    <n v="7452"/>
    <x v="1"/>
    <n v="0.1"/>
    <n v="20.27"/>
    <n v="3.99"/>
    <n v="2618"/>
    <x v="337"/>
    <x v="0"/>
    <x v="1"/>
    <x v="0"/>
    <x v="7"/>
    <x v="0"/>
    <x v="237"/>
    <n v="0.56999999999999995"/>
    <x v="0"/>
    <x v="0"/>
    <x v="2"/>
    <x v="2"/>
    <n v="10004"/>
    <x v="151"/>
    <d v="2015-03-24T00:00:00"/>
    <n v="84.05"/>
    <x v="324"/>
    <n v="53"/>
    <x v="406"/>
    <n v="53153"/>
    <x v="0"/>
    <x v="0"/>
  </r>
  <r>
    <n v="22329"/>
    <x v="1"/>
    <n v="0.01"/>
    <n v="95.99"/>
    <n v="4.9000000000000004"/>
    <n v="156"/>
    <x v="338"/>
    <x v="0"/>
    <x v="1"/>
    <x v="1"/>
    <x v="9"/>
    <x v="0"/>
    <x v="238"/>
    <n v="0.56000000000000005"/>
    <x v="0"/>
    <x v="1"/>
    <x v="12"/>
    <x v="173"/>
    <n v="80525"/>
    <x v="69"/>
    <d v="2015-05-15T00:00:00"/>
    <n v="713.88"/>
    <x v="325"/>
    <n v="13"/>
    <x v="407"/>
    <n v="87671"/>
    <x v="1"/>
    <x v="0"/>
  </r>
  <r>
    <n v="24388"/>
    <x v="1"/>
    <n v="0"/>
    <n v="195.99"/>
    <n v="4.2"/>
    <n v="638"/>
    <x v="339"/>
    <x v="2"/>
    <x v="2"/>
    <x v="1"/>
    <x v="9"/>
    <x v="0"/>
    <x v="85"/>
    <n v="0.56999999999999995"/>
    <x v="0"/>
    <x v="1"/>
    <x v="1"/>
    <x v="278"/>
    <n v="95062"/>
    <x v="78"/>
    <d v="2015-05-02T00:00:00"/>
    <n v="719.47679999999991"/>
    <x v="11"/>
    <n v="6"/>
    <x v="408"/>
    <n v="87954"/>
    <x v="1"/>
    <x v="0"/>
  </r>
  <r>
    <n v="23622"/>
    <x v="4"/>
    <n v="0.05"/>
    <n v="115.99"/>
    <n v="8.99"/>
    <n v="2851"/>
    <x v="340"/>
    <x v="0"/>
    <x v="2"/>
    <x v="1"/>
    <x v="9"/>
    <x v="0"/>
    <x v="158"/>
    <n v="0.57999999999999996"/>
    <x v="0"/>
    <x v="3"/>
    <x v="6"/>
    <x v="279"/>
    <n v="79762"/>
    <x v="87"/>
    <d v="2015-04-13T00:00:00"/>
    <n v="719.35259999999994"/>
    <x v="11"/>
    <n v="11"/>
    <x v="409"/>
    <n v="86454"/>
    <x v="3"/>
    <x v="0"/>
  </r>
  <r>
    <n v="23043"/>
    <x v="3"/>
    <n v="0.03"/>
    <n v="105.34"/>
    <n v="24.49"/>
    <n v="2855"/>
    <x v="65"/>
    <x v="0"/>
    <x v="1"/>
    <x v="2"/>
    <x v="4"/>
    <x v="2"/>
    <x v="239"/>
    <n v="0.61"/>
    <x v="0"/>
    <x v="1"/>
    <x v="14"/>
    <x v="48"/>
    <n v="98198"/>
    <x v="105"/>
    <d v="2015-01-22T00:00:00"/>
    <n v="618.13080000000002"/>
    <x v="326"/>
    <n v="10"/>
    <x v="410"/>
    <n v="87316"/>
    <x v="1"/>
    <x v="0"/>
  </r>
  <r>
    <n v="19401"/>
    <x v="1"/>
    <n v="0.06"/>
    <n v="25.98"/>
    <n v="14.36"/>
    <n v="885"/>
    <x v="341"/>
    <x v="1"/>
    <x v="1"/>
    <x v="2"/>
    <x v="2"/>
    <x v="1"/>
    <x v="240"/>
    <n v="0.6"/>
    <x v="0"/>
    <x v="3"/>
    <x v="6"/>
    <x v="280"/>
    <n v="79109"/>
    <x v="113"/>
    <d v="2015-05-25T00:00:00"/>
    <n v="55.888000000000034"/>
    <x v="327"/>
    <n v="41"/>
    <x v="411"/>
    <n v="89537"/>
    <x v="3"/>
    <x v="0"/>
  </r>
  <r>
    <n v="23470"/>
    <x v="1"/>
    <n v="0.06"/>
    <n v="55.48"/>
    <n v="4.8499999999999996"/>
    <n v="1519"/>
    <x v="342"/>
    <x v="0"/>
    <x v="2"/>
    <x v="0"/>
    <x v="11"/>
    <x v="0"/>
    <x v="241"/>
    <n v="0.37"/>
    <x v="0"/>
    <x v="0"/>
    <x v="10"/>
    <x v="19"/>
    <n v="4210"/>
    <x v="6"/>
    <d v="2015-06-14T00:00:00"/>
    <n v="711.05189999999993"/>
    <x v="11"/>
    <n v="19"/>
    <x v="412"/>
    <n v="89957"/>
    <x v="0"/>
    <x v="0"/>
  </r>
  <r>
    <n v="22576"/>
    <x v="0"/>
    <n v="7.0000000000000007E-2"/>
    <n v="105.34"/>
    <n v="24.49"/>
    <n v="3261"/>
    <x v="343"/>
    <x v="2"/>
    <x v="2"/>
    <x v="2"/>
    <x v="4"/>
    <x v="2"/>
    <x v="239"/>
    <n v="0.61"/>
    <x v="0"/>
    <x v="3"/>
    <x v="4"/>
    <x v="281"/>
    <n v="49221"/>
    <x v="103"/>
    <d v="2015-06-26T00:00:00"/>
    <n v="710.67239999999993"/>
    <x v="11"/>
    <n v="10"/>
    <x v="413"/>
    <n v="90296"/>
    <x v="3"/>
    <x v="0"/>
  </r>
  <r>
    <n v="19024"/>
    <x v="4"/>
    <n v="0.05"/>
    <n v="350.99"/>
    <n v="39"/>
    <n v="1424"/>
    <x v="344"/>
    <x v="1"/>
    <x v="3"/>
    <x v="2"/>
    <x v="2"/>
    <x v="1"/>
    <x v="105"/>
    <n v="0.55000000000000004"/>
    <x v="0"/>
    <x v="1"/>
    <x v="12"/>
    <x v="282"/>
    <n v="80112"/>
    <x v="82"/>
    <d v="2015-01-14T00:00:00"/>
    <n v="451.28039999999999"/>
    <x v="328"/>
    <n v="3"/>
    <x v="414"/>
    <n v="89448"/>
    <x v="1"/>
    <x v="0"/>
  </r>
  <r>
    <n v="19875"/>
    <x v="2"/>
    <n v="0.04"/>
    <n v="205.99"/>
    <n v="5.26"/>
    <n v="1233"/>
    <x v="345"/>
    <x v="0"/>
    <x v="2"/>
    <x v="1"/>
    <x v="9"/>
    <x v="0"/>
    <x v="163"/>
    <n v="0.56000000000000005"/>
    <x v="0"/>
    <x v="3"/>
    <x v="6"/>
    <x v="283"/>
    <n v="75028"/>
    <x v="152"/>
    <d v="2015-06-05T00:00:00"/>
    <n v="-0.81400000000001005"/>
    <x v="329"/>
    <n v="6"/>
    <x v="415"/>
    <n v="89376"/>
    <x v="3"/>
    <x v="0"/>
  </r>
  <r>
    <n v="20212"/>
    <x v="2"/>
    <n v="0.06"/>
    <n v="175.99"/>
    <n v="8.99"/>
    <n v="1156"/>
    <x v="346"/>
    <x v="0"/>
    <x v="2"/>
    <x v="1"/>
    <x v="9"/>
    <x v="0"/>
    <x v="67"/>
    <n v="0.56999999999999995"/>
    <x v="0"/>
    <x v="0"/>
    <x v="11"/>
    <x v="284"/>
    <n v="1876"/>
    <x v="46"/>
    <d v="2015-02-15T00:00:00"/>
    <n v="48.47148"/>
    <x v="330"/>
    <n v="7"/>
    <x v="416"/>
    <n v="90855"/>
    <x v="0"/>
    <x v="0"/>
  </r>
  <r>
    <n v="18016"/>
    <x v="2"/>
    <n v="0.01"/>
    <n v="125.99"/>
    <n v="8.99"/>
    <n v="1916"/>
    <x v="347"/>
    <x v="0"/>
    <x v="3"/>
    <x v="1"/>
    <x v="9"/>
    <x v="0"/>
    <x v="152"/>
    <n v="0.55000000000000004"/>
    <x v="0"/>
    <x v="2"/>
    <x v="37"/>
    <x v="285"/>
    <n v="72209"/>
    <x v="73"/>
    <d v="2015-04-18T00:00:00"/>
    <n v="-45.471999999999994"/>
    <x v="331"/>
    <n v="9"/>
    <x v="417"/>
    <n v="85895"/>
    <x v="2"/>
    <x v="0"/>
  </r>
  <r>
    <n v="21462"/>
    <x v="0"/>
    <n v="0"/>
    <n v="999.99"/>
    <n v="13.99"/>
    <n v="2391"/>
    <x v="348"/>
    <x v="0"/>
    <x v="1"/>
    <x v="1"/>
    <x v="1"/>
    <x v="4"/>
    <x v="242"/>
    <n v="0.36"/>
    <x v="0"/>
    <x v="0"/>
    <x v="2"/>
    <x v="286"/>
    <n v="11572"/>
    <x v="152"/>
    <d v="2015-06-06T00:00:00"/>
    <n v="-1455.9971999999998"/>
    <x v="332"/>
    <n v="1"/>
    <x v="418"/>
    <n v="91123"/>
    <x v="0"/>
    <x v="0"/>
  </r>
  <r>
    <n v="25537"/>
    <x v="2"/>
    <n v="0.02"/>
    <n v="92.23"/>
    <n v="39.61"/>
    <n v="2456"/>
    <x v="309"/>
    <x v="2"/>
    <x v="3"/>
    <x v="2"/>
    <x v="4"/>
    <x v="4"/>
    <x v="243"/>
    <n v="0.67"/>
    <x v="0"/>
    <x v="2"/>
    <x v="3"/>
    <x v="259"/>
    <n v="36608"/>
    <x v="39"/>
    <d v="2015-01-23T00:00:00"/>
    <n v="-905.99039999999991"/>
    <x v="333"/>
    <n v="11"/>
    <x v="419"/>
    <n v="89218"/>
    <x v="2"/>
    <x v="0"/>
  </r>
  <r>
    <n v="23966"/>
    <x v="1"/>
    <n v="0.04"/>
    <n v="205.99"/>
    <n v="8.99"/>
    <n v="1788"/>
    <x v="349"/>
    <x v="0"/>
    <x v="2"/>
    <x v="1"/>
    <x v="9"/>
    <x v="0"/>
    <x v="93"/>
    <n v="0.56000000000000005"/>
    <x v="0"/>
    <x v="2"/>
    <x v="30"/>
    <x v="287"/>
    <n v="30188"/>
    <x v="105"/>
    <d v="2015-01-22T00:00:00"/>
    <n v="960.98400000000004"/>
    <x v="334"/>
    <n v="6"/>
    <x v="420"/>
    <n v="88256"/>
    <x v="2"/>
    <x v="0"/>
  </r>
  <r>
    <n v="19063"/>
    <x v="1"/>
    <n v="7.0000000000000007E-2"/>
    <n v="48.94"/>
    <n v="5.86"/>
    <n v="3230"/>
    <x v="350"/>
    <x v="2"/>
    <x v="0"/>
    <x v="0"/>
    <x v="11"/>
    <x v="0"/>
    <x v="244"/>
    <n v="0.35"/>
    <x v="0"/>
    <x v="3"/>
    <x v="31"/>
    <x v="288"/>
    <n v="53186"/>
    <x v="53"/>
    <d v="2015-06-14T00:00:00"/>
    <n v="690.70379999999989"/>
    <x v="11"/>
    <n v="21"/>
    <x v="421"/>
    <n v="87436"/>
    <x v="3"/>
    <x v="0"/>
  </r>
  <r>
    <n v="21981"/>
    <x v="1"/>
    <n v="0.01"/>
    <n v="194.3"/>
    <n v="11.54"/>
    <n v="2630"/>
    <x v="195"/>
    <x v="0"/>
    <x v="0"/>
    <x v="2"/>
    <x v="4"/>
    <x v="2"/>
    <x v="29"/>
    <n v="0.59"/>
    <x v="0"/>
    <x v="3"/>
    <x v="44"/>
    <x v="159"/>
    <n v="73071"/>
    <x v="30"/>
    <d v="2015-01-07T00:00:00"/>
    <n v="690.17939999999999"/>
    <x v="11"/>
    <n v="5"/>
    <x v="422"/>
    <n v="85914"/>
    <x v="3"/>
    <x v="0"/>
  </r>
  <r>
    <n v="20357"/>
    <x v="1"/>
    <n v="0.09"/>
    <n v="207.48"/>
    <n v="0.99"/>
    <n v="3095"/>
    <x v="351"/>
    <x v="0"/>
    <x v="2"/>
    <x v="0"/>
    <x v="7"/>
    <x v="0"/>
    <x v="245"/>
    <n v="0.55000000000000004"/>
    <x v="0"/>
    <x v="0"/>
    <x v="8"/>
    <x v="289"/>
    <n v="45011"/>
    <x v="153"/>
    <d v="2015-01-21T00:00:00"/>
    <n v="683.9556"/>
    <x v="11"/>
    <n v="5"/>
    <x v="423"/>
    <n v="86220"/>
    <x v="0"/>
    <x v="0"/>
  </r>
  <r>
    <n v="24756"/>
    <x v="2"/>
    <n v="0.09"/>
    <n v="199.99"/>
    <n v="24.49"/>
    <n v="2212"/>
    <x v="352"/>
    <x v="2"/>
    <x v="3"/>
    <x v="1"/>
    <x v="5"/>
    <x v="2"/>
    <x v="82"/>
    <n v="0.46"/>
    <x v="0"/>
    <x v="0"/>
    <x v="32"/>
    <x v="290"/>
    <n v="21228"/>
    <x v="93"/>
    <d v="2015-04-21T00:00:00"/>
    <n v="631.33000000000004"/>
    <x v="335"/>
    <n v="5"/>
    <x v="424"/>
    <n v="88029"/>
    <x v="0"/>
    <x v="0"/>
  </r>
  <r>
    <n v="18733"/>
    <x v="3"/>
    <n v="0.03"/>
    <n v="125.99"/>
    <n v="7.69"/>
    <n v="1357"/>
    <x v="240"/>
    <x v="0"/>
    <x v="3"/>
    <x v="1"/>
    <x v="9"/>
    <x v="0"/>
    <x v="138"/>
    <n v="0.57999999999999996"/>
    <x v="0"/>
    <x v="3"/>
    <x v="6"/>
    <x v="197"/>
    <n v="78596"/>
    <x v="80"/>
    <d v="2015-06-05T00:00:00"/>
    <n v="500.95799999999997"/>
    <x v="336"/>
    <n v="9"/>
    <x v="425"/>
    <n v="88184"/>
    <x v="3"/>
    <x v="0"/>
  </r>
  <r>
    <n v="19884"/>
    <x v="4"/>
    <n v="0.01"/>
    <n v="300.98"/>
    <n v="64.73"/>
    <n v="1718"/>
    <x v="353"/>
    <x v="1"/>
    <x v="2"/>
    <x v="2"/>
    <x v="2"/>
    <x v="1"/>
    <x v="84"/>
    <n v="0.56000000000000005"/>
    <x v="0"/>
    <x v="2"/>
    <x v="18"/>
    <x v="291"/>
    <n v="27529"/>
    <x v="130"/>
    <d v="2015-03-15T00:00:00"/>
    <n v="-48.873999999999995"/>
    <x v="337"/>
    <n v="3"/>
    <x v="426"/>
    <n v="90621"/>
    <x v="2"/>
    <x v="0"/>
  </r>
  <r>
    <n v="21807"/>
    <x v="2"/>
    <n v="0"/>
    <n v="193.17"/>
    <n v="19.989999999999998"/>
    <n v="1484"/>
    <x v="354"/>
    <x v="0"/>
    <x v="3"/>
    <x v="0"/>
    <x v="3"/>
    <x v="0"/>
    <x v="9"/>
    <n v="0.71"/>
    <x v="0"/>
    <x v="3"/>
    <x v="13"/>
    <x v="292"/>
    <n v="60016"/>
    <x v="154"/>
    <d v="2015-03-12T00:00:00"/>
    <n v="282.18"/>
    <x v="338"/>
    <n v="5"/>
    <x v="427"/>
    <n v="91235"/>
    <x v="3"/>
    <x v="0"/>
  </r>
  <r>
    <n v="20001"/>
    <x v="0"/>
    <n v="0.01"/>
    <n v="150.97999999999999"/>
    <n v="30"/>
    <n v="799"/>
    <x v="355"/>
    <x v="1"/>
    <x v="2"/>
    <x v="2"/>
    <x v="2"/>
    <x v="1"/>
    <x v="246"/>
    <n v="0.74"/>
    <x v="0"/>
    <x v="2"/>
    <x v="36"/>
    <x v="273"/>
    <n v="29915"/>
    <x v="41"/>
    <d v="2015-01-08T00:00:00"/>
    <n v="131.38200000000001"/>
    <x v="339"/>
    <n v="6"/>
    <x v="428"/>
    <n v="89909"/>
    <x v="2"/>
    <x v="0"/>
  </r>
  <r>
    <n v="19988"/>
    <x v="4"/>
    <n v="0.05"/>
    <n v="125.99"/>
    <n v="8.08"/>
    <n v="437"/>
    <x v="356"/>
    <x v="0"/>
    <x v="0"/>
    <x v="1"/>
    <x v="9"/>
    <x v="0"/>
    <x v="142"/>
    <n v="0.56999999999999995"/>
    <x v="0"/>
    <x v="0"/>
    <x v="11"/>
    <x v="293"/>
    <n v="1462"/>
    <x v="59"/>
    <d v="2015-06-27T00:00:00"/>
    <n v="427.11840000000001"/>
    <x v="340"/>
    <n v="9"/>
    <x v="429"/>
    <n v="90695"/>
    <x v="0"/>
    <x v="0"/>
  </r>
  <r>
    <n v="20167"/>
    <x v="2"/>
    <n v="0.02"/>
    <n v="40.99"/>
    <n v="17.48"/>
    <n v="1005"/>
    <x v="357"/>
    <x v="0"/>
    <x v="0"/>
    <x v="0"/>
    <x v="11"/>
    <x v="0"/>
    <x v="247"/>
    <n v="0.36"/>
    <x v="0"/>
    <x v="3"/>
    <x v="13"/>
    <x v="294"/>
    <n v="60089"/>
    <x v="155"/>
    <d v="2015-02-28T00:00:00"/>
    <n v="551.09280000000001"/>
    <x v="341"/>
    <n v="23"/>
    <x v="430"/>
    <n v="90044"/>
    <x v="3"/>
    <x v="0"/>
  </r>
  <r>
    <n v="22247"/>
    <x v="3"/>
    <n v="0.06"/>
    <n v="195.99"/>
    <n v="8.99"/>
    <n v="622"/>
    <x v="358"/>
    <x v="0"/>
    <x v="3"/>
    <x v="1"/>
    <x v="9"/>
    <x v="0"/>
    <x v="92"/>
    <n v="0.6"/>
    <x v="0"/>
    <x v="0"/>
    <x v="10"/>
    <x v="19"/>
    <n v="4210"/>
    <x v="109"/>
    <d v="2015-02-28T00:00:00"/>
    <n v="349.47"/>
    <x v="342"/>
    <n v="6"/>
    <x v="431"/>
    <n v="91432"/>
    <x v="0"/>
    <x v="0"/>
  </r>
  <r>
    <n v="18304"/>
    <x v="1"/>
    <n v="0.04"/>
    <n v="65.989999999999995"/>
    <n v="8.99"/>
    <n v="507"/>
    <x v="359"/>
    <x v="0"/>
    <x v="1"/>
    <x v="1"/>
    <x v="9"/>
    <x v="0"/>
    <x v="248"/>
    <n v="0.56000000000000005"/>
    <x v="0"/>
    <x v="2"/>
    <x v="34"/>
    <x v="295"/>
    <n v="42104"/>
    <x v="94"/>
    <d v="2015-04-19T00:00:00"/>
    <n v="131.334"/>
    <x v="343"/>
    <n v="17"/>
    <x v="432"/>
    <n v="87357"/>
    <x v="2"/>
    <x v="0"/>
  </r>
  <r>
    <n v="26268"/>
    <x v="2"/>
    <n v="0.05"/>
    <n v="115.99"/>
    <n v="2.5"/>
    <n v="16"/>
    <x v="360"/>
    <x v="0"/>
    <x v="0"/>
    <x v="1"/>
    <x v="9"/>
    <x v="0"/>
    <x v="249"/>
    <n v="0.55000000000000004"/>
    <x v="0"/>
    <x v="0"/>
    <x v="2"/>
    <x v="296"/>
    <n v="13210"/>
    <x v="156"/>
    <d v="2015-02-14T00:00:00"/>
    <n v="652.73309999999992"/>
    <x v="11"/>
    <n v="10"/>
    <x v="433"/>
    <n v="86836"/>
    <x v="0"/>
    <x v="0"/>
  </r>
  <r>
    <n v="20850"/>
    <x v="1"/>
    <n v="0.01"/>
    <n v="297.48"/>
    <n v="18.059999999999999"/>
    <n v="2604"/>
    <x v="361"/>
    <x v="1"/>
    <x v="1"/>
    <x v="1"/>
    <x v="1"/>
    <x v="1"/>
    <x v="88"/>
    <n v="0.6"/>
    <x v="0"/>
    <x v="0"/>
    <x v="17"/>
    <x v="297"/>
    <n v="8830"/>
    <x v="89"/>
    <d v="2015-04-06T00:00:00"/>
    <n v="-338.18083200000001"/>
    <x v="344"/>
    <n v="3"/>
    <x v="434"/>
    <n v="87383"/>
    <x v="0"/>
    <x v="0"/>
  </r>
  <r>
    <n v="25067"/>
    <x v="4"/>
    <n v="0.08"/>
    <n v="55.48"/>
    <n v="14.3"/>
    <n v="1672"/>
    <x v="362"/>
    <x v="0"/>
    <x v="0"/>
    <x v="0"/>
    <x v="11"/>
    <x v="0"/>
    <x v="250"/>
    <n v="0.37"/>
    <x v="0"/>
    <x v="2"/>
    <x v="27"/>
    <x v="298"/>
    <n v="22901"/>
    <x v="25"/>
    <d v="2015-06-09T00:00:00"/>
    <n v="-225.56379999999999"/>
    <x v="345"/>
    <n v="17"/>
    <x v="435"/>
    <n v="86723"/>
    <x v="2"/>
    <x v="0"/>
  </r>
  <r>
    <n v="25915"/>
    <x v="4"/>
    <n v="0.04"/>
    <n v="105.29"/>
    <n v="10.119999999999999"/>
    <n v="1469"/>
    <x v="363"/>
    <x v="0"/>
    <x v="0"/>
    <x v="2"/>
    <x v="4"/>
    <x v="2"/>
    <x v="220"/>
    <n v="0.79"/>
    <x v="0"/>
    <x v="1"/>
    <x v="9"/>
    <x v="299"/>
    <n v="84015"/>
    <x v="38"/>
    <d v="2015-06-16T00:00:00"/>
    <n v="589.18799999999999"/>
    <x v="346"/>
    <n v="9"/>
    <x v="436"/>
    <n v="91116"/>
    <x v="1"/>
    <x v="0"/>
  </r>
  <r>
    <n v="2314"/>
    <x v="2"/>
    <n v="7.0000000000000007E-2"/>
    <n v="28.99"/>
    <n v="8.59"/>
    <n v="2882"/>
    <x v="42"/>
    <x v="0"/>
    <x v="2"/>
    <x v="1"/>
    <x v="9"/>
    <x v="4"/>
    <x v="251"/>
    <n v="0.56000000000000005"/>
    <x v="0"/>
    <x v="2"/>
    <x v="18"/>
    <x v="29"/>
    <n v="28206"/>
    <x v="135"/>
    <d v="2015-03-19T00:00:00"/>
    <n v="-16.063740000000003"/>
    <x v="347"/>
    <n v="39"/>
    <x v="437"/>
    <n v="16676"/>
    <x v="2"/>
    <x v="0"/>
  </r>
  <r>
    <n v="21633"/>
    <x v="1"/>
    <n v="0.04"/>
    <n v="125.99"/>
    <n v="7.69"/>
    <n v="2059"/>
    <x v="364"/>
    <x v="0"/>
    <x v="1"/>
    <x v="1"/>
    <x v="9"/>
    <x v="0"/>
    <x v="138"/>
    <n v="0.57999999999999996"/>
    <x v="0"/>
    <x v="2"/>
    <x v="18"/>
    <x v="300"/>
    <n v="27260"/>
    <x v="65"/>
    <d v="2015-03-28T00:00:00"/>
    <n v="-528.83600000000001"/>
    <x v="348"/>
    <n v="9"/>
    <x v="438"/>
    <n v="88041"/>
    <x v="2"/>
    <x v="0"/>
  </r>
  <r>
    <n v="24865"/>
    <x v="2"/>
    <n v="0.03"/>
    <n v="47.9"/>
    <n v="5.86"/>
    <n v="2938"/>
    <x v="365"/>
    <x v="0"/>
    <x v="0"/>
    <x v="0"/>
    <x v="11"/>
    <x v="0"/>
    <x v="252"/>
    <n v="0.37"/>
    <x v="0"/>
    <x v="0"/>
    <x v="11"/>
    <x v="301"/>
    <n v="2180"/>
    <x v="157"/>
    <d v="2015-04-25T00:00:00"/>
    <n v="642.99029999999993"/>
    <x v="11"/>
    <n v="20"/>
    <x v="439"/>
    <n v="87620"/>
    <x v="0"/>
    <x v="0"/>
  </r>
  <r>
    <n v="22907"/>
    <x v="3"/>
    <n v="0.06"/>
    <n v="180.98"/>
    <n v="26.2"/>
    <n v="146"/>
    <x v="366"/>
    <x v="1"/>
    <x v="1"/>
    <x v="2"/>
    <x v="2"/>
    <x v="1"/>
    <x v="253"/>
    <n v="0.59"/>
    <x v="0"/>
    <x v="3"/>
    <x v="6"/>
    <x v="302"/>
    <n v="76148"/>
    <x v="58"/>
    <d v="2015-04-24T00:00:00"/>
    <n v="251.40839999999997"/>
    <x v="349"/>
    <n v="5"/>
    <x v="440"/>
    <n v="91090"/>
    <x v="3"/>
    <x v="0"/>
  </r>
  <r>
    <n v="22858"/>
    <x v="4"/>
    <n v="0.03"/>
    <n v="180.98"/>
    <n v="26.2"/>
    <n v="1893"/>
    <x v="367"/>
    <x v="1"/>
    <x v="2"/>
    <x v="2"/>
    <x v="2"/>
    <x v="1"/>
    <x v="253"/>
    <n v="0.59"/>
    <x v="0"/>
    <x v="3"/>
    <x v="38"/>
    <x v="303"/>
    <n v="63119"/>
    <x v="34"/>
    <d v="2015-04-30T00:00:00"/>
    <n v="588.54"/>
    <x v="350"/>
    <n v="5"/>
    <x v="441"/>
    <n v="91262"/>
    <x v="3"/>
    <x v="0"/>
  </r>
  <r>
    <n v="25066"/>
    <x v="4"/>
    <n v="0.02"/>
    <n v="284.98"/>
    <n v="69.55"/>
    <n v="1672"/>
    <x v="362"/>
    <x v="1"/>
    <x v="0"/>
    <x v="2"/>
    <x v="2"/>
    <x v="1"/>
    <x v="254"/>
    <n v="0.6"/>
    <x v="0"/>
    <x v="2"/>
    <x v="27"/>
    <x v="298"/>
    <n v="22901"/>
    <x v="25"/>
    <d v="2015-06-12T00:00:00"/>
    <n v="15.527999999999999"/>
    <x v="351"/>
    <n v="3"/>
    <x v="442"/>
    <n v="86723"/>
    <x v="2"/>
    <x v="0"/>
  </r>
  <r>
    <n v="25417"/>
    <x v="3"/>
    <n v="0"/>
    <n v="47.9"/>
    <n v="5.86"/>
    <n v="1991"/>
    <x v="368"/>
    <x v="0"/>
    <x v="3"/>
    <x v="0"/>
    <x v="11"/>
    <x v="0"/>
    <x v="252"/>
    <n v="0.37"/>
    <x v="0"/>
    <x v="1"/>
    <x v="9"/>
    <x v="304"/>
    <n v="84118"/>
    <x v="74"/>
    <d v="2015-02-24T00:00:00"/>
    <n v="638.38109999999995"/>
    <x v="11"/>
    <n v="18"/>
    <x v="443"/>
    <n v="90002"/>
    <x v="1"/>
    <x v="0"/>
  </r>
  <r>
    <n v="21422"/>
    <x v="4"/>
    <n v="0.08"/>
    <n v="230.98"/>
    <n v="23.78"/>
    <n v="2729"/>
    <x v="369"/>
    <x v="1"/>
    <x v="2"/>
    <x v="2"/>
    <x v="8"/>
    <x v="3"/>
    <x v="26"/>
    <n v="0.6"/>
    <x v="0"/>
    <x v="1"/>
    <x v="14"/>
    <x v="267"/>
    <n v="98226"/>
    <x v="81"/>
    <d v="2015-03-10T00:00:00"/>
    <n v="501.69"/>
    <x v="352"/>
    <n v="4"/>
    <x v="444"/>
    <n v="88114"/>
    <x v="1"/>
    <x v="0"/>
  </r>
  <r>
    <n v="21739"/>
    <x v="1"/>
    <n v="0.09"/>
    <n v="999.99"/>
    <n v="13.99"/>
    <n v="421"/>
    <x v="370"/>
    <x v="0"/>
    <x v="0"/>
    <x v="1"/>
    <x v="1"/>
    <x v="4"/>
    <x v="242"/>
    <n v="0.36"/>
    <x v="0"/>
    <x v="0"/>
    <x v="17"/>
    <x v="305"/>
    <n v="7201"/>
    <x v="101"/>
    <d v="2015-02-08T00:00:00"/>
    <n v="-2531.4825000000001"/>
    <x v="353"/>
    <n v="1"/>
    <x v="445"/>
    <n v="87700"/>
    <x v="0"/>
    <x v="0"/>
  </r>
  <r>
    <n v="6063"/>
    <x v="0"/>
    <n v="7.0000000000000007E-2"/>
    <n v="12.99"/>
    <n v="9.44"/>
    <n v="21"/>
    <x v="218"/>
    <x v="0"/>
    <x v="0"/>
    <x v="1"/>
    <x v="1"/>
    <x v="4"/>
    <x v="255"/>
    <n v="0.39"/>
    <x v="0"/>
    <x v="0"/>
    <x v="2"/>
    <x v="2"/>
    <n v="10012"/>
    <x v="139"/>
    <d v="2015-05-23T00:00:00"/>
    <n v="-114.63990000000001"/>
    <x v="354"/>
    <n v="71"/>
    <x v="446"/>
    <n v="42949"/>
    <x v="0"/>
    <x v="0"/>
  </r>
  <r>
    <n v="25291"/>
    <x v="2"/>
    <n v="0.06"/>
    <n v="218.75"/>
    <n v="69.64"/>
    <n v="754"/>
    <x v="371"/>
    <x v="1"/>
    <x v="1"/>
    <x v="2"/>
    <x v="8"/>
    <x v="3"/>
    <x v="121"/>
    <n v="0.77"/>
    <x v="0"/>
    <x v="1"/>
    <x v="40"/>
    <x v="306"/>
    <n v="86314"/>
    <x v="152"/>
    <d v="2015-06-05T00:00:00"/>
    <n v="-453.2"/>
    <x v="355"/>
    <n v="4"/>
    <x v="447"/>
    <n v="90437"/>
    <x v="1"/>
    <x v="0"/>
  </r>
  <r>
    <n v="24954"/>
    <x v="0"/>
    <n v="0.04"/>
    <n v="60.97"/>
    <n v="4.5"/>
    <n v="2395"/>
    <x v="372"/>
    <x v="0"/>
    <x v="1"/>
    <x v="0"/>
    <x v="7"/>
    <x v="0"/>
    <x v="256"/>
    <n v="0.56000000000000005"/>
    <x v="0"/>
    <x v="2"/>
    <x v="30"/>
    <x v="307"/>
    <n v="31401"/>
    <x v="151"/>
    <d v="2015-03-24T00:00:00"/>
    <n v="79.423200000000008"/>
    <x v="356"/>
    <n v="15"/>
    <x v="448"/>
    <n v="86952"/>
    <x v="2"/>
    <x v="0"/>
  </r>
  <r>
    <n v="20304"/>
    <x v="2"/>
    <n v="0.05"/>
    <n v="80.97"/>
    <n v="30.06"/>
    <n v="2897"/>
    <x v="373"/>
    <x v="1"/>
    <x v="3"/>
    <x v="1"/>
    <x v="1"/>
    <x v="3"/>
    <x v="257"/>
    <n v="0.4"/>
    <x v="0"/>
    <x v="3"/>
    <x v="22"/>
    <x v="308"/>
    <n v="55369"/>
    <x v="29"/>
    <d v="2015-02-14T00:00:00"/>
    <n v="565.17999999999995"/>
    <x v="357"/>
    <n v="11"/>
    <x v="449"/>
    <n v="86926"/>
    <x v="3"/>
    <x v="0"/>
  </r>
  <r>
    <n v="5361"/>
    <x v="1"/>
    <n v="0.02"/>
    <n v="49.99"/>
    <n v="19.989999999999998"/>
    <n v="181"/>
    <x v="374"/>
    <x v="0"/>
    <x v="0"/>
    <x v="1"/>
    <x v="10"/>
    <x v="0"/>
    <x v="140"/>
    <n v="0.41"/>
    <x v="0"/>
    <x v="1"/>
    <x v="1"/>
    <x v="22"/>
    <n v="94122"/>
    <x v="1"/>
    <d v="2015-02-21T00:00:00"/>
    <n v="-76.89"/>
    <x v="358"/>
    <n v="18"/>
    <x v="450"/>
    <n v="38087"/>
    <x v="1"/>
    <x v="0"/>
  </r>
  <r>
    <n v="24569"/>
    <x v="3"/>
    <n v="0.03"/>
    <n v="111.03"/>
    <n v="8.64"/>
    <n v="2484"/>
    <x v="375"/>
    <x v="0"/>
    <x v="1"/>
    <x v="0"/>
    <x v="3"/>
    <x v="0"/>
    <x v="258"/>
    <n v="0.78"/>
    <x v="0"/>
    <x v="2"/>
    <x v="15"/>
    <x v="309"/>
    <n v="33881"/>
    <x v="86"/>
    <d v="2015-03-14T00:00:00"/>
    <n v="366.53999999999996"/>
    <x v="359"/>
    <n v="8"/>
    <x v="451"/>
    <n v="88998"/>
    <x v="2"/>
    <x v="0"/>
  </r>
  <r>
    <n v="19515"/>
    <x v="3"/>
    <n v="0.1"/>
    <n v="80.97"/>
    <n v="30.06"/>
    <n v="271"/>
    <x v="376"/>
    <x v="1"/>
    <x v="0"/>
    <x v="1"/>
    <x v="1"/>
    <x v="3"/>
    <x v="257"/>
    <n v="0.4"/>
    <x v="0"/>
    <x v="2"/>
    <x v="30"/>
    <x v="105"/>
    <n v="30297"/>
    <x v="13"/>
    <d v="2015-03-31T00:00:00"/>
    <n v="128.02529999999999"/>
    <x v="360"/>
    <n v="12"/>
    <x v="452"/>
    <n v="88940"/>
    <x v="2"/>
    <x v="0"/>
  </r>
  <r>
    <n v="25409"/>
    <x v="2"/>
    <n v="0.03"/>
    <n v="124.49"/>
    <n v="51.94"/>
    <n v="1554"/>
    <x v="377"/>
    <x v="1"/>
    <x v="2"/>
    <x v="2"/>
    <x v="8"/>
    <x v="3"/>
    <x v="43"/>
    <n v="0.63"/>
    <x v="0"/>
    <x v="2"/>
    <x v="45"/>
    <x v="310"/>
    <n v="39503"/>
    <x v="29"/>
    <d v="2015-02-14T00:00:00"/>
    <n v="-4.0180000000000007"/>
    <x v="361"/>
    <n v="7"/>
    <x v="453"/>
    <n v="87487"/>
    <x v="2"/>
    <x v="0"/>
  </r>
  <r>
    <n v="19464"/>
    <x v="0"/>
    <n v="0.03"/>
    <n v="95.99"/>
    <n v="35"/>
    <n v="3388"/>
    <x v="378"/>
    <x v="0"/>
    <x v="1"/>
    <x v="0"/>
    <x v="3"/>
    <x v="2"/>
    <x v="259"/>
    <m/>
    <x v="0"/>
    <x v="1"/>
    <x v="1"/>
    <x v="311"/>
    <n v="94533"/>
    <x v="37"/>
    <d v="2015-05-12T00:00:00"/>
    <n v="67.012000000000057"/>
    <x v="362"/>
    <n v="9"/>
    <x v="454"/>
    <n v="90154"/>
    <x v="1"/>
    <x v="0"/>
  </r>
  <r>
    <n v="22798"/>
    <x v="4"/>
    <n v="0.05"/>
    <n v="115.99"/>
    <n v="5.26"/>
    <n v="1690"/>
    <x v="205"/>
    <x v="0"/>
    <x v="1"/>
    <x v="1"/>
    <x v="9"/>
    <x v="0"/>
    <x v="260"/>
    <n v="0.56999999999999995"/>
    <x v="0"/>
    <x v="0"/>
    <x v="5"/>
    <x v="168"/>
    <n v="17112"/>
    <x v="48"/>
    <d v="2015-01-28T00:00:00"/>
    <n v="616.53569999999991"/>
    <x v="11"/>
    <n v="9"/>
    <x v="455"/>
    <n v="91076"/>
    <x v="0"/>
    <x v="0"/>
  </r>
  <r>
    <n v="23729"/>
    <x v="2"/>
    <n v="0.03"/>
    <n v="40.99"/>
    <n v="19.989999999999998"/>
    <n v="2427"/>
    <x v="379"/>
    <x v="0"/>
    <x v="1"/>
    <x v="0"/>
    <x v="11"/>
    <x v="0"/>
    <x v="261"/>
    <n v="0.36"/>
    <x v="0"/>
    <x v="3"/>
    <x v="6"/>
    <x v="312"/>
    <n v="76248"/>
    <x v="158"/>
    <d v="2015-02-18T00:00:00"/>
    <n v="395.30799999999999"/>
    <x v="363"/>
    <n v="21"/>
    <x v="456"/>
    <n v="90860"/>
    <x v="3"/>
    <x v="0"/>
  </r>
  <r>
    <n v="771"/>
    <x v="4"/>
    <n v="0.03"/>
    <n v="40.89"/>
    <n v="18.98"/>
    <n v="272"/>
    <x v="380"/>
    <x v="0"/>
    <x v="3"/>
    <x v="2"/>
    <x v="4"/>
    <x v="0"/>
    <x v="262"/>
    <n v="0.56999999999999995"/>
    <x v="0"/>
    <x v="2"/>
    <x v="18"/>
    <x v="29"/>
    <n v="28204"/>
    <x v="114"/>
    <d v="2015-04-14T00:00:00"/>
    <n v="52.916600000000003"/>
    <x v="364"/>
    <n v="21"/>
    <x v="457"/>
    <n v="5509"/>
    <x v="2"/>
    <x v="0"/>
  </r>
  <r>
    <n v="24971"/>
    <x v="2"/>
    <n v="0"/>
    <n v="195.99"/>
    <n v="8.99"/>
    <n v="1919"/>
    <x v="381"/>
    <x v="0"/>
    <x v="3"/>
    <x v="1"/>
    <x v="9"/>
    <x v="0"/>
    <x v="92"/>
    <n v="0.6"/>
    <x v="0"/>
    <x v="2"/>
    <x v="37"/>
    <x v="313"/>
    <n v="71603"/>
    <x v="83"/>
    <d v="2015-02-25T00:00:00"/>
    <n v="114.88199999999999"/>
    <x v="365"/>
    <n v="5"/>
    <x v="458"/>
    <n v="85896"/>
    <x v="2"/>
    <x v="0"/>
  </r>
  <r>
    <n v="5778"/>
    <x v="4"/>
    <n v="0.05"/>
    <n v="22.99"/>
    <n v="8.99"/>
    <n v="2548"/>
    <x v="44"/>
    <x v="0"/>
    <x v="0"/>
    <x v="0"/>
    <x v="13"/>
    <x v="5"/>
    <x v="263"/>
    <n v="0.56999999999999995"/>
    <x v="0"/>
    <x v="1"/>
    <x v="1"/>
    <x v="1"/>
    <n v="90068"/>
    <x v="20"/>
    <d v="2015-04-28T00:00:00"/>
    <n v="18.27"/>
    <x v="366"/>
    <n v="37"/>
    <x v="459"/>
    <n v="40997"/>
    <x v="1"/>
    <x v="0"/>
  </r>
  <r>
    <n v="1128"/>
    <x v="4"/>
    <n v="0.02"/>
    <n v="48.04"/>
    <n v="5.09"/>
    <n v="949"/>
    <x v="382"/>
    <x v="0"/>
    <x v="2"/>
    <x v="0"/>
    <x v="11"/>
    <x v="0"/>
    <x v="264"/>
    <n v="0.37"/>
    <x v="0"/>
    <x v="1"/>
    <x v="1"/>
    <x v="1"/>
    <n v="90049"/>
    <x v="100"/>
    <d v="2015-03-26T00:00:00"/>
    <n v="373.67"/>
    <x v="367"/>
    <n v="18"/>
    <x v="460"/>
    <n v="8257"/>
    <x v="1"/>
    <x v="0"/>
  </r>
  <r>
    <n v="18511"/>
    <x v="4"/>
    <n v="0.09"/>
    <n v="60.98"/>
    <n v="49"/>
    <n v="1557"/>
    <x v="383"/>
    <x v="0"/>
    <x v="2"/>
    <x v="0"/>
    <x v="7"/>
    <x v="2"/>
    <x v="149"/>
    <n v="0.59"/>
    <x v="0"/>
    <x v="2"/>
    <x v="27"/>
    <x v="314"/>
    <n v="22003"/>
    <x v="88"/>
    <d v="2015-04-02T00:00:00"/>
    <n v="-954.75800000000004"/>
    <x v="368"/>
    <n v="15"/>
    <x v="461"/>
    <n v="87426"/>
    <x v="2"/>
    <x v="0"/>
  </r>
  <r>
    <n v="19990"/>
    <x v="0"/>
    <n v="0.04"/>
    <n v="150.97999999999999"/>
    <n v="13.99"/>
    <n v="1298"/>
    <x v="384"/>
    <x v="0"/>
    <x v="3"/>
    <x v="1"/>
    <x v="1"/>
    <x v="4"/>
    <x v="222"/>
    <n v="0.38"/>
    <x v="0"/>
    <x v="3"/>
    <x v="6"/>
    <x v="315"/>
    <n v="75482"/>
    <x v="156"/>
    <d v="2015-02-15T00:00:00"/>
    <n v="606.05459999999994"/>
    <x v="11"/>
    <n v="6"/>
    <x v="462"/>
    <n v="90662"/>
    <x v="3"/>
    <x v="0"/>
  </r>
  <r>
    <n v="18630"/>
    <x v="3"/>
    <n v="0.04"/>
    <n v="65.989999999999995"/>
    <n v="5.63"/>
    <n v="3356"/>
    <x v="142"/>
    <x v="2"/>
    <x v="1"/>
    <x v="1"/>
    <x v="9"/>
    <x v="0"/>
    <x v="265"/>
    <n v="0.56000000000000005"/>
    <x v="0"/>
    <x v="1"/>
    <x v="35"/>
    <x v="110"/>
    <n v="83616"/>
    <x v="85"/>
    <d v="2015-05-04T00:00:00"/>
    <n v="605.04719999999998"/>
    <x v="11"/>
    <n v="15"/>
    <x v="463"/>
    <n v="88588"/>
    <x v="1"/>
    <x v="0"/>
  </r>
  <r>
    <n v="21685"/>
    <x v="4"/>
    <n v="0.02"/>
    <n v="48.04"/>
    <n v="5.79"/>
    <n v="1962"/>
    <x v="385"/>
    <x v="0"/>
    <x v="3"/>
    <x v="0"/>
    <x v="11"/>
    <x v="0"/>
    <x v="103"/>
    <n v="0.37"/>
    <x v="0"/>
    <x v="3"/>
    <x v="4"/>
    <x v="316"/>
    <n v="48601"/>
    <x v="94"/>
    <d v="2015-04-23T00:00:00"/>
    <n v="604.01909999999998"/>
    <x v="11"/>
    <n v="18"/>
    <x v="464"/>
    <n v="88857"/>
    <x v="3"/>
    <x v="0"/>
  </r>
  <r>
    <n v="25265"/>
    <x v="4"/>
    <n v="0.02"/>
    <n v="125.99"/>
    <n v="3"/>
    <n v="241"/>
    <x v="147"/>
    <x v="0"/>
    <x v="0"/>
    <x v="1"/>
    <x v="9"/>
    <x v="0"/>
    <x v="266"/>
    <n v="0.59"/>
    <x v="0"/>
    <x v="1"/>
    <x v="12"/>
    <x v="115"/>
    <n v="81503"/>
    <x v="64"/>
    <d v="2015-05-26T00:00:00"/>
    <n v="398.358"/>
    <x v="369"/>
    <n v="8"/>
    <x v="465"/>
    <n v="90480"/>
    <x v="1"/>
    <x v="0"/>
  </r>
  <r>
    <n v="23191"/>
    <x v="1"/>
    <n v="0.04"/>
    <n v="25.38"/>
    <n v="8.99"/>
    <n v="3386"/>
    <x v="386"/>
    <x v="2"/>
    <x v="1"/>
    <x v="2"/>
    <x v="4"/>
    <x v="5"/>
    <x v="267"/>
    <n v="0.5"/>
    <x v="0"/>
    <x v="0"/>
    <x v="8"/>
    <x v="295"/>
    <n v="43402"/>
    <x v="56"/>
    <d v="2015-05-06T00:00:00"/>
    <n v="152.48200000000003"/>
    <x v="370"/>
    <n v="35"/>
    <x v="466"/>
    <n v="88746"/>
    <x v="0"/>
    <x v="0"/>
  </r>
  <r>
    <n v="19550"/>
    <x v="3"/>
    <n v="7.0000000000000007E-2"/>
    <n v="125.99"/>
    <n v="7.69"/>
    <n v="1271"/>
    <x v="387"/>
    <x v="0"/>
    <x v="1"/>
    <x v="1"/>
    <x v="9"/>
    <x v="0"/>
    <x v="268"/>
    <n v="0.59"/>
    <x v="0"/>
    <x v="1"/>
    <x v="1"/>
    <x v="317"/>
    <n v="91941"/>
    <x v="87"/>
    <d v="2015-04-10T00:00:00"/>
    <n v="588.24569999999994"/>
    <x v="11"/>
    <n v="8"/>
    <x v="467"/>
    <n v="88410"/>
    <x v="1"/>
    <x v="0"/>
  </r>
  <r>
    <n v="5345"/>
    <x v="2"/>
    <n v="0.1"/>
    <n v="146.34"/>
    <n v="43.75"/>
    <n v="2303"/>
    <x v="21"/>
    <x v="1"/>
    <x v="1"/>
    <x v="2"/>
    <x v="8"/>
    <x v="3"/>
    <x v="176"/>
    <n v="0.64"/>
    <x v="0"/>
    <x v="0"/>
    <x v="2"/>
    <x v="2"/>
    <n v="10011"/>
    <x v="43"/>
    <d v="2015-01-04T00:00:00"/>
    <n v="-270.85000000000002"/>
    <x v="371"/>
    <n v="6"/>
    <x v="468"/>
    <n v="37987"/>
    <x v="0"/>
    <x v="0"/>
  </r>
  <r>
    <n v="20098"/>
    <x v="2"/>
    <n v="0.08"/>
    <n v="205.99"/>
    <n v="8.99"/>
    <n v="2778"/>
    <x v="200"/>
    <x v="0"/>
    <x v="2"/>
    <x v="1"/>
    <x v="9"/>
    <x v="0"/>
    <x v="93"/>
    <n v="0.56000000000000005"/>
    <x v="0"/>
    <x v="2"/>
    <x v="18"/>
    <x v="163"/>
    <n v="28403"/>
    <x v="18"/>
    <d v="2015-02-12T00:00:00"/>
    <n v="-1963.752"/>
    <x v="372"/>
    <n v="5"/>
    <x v="469"/>
    <n v="87160"/>
    <x v="2"/>
    <x v="0"/>
  </r>
  <r>
    <n v="19749"/>
    <x v="4"/>
    <n v="0.1"/>
    <n v="80.97"/>
    <n v="33.6"/>
    <n v="3366"/>
    <x v="388"/>
    <x v="1"/>
    <x v="3"/>
    <x v="1"/>
    <x v="1"/>
    <x v="1"/>
    <x v="269"/>
    <n v="0.37"/>
    <x v="0"/>
    <x v="0"/>
    <x v="8"/>
    <x v="318"/>
    <n v="45373"/>
    <x v="113"/>
    <d v="2015-05-29T00:00:00"/>
    <n v="66.22"/>
    <x v="373"/>
    <n v="11"/>
    <x v="470"/>
    <n v="90501"/>
    <x v="0"/>
    <x v="0"/>
  </r>
  <r>
    <n v="5059"/>
    <x v="4"/>
    <n v="0.09"/>
    <n v="35.94"/>
    <n v="6.66"/>
    <n v="272"/>
    <x v="380"/>
    <x v="0"/>
    <x v="3"/>
    <x v="0"/>
    <x v="14"/>
    <x v="0"/>
    <x v="270"/>
    <n v="0.4"/>
    <x v="0"/>
    <x v="2"/>
    <x v="18"/>
    <x v="29"/>
    <n v="28204"/>
    <x v="16"/>
    <d v="2015-06-10T00:00:00"/>
    <n v="72.1858"/>
    <x v="374"/>
    <n v="24"/>
    <x v="471"/>
    <n v="36069"/>
    <x v="2"/>
    <x v="0"/>
  </r>
  <r>
    <n v="19012"/>
    <x v="0"/>
    <n v="7.0000000000000007E-2"/>
    <n v="64.650000000000006"/>
    <n v="35"/>
    <n v="797"/>
    <x v="389"/>
    <x v="0"/>
    <x v="1"/>
    <x v="0"/>
    <x v="3"/>
    <x v="2"/>
    <x v="271"/>
    <n v="0.8"/>
    <x v="0"/>
    <x v="1"/>
    <x v="9"/>
    <x v="319"/>
    <n v="84067"/>
    <x v="125"/>
    <d v="2015-06-03T00:00:00"/>
    <n v="-717.072"/>
    <x v="375"/>
    <n v="13"/>
    <x v="472"/>
    <n v="86868"/>
    <x v="1"/>
    <x v="0"/>
  </r>
  <r>
    <n v="24455"/>
    <x v="3"/>
    <n v="0"/>
    <n v="49.99"/>
    <n v="19.989999999999998"/>
    <n v="2848"/>
    <x v="390"/>
    <x v="0"/>
    <x v="1"/>
    <x v="1"/>
    <x v="10"/>
    <x v="0"/>
    <x v="140"/>
    <n v="0.41"/>
    <x v="0"/>
    <x v="2"/>
    <x v="25"/>
    <x v="257"/>
    <n v="38401"/>
    <x v="11"/>
    <d v="2015-06-08T00:00:00"/>
    <n v="38.885999999999996"/>
    <x v="376"/>
    <n v="16"/>
    <x v="473"/>
    <n v="85929"/>
    <x v="2"/>
    <x v="0"/>
  </r>
  <r>
    <n v="3086"/>
    <x v="4"/>
    <n v="0.04"/>
    <n v="22.72"/>
    <n v="8.99"/>
    <n v="667"/>
    <x v="391"/>
    <x v="0"/>
    <x v="1"/>
    <x v="2"/>
    <x v="4"/>
    <x v="5"/>
    <x v="272"/>
    <n v="0.44"/>
    <x v="0"/>
    <x v="3"/>
    <x v="6"/>
    <x v="9"/>
    <n v="75203"/>
    <x v="159"/>
    <d v="2015-01-20T00:00:00"/>
    <n v="70.028000000000006"/>
    <x v="377"/>
    <n v="37"/>
    <x v="474"/>
    <n v="22147"/>
    <x v="3"/>
    <x v="0"/>
  </r>
  <r>
    <n v="20204"/>
    <x v="0"/>
    <n v="0.09"/>
    <n v="40.97"/>
    <n v="8.99"/>
    <n v="3320"/>
    <x v="392"/>
    <x v="2"/>
    <x v="0"/>
    <x v="0"/>
    <x v="13"/>
    <x v="5"/>
    <x v="273"/>
    <n v="0.59"/>
    <x v="0"/>
    <x v="2"/>
    <x v="25"/>
    <x v="224"/>
    <n v="38301"/>
    <x v="102"/>
    <d v="2015-04-29T00:00:00"/>
    <n v="66.215999999999994"/>
    <x v="378"/>
    <n v="22"/>
    <x v="475"/>
    <n v="90103"/>
    <x v="2"/>
    <x v="0"/>
  </r>
  <r>
    <n v="19042"/>
    <x v="1"/>
    <n v="0.06"/>
    <n v="49.99"/>
    <n v="19.989999999999998"/>
    <n v="3012"/>
    <x v="172"/>
    <x v="0"/>
    <x v="1"/>
    <x v="1"/>
    <x v="10"/>
    <x v="0"/>
    <x v="110"/>
    <n v="0.45"/>
    <x v="0"/>
    <x v="0"/>
    <x v="2"/>
    <x v="139"/>
    <n v="14609"/>
    <x v="19"/>
    <d v="2015-04-30T00:00:00"/>
    <n v="19.78"/>
    <x v="379"/>
    <n v="17"/>
    <x v="476"/>
    <n v="86346"/>
    <x v="0"/>
    <x v="0"/>
  </r>
  <r>
    <n v="19819"/>
    <x v="0"/>
    <n v="0.05"/>
    <n v="100.98"/>
    <n v="7.18"/>
    <n v="2737"/>
    <x v="393"/>
    <x v="0"/>
    <x v="0"/>
    <x v="1"/>
    <x v="10"/>
    <x v="0"/>
    <x v="274"/>
    <n v="0.4"/>
    <x v="0"/>
    <x v="0"/>
    <x v="21"/>
    <x v="320"/>
    <n v="5701"/>
    <x v="157"/>
    <d v="2015-04-24T00:00:00"/>
    <n v="566.6072999999999"/>
    <x v="11"/>
    <n v="8"/>
    <x v="477"/>
    <n v="89018"/>
    <x v="0"/>
    <x v="0"/>
  </r>
  <r>
    <n v="25051"/>
    <x v="3"/>
    <n v="7.0000000000000007E-2"/>
    <n v="42.98"/>
    <n v="4.62"/>
    <n v="2951"/>
    <x v="228"/>
    <x v="2"/>
    <x v="1"/>
    <x v="0"/>
    <x v="7"/>
    <x v="0"/>
    <x v="275"/>
    <n v="0.56000000000000005"/>
    <x v="0"/>
    <x v="3"/>
    <x v="20"/>
    <x v="188"/>
    <n v="67601"/>
    <x v="44"/>
    <d v="2015-02-17T00:00:00"/>
    <n v="565.38599999999997"/>
    <x v="11"/>
    <n v="19"/>
    <x v="478"/>
    <n v="91397"/>
    <x v="3"/>
    <x v="0"/>
  </r>
  <r>
    <n v="24869"/>
    <x v="4"/>
    <n v="0.03"/>
    <n v="51.75"/>
    <n v="19.989999999999998"/>
    <n v="646"/>
    <x v="394"/>
    <x v="0"/>
    <x v="1"/>
    <x v="2"/>
    <x v="4"/>
    <x v="0"/>
    <x v="276"/>
    <n v="0.55000000000000004"/>
    <x v="0"/>
    <x v="3"/>
    <x v="22"/>
    <x v="321"/>
    <n v="55379"/>
    <x v="149"/>
    <d v="2015-06-22T00:00:00"/>
    <n v="261.44400000000002"/>
    <x v="380"/>
    <n v="16"/>
    <x v="479"/>
    <n v="90735"/>
    <x v="3"/>
    <x v="0"/>
  </r>
  <r>
    <n v="20636"/>
    <x v="1"/>
    <n v="0.01"/>
    <n v="50.98"/>
    <n v="6.5"/>
    <n v="1767"/>
    <x v="395"/>
    <x v="0"/>
    <x v="3"/>
    <x v="1"/>
    <x v="10"/>
    <x v="0"/>
    <x v="200"/>
    <n v="0.73"/>
    <x v="0"/>
    <x v="2"/>
    <x v="30"/>
    <x v="322"/>
    <n v="30265"/>
    <x v="104"/>
    <d v="2015-03-27T00:00:00"/>
    <n v="5.3396999999999997"/>
    <x v="381"/>
    <n v="16"/>
    <x v="480"/>
    <n v="89211"/>
    <x v="2"/>
    <x v="0"/>
  </r>
  <r>
    <n v="23525"/>
    <x v="4"/>
    <n v="0.03"/>
    <n v="49.34"/>
    <n v="10.25"/>
    <n v="1680"/>
    <x v="396"/>
    <x v="0"/>
    <x v="2"/>
    <x v="2"/>
    <x v="4"/>
    <x v="2"/>
    <x v="277"/>
    <n v="0.56999999999999995"/>
    <x v="0"/>
    <x v="0"/>
    <x v="8"/>
    <x v="311"/>
    <n v="45014"/>
    <x v="56"/>
    <d v="2015-05-05T00:00:00"/>
    <n v="554.77"/>
    <x v="382"/>
    <n v="17"/>
    <x v="481"/>
    <n v="86645"/>
    <x v="0"/>
    <x v="0"/>
  </r>
  <r>
    <n v="19004"/>
    <x v="2"/>
    <n v="0.1"/>
    <n v="400.98"/>
    <n v="76.37"/>
    <n v="994"/>
    <x v="397"/>
    <x v="1"/>
    <x v="0"/>
    <x v="2"/>
    <x v="8"/>
    <x v="3"/>
    <x v="35"/>
    <n v="0.6"/>
    <x v="0"/>
    <x v="0"/>
    <x v="10"/>
    <x v="96"/>
    <n v="4073"/>
    <x v="21"/>
    <d v="2015-03-15T00:00:00"/>
    <n v="-969.0483660000001"/>
    <x v="383"/>
    <n v="2"/>
    <x v="482"/>
    <n v="89433"/>
    <x v="0"/>
    <x v="0"/>
  </r>
  <r>
    <n v="4843"/>
    <x v="4"/>
    <n v="0.01"/>
    <n v="10.48"/>
    <n v="2.89"/>
    <n v="1821"/>
    <x v="187"/>
    <x v="0"/>
    <x v="2"/>
    <x v="0"/>
    <x v="13"/>
    <x v="5"/>
    <x v="278"/>
    <n v="0.6"/>
    <x v="0"/>
    <x v="0"/>
    <x v="2"/>
    <x v="2"/>
    <n v="10177"/>
    <x v="36"/>
    <d v="2015-02-07T00:00:00"/>
    <n v="40.92"/>
    <x v="384"/>
    <n v="76"/>
    <x v="483"/>
    <n v="34435"/>
    <x v="0"/>
    <x v="0"/>
  </r>
  <r>
    <n v="20595"/>
    <x v="0"/>
    <n v="0.08"/>
    <n v="65.989999999999995"/>
    <n v="8.99"/>
    <n v="2833"/>
    <x v="398"/>
    <x v="0"/>
    <x v="0"/>
    <x v="1"/>
    <x v="9"/>
    <x v="0"/>
    <x v="248"/>
    <n v="0.56000000000000005"/>
    <x v="0"/>
    <x v="3"/>
    <x v="22"/>
    <x v="323"/>
    <n v="55076"/>
    <x v="88"/>
    <d v="2015-03-26T00:00:00"/>
    <n v="206.352"/>
    <x v="385"/>
    <n v="15"/>
    <x v="484"/>
    <n v="91030"/>
    <x v="3"/>
    <x v="0"/>
  </r>
  <r>
    <n v="23513"/>
    <x v="4"/>
    <n v="0.02"/>
    <n v="256.99"/>
    <n v="11.25"/>
    <n v="2216"/>
    <x v="399"/>
    <x v="0"/>
    <x v="1"/>
    <x v="1"/>
    <x v="10"/>
    <x v="0"/>
    <x v="32"/>
    <n v="0.51"/>
    <x v="0"/>
    <x v="0"/>
    <x v="8"/>
    <x v="324"/>
    <n v="44256"/>
    <x v="12"/>
    <d v="2015-06-30T00:00:00"/>
    <n v="-214.10399999999998"/>
    <x v="386"/>
    <n v="3"/>
    <x v="485"/>
    <n v="90314"/>
    <x v="0"/>
    <x v="0"/>
  </r>
  <r>
    <n v="22595"/>
    <x v="1"/>
    <n v="0.03"/>
    <n v="399.98"/>
    <n v="12.06"/>
    <n v="2203"/>
    <x v="328"/>
    <x v="1"/>
    <x v="3"/>
    <x v="1"/>
    <x v="1"/>
    <x v="3"/>
    <x v="20"/>
    <n v="0.56000000000000005"/>
    <x v="0"/>
    <x v="3"/>
    <x v="22"/>
    <x v="271"/>
    <n v="55445"/>
    <x v="111"/>
    <d v="2015-01-06T00:00:00"/>
    <n v="-663.51419999999996"/>
    <x v="387"/>
    <n v="2"/>
    <x v="486"/>
    <n v="86052"/>
    <x v="3"/>
    <x v="0"/>
  </r>
  <r>
    <n v="22667"/>
    <x v="0"/>
    <n v="0.09"/>
    <n v="70.97"/>
    <n v="3.5"/>
    <n v="568"/>
    <x v="326"/>
    <x v="0"/>
    <x v="2"/>
    <x v="0"/>
    <x v="7"/>
    <x v="0"/>
    <x v="188"/>
    <n v="0.59"/>
    <x v="0"/>
    <x v="2"/>
    <x v="45"/>
    <x v="193"/>
    <n v="39701"/>
    <x v="121"/>
    <d v="2015-04-15T00:00:00"/>
    <n v="-99.568000000000012"/>
    <x v="388"/>
    <n v="12"/>
    <x v="487"/>
    <n v="88880"/>
    <x v="2"/>
    <x v="0"/>
  </r>
  <r>
    <n v="20156"/>
    <x v="0"/>
    <n v="0.05"/>
    <n v="35.44"/>
    <n v="5.09"/>
    <n v="3206"/>
    <x v="266"/>
    <x v="0"/>
    <x v="2"/>
    <x v="0"/>
    <x v="11"/>
    <x v="0"/>
    <x v="279"/>
    <n v="0.38"/>
    <x v="0"/>
    <x v="1"/>
    <x v="35"/>
    <x v="221"/>
    <n v="83301"/>
    <x v="138"/>
    <d v="2015-05-29T00:00:00"/>
    <n v="553.33169999999996"/>
    <x v="11"/>
    <n v="23"/>
    <x v="488"/>
    <n v="87935"/>
    <x v="1"/>
    <x v="0"/>
  </r>
  <r>
    <n v="22231"/>
    <x v="1"/>
    <n v="0.06"/>
    <n v="80.97"/>
    <n v="33.6"/>
    <n v="2122"/>
    <x v="400"/>
    <x v="1"/>
    <x v="2"/>
    <x v="1"/>
    <x v="1"/>
    <x v="1"/>
    <x v="269"/>
    <n v="0.37"/>
    <x v="0"/>
    <x v="2"/>
    <x v="37"/>
    <x v="325"/>
    <n v="72116"/>
    <x v="71"/>
    <d v="2015-02-03T00:00:00"/>
    <n v="-15.1844"/>
    <x v="389"/>
    <n v="10"/>
    <x v="489"/>
    <n v="89664"/>
    <x v="2"/>
    <x v="0"/>
  </r>
  <r>
    <n v="19756"/>
    <x v="2"/>
    <n v="0"/>
    <n v="65.989999999999995"/>
    <n v="5.99"/>
    <n v="3084"/>
    <x v="401"/>
    <x v="2"/>
    <x v="0"/>
    <x v="1"/>
    <x v="9"/>
    <x v="0"/>
    <x v="280"/>
    <n v="0.57999999999999996"/>
    <x v="0"/>
    <x v="1"/>
    <x v="14"/>
    <x v="326"/>
    <n v="98503"/>
    <x v="50"/>
    <d v="2015-04-22T00:00:00"/>
    <n v="313.81200000000001"/>
    <x v="390"/>
    <n v="14"/>
    <x v="490"/>
    <n v="89879"/>
    <x v="1"/>
    <x v="0"/>
  </r>
  <r>
    <n v="18849"/>
    <x v="3"/>
    <n v="0.02"/>
    <n v="146.05000000000001"/>
    <n v="80.2"/>
    <n v="247"/>
    <x v="402"/>
    <x v="1"/>
    <x v="1"/>
    <x v="2"/>
    <x v="8"/>
    <x v="3"/>
    <x v="185"/>
    <n v="0.71"/>
    <x v="0"/>
    <x v="2"/>
    <x v="25"/>
    <x v="327"/>
    <n v="37804"/>
    <x v="110"/>
    <d v="2015-02-23T00:00:00"/>
    <n v="-101.19200000000001"/>
    <x v="391"/>
    <n v="5"/>
    <x v="491"/>
    <n v="89139"/>
    <x v="2"/>
    <x v="0"/>
  </r>
  <r>
    <n v="18667"/>
    <x v="1"/>
    <n v="0.02"/>
    <n v="130.97999999999999"/>
    <n v="30"/>
    <n v="665"/>
    <x v="403"/>
    <x v="1"/>
    <x v="1"/>
    <x v="2"/>
    <x v="2"/>
    <x v="1"/>
    <x v="66"/>
    <n v="0.78"/>
    <x v="0"/>
    <x v="2"/>
    <x v="25"/>
    <x v="64"/>
    <n v="37130"/>
    <x v="94"/>
    <d v="2015-04-19T00:00:00"/>
    <n v="90.762"/>
    <x v="392"/>
    <n v="6"/>
    <x v="492"/>
    <n v="88678"/>
    <x v="2"/>
    <x v="0"/>
  </r>
  <r>
    <n v="18850"/>
    <x v="3"/>
    <n v="0.06"/>
    <n v="65.989999999999995"/>
    <n v="5.92"/>
    <n v="247"/>
    <x v="402"/>
    <x v="0"/>
    <x v="1"/>
    <x v="1"/>
    <x v="9"/>
    <x v="0"/>
    <x v="281"/>
    <n v="0.55000000000000004"/>
    <x v="0"/>
    <x v="2"/>
    <x v="25"/>
    <x v="327"/>
    <n v="37804"/>
    <x v="110"/>
    <d v="2015-02-24T00:00:00"/>
    <n v="-3.3320000000000336"/>
    <x v="393"/>
    <n v="14"/>
    <x v="493"/>
    <n v="89139"/>
    <x v="2"/>
    <x v="0"/>
  </r>
  <r>
    <n v="23278"/>
    <x v="3"/>
    <n v="0.09"/>
    <n v="125.99"/>
    <n v="7.69"/>
    <n v="32"/>
    <x v="112"/>
    <x v="2"/>
    <x v="1"/>
    <x v="1"/>
    <x v="9"/>
    <x v="0"/>
    <x v="268"/>
    <n v="0.59"/>
    <x v="0"/>
    <x v="1"/>
    <x v="16"/>
    <x v="85"/>
    <n v="97526"/>
    <x v="108"/>
    <d v="2015-01-22T00:00:00"/>
    <n v="209.99700000000001"/>
    <x v="394"/>
    <n v="8"/>
    <x v="494"/>
    <n v="89202"/>
    <x v="1"/>
    <x v="0"/>
  </r>
  <r>
    <n v="18395"/>
    <x v="0"/>
    <n v="0.01"/>
    <n v="65.989999999999995"/>
    <n v="8.99"/>
    <n v="922"/>
    <x v="404"/>
    <x v="2"/>
    <x v="0"/>
    <x v="1"/>
    <x v="9"/>
    <x v="0"/>
    <x v="282"/>
    <n v="0.56000000000000005"/>
    <x v="0"/>
    <x v="1"/>
    <x v="1"/>
    <x v="164"/>
    <n v="91730"/>
    <x v="57"/>
    <d v="2015-05-21T00:00:00"/>
    <n v="396.97199999999998"/>
    <x v="395"/>
    <n v="14"/>
    <x v="495"/>
    <n v="87135"/>
    <x v="1"/>
    <x v="0"/>
  </r>
  <r>
    <n v="22470"/>
    <x v="4"/>
    <n v="0.1"/>
    <n v="39.979999999999997"/>
    <n v="4"/>
    <n v="152"/>
    <x v="405"/>
    <x v="0"/>
    <x v="0"/>
    <x v="1"/>
    <x v="10"/>
    <x v="0"/>
    <x v="283"/>
    <n v="0.7"/>
    <x v="0"/>
    <x v="2"/>
    <x v="25"/>
    <x v="328"/>
    <n v="37918"/>
    <x v="45"/>
    <d v="2015-06-22T00:00:00"/>
    <n v="360.24"/>
    <x v="396"/>
    <n v="21"/>
    <x v="496"/>
    <n v="89525"/>
    <x v="2"/>
    <x v="0"/>
  </r>
  <r>
    <n v="22291"/>
    <x v="0"/>
    <n v="0.1"/>
    <n v="208.16"/>
    <n v="68.02"/>
    <n v="3225"/>
    <x v="406"/>
    <x v="1"/>
    <x v="0"/>
    <x v="0"/>
    <x v="7"/>
    <x v="1"/>
    <x v="284"/>
    <n v="0.57999999999999996"/>
    <x v="0"/>
    <x v="2"/>
    <x v="25"/>
    <x v="329"/>
    <n v="38138"/>
    <x v="129"/>
    <d v="2015-01-14T00:00:00"/>
    <n v="-137.52199999999999"/>
    <x v="397"/>
    <n v="4"/>
    <x v="497"/>
    <n v="86507"/>
    <x v="2"/>
    <x v="0"/>
  </r>
  <r>
    <n v="19001"/>
    <x v="3"/>
    <n v="0"/>
    <n v="65.989999999999995"/>
    <n v="3.99"/>
    <n v="2417"/>
    <x v="407"/>
    <x v="0"/>
    <x v="2"/>
    <x v="1"/>
    <x v="9"/>
    <x v="0"/>
    <x v="285"/>
    <n v="0.59"/>
    <x v="0"/>
    <x v="2"/>
    <x v="27"/>
    <x v="231"/>
    <n v="22124"/>
    <x v="21"/>
    <d v="2015-03-15T00:00:00"/>
    <n v="-60.563999999999993"/>
    <x v="398"/>
    <n v="13"/>
    <x v="498"/>
    <n v="86754"/>
    <x v="2"/>
    <x v="0"/>
  </r>
  <r>
    <n v="21458"/>
    <x v="1"/>
    <n v="0.01"/>
    <n v="60.97"/>
    <n v="4.5"/>
    <n v="3269"/>
    <x v="408"/>
    <x v="2"/>
    <x v="1"/>
    <x v="0"/>
    <x v="7"/>
    <x v="0"/>
    <x v="256"/>
    <n v="0.56000000000000005"/>
    <x v="0"/>
    <x v="0"/>
    <x v="17"/>
    <x v="330"/>
    <n v="7060"/>
    <x v="97"/>
    <d v="2015-01-30T00:00:00"/>
    <n v="527.87759999999992"/>
    <x v="11"/>
    <n v="12"/>
    <x v="499"/>
    <n v="89836"/>
    <x v="0"/>
    <x v="0"/>
  </r>
  <r>
    <n v="20654"/>
    <x v="3"/>
    <n v="0.03"/>
    <n v="55.98"/>
    <n v="4.8600000000000003"/>
    <n v="2030"/>
    <x v="154"/>
    <x v="0"/>
    <x v="1"/>
    <x v="0"/>
    <x v="11"/>
    <x v="0"/>
    <x v="286"/>
    <n v="0.36"/>
    <x v="0"/>
    <x v="3"/>
    <x v="6"/>
    <x v="44"/>
    <n v="75401"/>
    <x v="15"/>
    <d v="2015-03-20T00:00:00"/>
    <n v="526.04219999999998"/>
    <x v="11"/>
    <n v="13"/>
    <x v="500"/>
    <n v="91060"/>
    <x v="3"/>
    <x v="0"/>
  </r>
  <r>
    <n v="5870"/>
    <x v="1"/>
    <n v="0.05"/>
    <n v="16.98"/>
    <n v="7.78"/>
    <n v="2190"/>
    <x v="89"/>
    <x v="0"/>
    <x v="3"/>
    <x v="0"/>
    <x v="13"/>
    <x v="5"/>
    <x v="287"/>
    <n v="0.56999999999999995"/>
    <x v="0"/>
    <x v="3"/>
    <x v="4"/>
    <x v="6"/>
    <n v="48227"/>
    <x v="46"/>
    <d v="2015-02-16T00:00:00"/>
    <n v="-47.28"/>
    <x v="399"/>
    <n v="45"/>
    <x v="501"/>
    <n v="41636"/>
    <x v="3"/>
    <x v="0"/>
  </r>
  <r>
    <n v="21006"/>
    <x v="4"/>
    <n v="0.02"/>
    <n v="55.99"/>
    <n v="3.3"/>
    <n v="1338"/>
    <x v="409"/>
    <x v="0"/>
    <x v="3"/>
    <x v="1"/>
    <x v="9"/>
    <x v="5"/>
    <x v="116"/>
    <n v="0.59"/>
    <x v="0"/>
    <x v="3"/>
    <x v="13"/>
    <x v="17"/>
    <n v="60623"/>
    <x v="61"/>
    <d v="2015-02-10T00:00:00"/>
    <n v="525.20039999999995"/>
    <x v="11"/>
    <n v="16"/>
    <x v="502"/>
    <n v="91244"/>
    <x v="3"/>
    <x v="0"/>
  </r>
  <r>
    <n v="22904"/>
    <x v="1"/>
    <n v="0.05"/>
    <n v="35.99"/>
    <n v="5.99"/>
    <n v="2650"/>
    <x v="410"/>
    <x v="0"/>
    <x v="1"/>
    <x v="1"/>
    <x v="9"/>
    <x v="6"/>
    <x v="288"/>
    <n v="0.38"/>
    <x v="0"/>
    <x v="0"/>
    <x v="5"/>
    <x v="331"/>
    <n v="15234"/>
    <x v="85"/>
    <d v="2015-05-05T00:00:00"/>
    <n v="524.31719999999996"/>
    <x v="11"/>
    <n v="26"/>
    <x v="503"/>
    <n v="88815"/>
    <x v="0"/>
    <x v="0"/>
  </r>
  <r>
    <n v="23428"/>
    <x v="1"/>
    <n v="0.08"/>
    <n v="30.97"/>
    <n v="4"/>
    <n v="3367"/>
    <x v="411"/>
    <x v="0"/>
    <x v="3"/>
    <x v="1"/>
    <x v="10"/>
    <x v="0"/>
    <x v="289"/>
    <n v="0.74"/>
    <x v="0"/>
    <x v="0"/>
    <x v="8"/>
    <x v="332"/>
    <n v="43221"/>
    <x v="35"/>
    <d v="2015-05-03T00:00:00"/>
    <n v="10.680000000000014"/>
    <x v="400"/>
    <n v="26"/>
    <x v="504"/>
    <n v="90502"/>
    <x v="0"/>
    <x v="0"/>
  </r>
  <r>
    <n v="25625"/>
    <x v="1"/>
    <n v="0.08"/>
    <n v="65.989999999999995"/>
    <n v="4.99"/>
    <n v="288"/>
    <x v="412"/>
    <x v="2"/>
    <x v="0"/>
    <x v="1"/>
    <x v="9"/>
    <x v="0"/>
    <x v="290"/>
    <n v="0.57999999999999996"/>
    <x v="0"/>
    <x v="3"/>
    <x v="20"/>
    <x v="333"/>
    <n v="67212"/>
    <x v="159"/>
    <d v="2015-01-18T00:00:00"/>
    <n v="496.89"/>
    <x v="401"/>
    <n v="14"/>
    <x v="505"/>
    <n v="89762"/>
    <x v="3"/>
    <x v="0"/>
  </r>
  <r>
    <n v="19824"/>
    <x v="3"/>
    <n v="0.01"/>
    <n v="20.34"/>
    <n v="35"/>
    <n v="266"/>
    <x v="290"/>
    <x v="0"/>
    <x v="1"/>
    <x v="0"/>
    <x v="3"/>
    <x v="2"/>
    <x v="291"/>
    <n v="0.84"/>
    <x v="0"/>
    <x v="3"/>
    <x v="6"/>
    <x v="241"/>
    <n v="78207"/>
    <x v="131"/>
    <d v="2015-05-16T00:00:00"/>
    <n v="229.63800000000015"/>
    <x v="402"/>
    <n v="33"/>
    <x v="506"/>
    <n v="90594"/>
    <x v="3"/>
    <x v="0"/>
  </r>
  <r>
    <n v="23378"/>
    <x v="2"/>
    <n v="0.09"/>
    <n v="40.98"/>
    <n v="6.5"/>
    <n v="1956"/>
    <x v="413"/>
    <x v="0"/>
    <x v="2"/>
    <x v="1"/>
    <x v="10"/>
    <x v="0"/>
    <x v="292"/>
    <n v="0.74"/>
    <x v="0"/>
    <x v="1"/>
    <x v="12"/>
    <x v="70"/>
    <n v="80027"/>
    <x v="42"/>
    <d v="2015-06-21T00:00:00"/>
    <n v="-50.244999999999997"/>
    <x v="403"/>
    <n v="19"/>
    <x v="507"/>
    <n v="89820"/>
    <x v="1"/>
    <x v="0"/>
  </r>
  <r>
    <n v="22133"/>
    <x v="2"/>
    <n v="0.05"/>
    <n v="36.549999999999997"/>
    <n v="13.89"/>
    <n v="1202"/>
    <x v="414"/>
    <x v="2"/>
    <x v="2"/>
    <x v="0"/>
    <x v="13"/>
    <x v="6"/>
    <x v="117"/>
    <n v="0.41"/>
    <x v="0"/>
    <x v="0"/>
    <x v="17"/>
    <x v="334"/>
    <n v="7079"/>
    <x v="76"/>
    <d v="2015-02-26T00:00:00"/>
    <n v="344.54399999999998"/>
    <x v="404"/>
    <n v="21"/>
    <x v="508"/>
    <n v="87585"/>
    <x v="0"/>
    <x v="0"/>
  </r>
  <r>
    <n v="18460"/>
    <x v="2"/>
    <n v="0.04"/>
    <n v="119.99"/>
    <n v="14"/>
    <n v="1492"/>
    <x v="415"/>
    <x v="1"/>
    <x v="1"/>
    <x v="1"/>
    <x v="1"/>
    <x v="1"/>
    <x v="293"/>
    <n v="0.36"/>
    <x v="0"/>
    <x v="3"/>
    <x v="38"/>
    <x v="335"/>
    <n v="65721"/>
    <x v="134"/>
    <d v="2015-06-18T00:00:00"/>
    <n v="509.95830000000001"/>
    <x v="11"/>
    <n v="6"/>
    <x v="509"/>
    <n v="88004"/>
    <x v="3"/>
    <x v="0"/>
  </r>
  <r>
    <n v="21084"/>
    <x v="2"/>
    <n v="0.05"/>
    <n v="58.1"/>
    <n v="1.49"/>
    <n v="2443"/>
    <x v="416"/>
    <x v="0"/>
    <x v="1"/>
    <x v="0"/>
    <x v="0"/>
    <x v="0"/>
    <x v="294"/>
    <n v="0.38"/>
    <x v="0"/>
    <x v="2"/>
    <x v="15"/>
    <x v="25"/>
    <n v="33142"/>
    <x v="122"/>
    <d v="2015-01-18T00:00:00"/>
    <n v="1633.9859999999999"/>
    <x v="405"/>
    <n v="13"/>
    <x v="510"/>
    <n v="89299"/>
    <x v="2"/>
    <x v="0"/>
  </r>
  <r>
    <n v="18918"/>
    <x v="4"/>
    <n v="7.0000000000000007E-2"/>
    <n v="48.91"/>
    <n v="35"/>
    <n v="3141"/>
    <x v="417"/>
    <x v="2"/>
    <x v="2"/>
    <x v="0"/>
    <x v="3"/>
    <x v="2"/>
    <x v="295"/>
    <n v="0.83"/>
    <x v="0"/>
    <x v="3"/>
    <x v="6"/>
    <x v="336"/>
    <n v="77506"/>
    <x v="125"/>
    <d v="2015-06-03T00:00:00"/>
    <n v="-485.68"/>
    <x v="406"/>
    <n v="15"/>
    <x v="511"/>
    <n v="86369"/>
    <x v="3"/>
    <x v="0"/>
  </r>
  <r>
    <n v="18856"/>
    <x v="1"/>
    <n v="0.03"/>
    <n v="348.21"/>
    <n v="40.19"/>
    <n v="2713"/>
    <x v="418"/>
    <x v="1"/>
    <x v="1"/>
    <x v="2"/>
    <x v="8"/>
    <x v="3"/>
    <x v="128"/>
    <n v="0.62"/>
    <x v="0"/>
    <x v="3"/>
    <x v="4"/>
    <x v="337"/>
    <n v="49001"/>
    <x v="148"/>
    <d v="2015-06-22T00:00:00"/>
    <n v="-178.86960000000002"/>
    <x v="407"/>
    <n v="2"/>
    <x v="512"/>
    <n v="88701"/>
    <x v="3"/>
    <x v="0"/>
  </r>
  <r>
    <n v="21947"/>
    <x v="1"/>
    <n v="0.08"/>
    <n v="46.89"/>
    <n v="5.0999999999999996"/>
    <n v="1648"/>
    <x v="419"/>
    <x v="0"/>
    <x v="1"/>
    <x v="0"/>
    <x v="7"/>
    <x v="4"/>
    <x v="296"/>
    <n v="0.46"/>
    <x v="0"/>
    <x v="3"/>
    <x v="13"/>
    <x v="287"/>
    <n v="60098"/>
    <x v="88"/>
    <d v="2015-03-27T00:00:00"/>
    <n v="507.63299999999998"/>
    <x v="11"/>
    <n v="17"/>
    <x v="513"/>
    <n v="91043"/>
    <x v="3"/>
    <x v="0"/>
  </r>
  <r>
    <n v="18737"/>
    <x v="4"/>
    <n v="7.0000000000000007E-2"/>
    <n v="140.97999999999999"/>
    <n v="53.48"/>
    <n v="693"/>
    <x v="30"/>
    <x v="1"/>
    <x v="0"/>
    <x v="2"/>
    <x v="6"/>
    <x v="3"/>
    <x v="297"/>
    <n v="0.65"/>
    <x v="0"/>
    <x v="1"/>
    <x v="12"/>
    <x v="21"/>
    <n v="80229"/>
    <x v="130"/>
    <d v="2015-03-15T00:00:00"/>
    <n v="-263.64999999999998"/>
    <x v="408"/>
    <n v="5"/>
    <x v="514"/>
    <n v="87812"/>
    <x v="1"/>
    <x v="0"/>
  </r>
  <r>
    <n v="21391"/>
    <x v="0"/>
    <n v="0.04"/>
    <n v="150.97999999999999"/>
    <n v="16.010000000000002"/>
    <n v="2968"/>
    <x v="420"/>
    <x v="1"/>
    <x v="0"/>
    <x v="2"/>
    <x v="8"/>
    <x v="3"/>
    <x v="298"/>
    <n v="0.7"/>
    <x v="0"/>
    <x v="2"/>
    <x v="15"/>
    <x v="338"/>
    <n v="33021"/>
    <x v="74"/>
    <d v="2015-02-23T00:00:00"/>
    <n v="-125.86000000000001"/>
    <x v="409"/>
    <n v="5"/>
    <x v="515"/>
    <n v="86085"/>
    <x v="2"/>
    <x v="0"/>
  </r>
  <r>
    <n v="26303"/>
    <x v="3"/>
    <n v="0.05"/>
    <n v="119.99"/>
    <n v="56.14"/>
    <n v="218"/>
    <x v="421"/>
    <x v="1"/>
    <x v="2"/>
    <x v="1"/>
    <x v="1"/>
    <x v="3"/>
    <x v="130"/>
    <n v="0.39"/>
    <x v="0"/>
    <x v="1"/>
    <x v="9"/>
    <x v="248"/>
    <n v="84107"/>
    <x v="160"/>
    <d v="2015-06-11T00:00:00"/>
    <n v="-102.5121"/>
    <x v="410"/>
    <n v="6"/>
    <x v="516"/>
    <n v="88048"/>
    <x v="1"/>
    <x v="0"/>
  </r>
  <r>
    <n v="23775"/>
    <x v="3"/>
    <n v="0.08"/>
    <n v="30.98"/>
    <n v="8.74"/>
    <n v="2159"/>
    <x v="422"/>
    <x v="0"/>
    <x v="1"/>
    <x v="0"/>
    <x v="11"/>
    <x v="0"/>
    <x v="299"/>
    <n v="0.4"/>
    <x v="0"/>
    <x v="3"/>
    <x v="4"/>
    <x v="339"/>
    <n v="48185"/>
    <x v="57"/>
    <d v="2015-05-21T00:00:00"/>
    <n v="371.27200000000005"/>
    <x v="411"/>
    <n v="25"/>
    <x v="517"/>
    <n v="90387"/>
    <x v="3"/>
    <x v="0"/>
  </r>
  <r>
    <n v="18684"/>
    <x v="1"/>
    <n v="0.04"/>
    <n v="65.989999999999995"/>
    <n v="8.99"/>
    <n v="2468"/>
    <x v="423"/>
    <x v="0"/>
    <x v="1"/>
    <x v="1"/>
    <x v="9"/>
    <x v="0"/>
    <x v="300"/>
    <n v="0.55000000000000004"/>
    <x v="0"/>
    <x v="2"/>
    <x v="18"/>
    <x v="340"/>
    <n v="28144"/>
    <x v="86"/>
    <d v="2015-03-14T00:00:00"/>
    <n v="-335.041"/>
    <x v="412"/>
    <n v="13"/>
    <x v="518"/>
    <n v="88137"/>
    <x v="2"/>
    <x v="0"/>
  </r>
  <r>
    <n v="20993"/>
    <x v="1"/>
    <n v="0.01"/>
    <n v="348.21"/>
    <n v="40.19"/>
    <n v="1552"/>
    <x v="424"/>
    <x v="1"/>
    <x v="0"/>
    <x v="2"/>
    <x v="8"/>
    <x v="3"/>
    <x v="128"/>
    <n v="0.62"/>
    <x v="0"/>
    <x v="2"/>
    <x v="45"/>
    <x v="341"/>
    <n v="39056"/>
    <x v="67"/>
    <d v="2015-01-04T00:00:00"/>
    <n v="-337.09199999999998"/>
    <x v="413"/>
    <n v="2"/>
    <x v="519"/>
    <n v="87486"/>
    <x v="2"/>
    <x v="0"/>
  </r>
  <r>
    <n v="7489"/>
    <x v="0"/>
    <n v="0.04"/>
    <n v="35.44"/>
    <n v="5.09"/>
    <n v="3079"/>
    <x v="10"/>
    <x v="0"/>
    <x v="0"/>
    <x v="0"/>
    <x v="11"/>
    <x v="0"/>
    <x v="279"/>
    <n v="0.38"/>
    <x v="0"/>
    <x v="0"/>
    <x v="5"/>
    <x v="7"/>
    <n v="19112"/>
    <x v="10"/>
    <d v="2015-06-11T00:00:00"/>
    <n v="150.72"/>
    <x v="414"/>
    <n v="21"/>
    <x v="520"/>
    <n v="53476"/>
    <x v="0"/>
    <x v="0"/>
  </r>
  <r>
    <n v="462"/>
    <x v="0"/>
    <n v="7.0000000000000007E-2"/>
    <n v="179.99"/>
    <n v="19.989999999999998"/>
    <n v="471"/>
    <x v="425"/>
    <x v="2"/>
    <x v="2"/>
    <x v="1"/>
    <x v="10"/>
    <x v="0"/>
    <x v="136"/>
    <n v="0.48"/>
    <x v="0"/>
    <x v="2"/>
    <x v="30"/>
    <x v="131"/>
    <n v="30318"/>
    <x v="161"/>
    <d v="2015-02-08T00:00:00"/>
    <n v="-568.53510000000006"/>
    <x v="415"/>
    <n v="4"/>
    <x v="521"/>
    <n v="3138"/>
    <x v="2"/>
    <x v="0"/>
  </r>
  <r>
    <n v="26102"/>
    <x v="3"/>
    <n v="0.05"/>
    <n v="100.98"/>
    <n v="35.840000000000003"/>
    <n v="164"/>
    <x v="426"/>
    <x v="1"/>
    <x v="3"/>
    <x v="2"/>
    <x v="6"/>
    <x v="3"/>
    <x v="178"/>
    <n v="0.62"/>
    <x v="0"/>
    <x v="1"/>
    <x v="14"/>
    <x v="342"/>
    <n v="99352"/>
    <x v="63"/>
    <d v="2015-01-04T00:00:00"/>
    <n v="-111.4"/>
    <x v="416"/>
    <n v="7"/>
    <x v="522"/>
    <n v="89961"/>
    <x v="1"/>
    <x v="0"/>
  </r>
  <r>
    <n v="18640"/>
    <x v="3"/>
    <n v="0.08"/>
    <n v="125.99"/>
    <n v="7.69"/>
    <n v="3393"/>
    <x v="427"/>
    <x v="0"/>
    <x v="2"/>
    <x v="1"/>
    <x v="9"/>
    <x v="0"/>
    <x v="268"/>
    <n v="0.59"/>
    <x v="0"/>
    <x v="1"/>
    <x v="14"/>
    <x v="343"/>
    <n v="99163"/>
    <x v="143"/>
    <d v="2015-04-30T00:00:00"/>
    <n v="374.625"/>
    <x v="417"/>
    <n v="7"/>
    <x v="523"/>
    <n v="87908"/>
    <x v="1"/>
    <x v="0"/>
  </r>
  <r>
    <n v="23604"/>
    <x v="2"/>
    <n v="0.06"/>
    <n v="43.57"/>
    <n v="16.36"/>
    <n v="1627"/>
    <x v="428"/>
    <x v="0"/>
    <x v="1"/>
    <x v="0"/>
    <x v="3"/>
    <x v="0"/>
    <x v="301"/>
    <n v="0.55000000000000004"/>
    <x v="0"/>
    <x v="2"/>
    <x v="25"/>
    <x v="344"/>
    <n v="37743"/>
    <x v="138"/>
    <d v="2015-05-30T00:00:00"/>
    <n v="-38.808"/>
    <x v="418"/>
    <n v="17"/>
    <x v="524"/>
    <n v="90602"/>
    <x v="2"/>
    <x v="0"/>
  </r>
  <r>
    <n v="20157"/>
    <x v="3"/>
    <n v="0.02"/>
    <n v="63.94"/>
    <n v="14.48"/>
    <n v="2441"/>
    <x v="429"/>
    <x v="0"/>
    <x v="2"/>
    <x v="2"/>
    <x v="4"/>
    <x v="0"/>
    <x v="157"/>
    <n v="0.46"/>
    <x v="0"/>
    <x v="2"/>
    <x v="15"/>
    <x v="345"/>
    <n v="32935"/>
    <x v="0"/>
    <d v="2015-04-04T00:00:00"/>
    <n v="-100.17"/>
    <x v="419"/>
    <n v="11"/>
    <x v="525"/>
    <n v="89300"/>
    <x v="2"/>
    <x v="0"/>
  </r>
  <r>
    <n v="18451"/>
    <x v="3"/>
    <n v="7.0000000000000007E-2"/>
    <n v="699.99"/>
    <n v="24.49"/>
    <n v="1606"/>
    <x v="7"/>
    <x v="2"/>
    <x v="3"/>
    <x v="1"/>
    <x v="5"/>
    <x v="2"/>
    <x v="15"/>
    <n v="0.41"/>
    <x v="0"/>
    <x v="0"/>
    <x v="2"/>
    <x v="4"/>
    <n v="11010"/>
    <x v="7"/>
    <d v="2015-01-08T00:00:00"/>
    <n v="-2870.2775999999994"/>
    <x v="420"/>
    <n v="1"/>
    <x v="526"/>
    <n v="87993"/>
    <x v="0"/>
    <x v="0"/>
  </r>
  <r>
    <n v="21330"/>
    <x v="4"/>
    <n v="0.08"/>
    <n v="125.99"/>
    <n v="7.69"/>
    <n v="1121"/>
    <x v="430"/>
    <x v="0"/>
    <x v="2"/>
    <x v="1"/>
    <x v="9"/>
    <x v="0"/>
    <x v="138"/>
    <n v="0.57999999999999996"/>
    <x v="0"/>
    <x v="1"/>
    <x v="1"/>
    <x v="346"/>
    <n v="92592"/>
    <x v="150"/>
    <d v="2015-02-09T00:00:00"/>
    <n v="377.154"/>
    <x v="421"/>
    <n v="7"/>
    <x v="527"/>
    <n v="86767"/>
    <x v="1"/>
    <x v="0"/>
  </r>
  <r>
    <n v="21662"/>
    <x v="1"/>
    <n v="0.04"/>
    <n v="39.479999999999997"/>
    <n v="1.99"/>
    <n v="594"/>
    <x v="431"/>
    <x v="0"/>
    <x v="2"/>
    <x v="1"/>
    <x v="10"/>
    <x v="5"/>
    <x v="302"/>
    <n v="0.54"/>
    <x v="0"/>
    <x v="3"/>
    <x v="7"/>
    <x v="347"/>
    <n v="46016"/>
    <x v="42"/>
    <d v="2015-06-22T00:00:00"/>
    <n v="484.84919999999994"/>
    <x v="11"/>
    <n v="18"/>
    <x v="528"/>
    <n v="86311"/>
    <x v="3"/>
    <x v="0"/>
  </r>
  <r>
    <n v="21852"/>
    <x v="3"/>
    <n v="0"/>
    <n v="25.38"/>
    <n v="8.99"/>
    <n v="3257"/>
    <x v="80"/>
    <x v="0"/>
    <x v="2"/>
    <x v="2"/>
    <x v="4"/>
    <x v="5"/>
    <x v="267"/>
    <n v="0.5"/>
    <x v="0"/>
    <x v="1"/>
    <x v="14"/>
    <x v="58"/>
    <n v="98632"/>
    <x v="162"/>
    <d v="2015-05-15T00:00:00"/>
    <n v="470.33799999999997"/>
    <x v="422"/>
    <n v="26"/>
    <x v="529"/>
    <n v="88826"/>
    <x v="1"/>
    <x v="0"/>
  </r>
  <r>
    <n v="19323"/>
    <x v="4"/>
    <n v="0.05"/>
    <n v="140.97999999999999"/>
    <n v="36.090000000000003"/>
    <n v="1253"/>
    <x v="182"/>
    <x v="1"/>
    <x v="3"/>
    <x v="2"/>
    <x v="6"/>
    <x v="3"/>
    <x v="303"/>
    <n v="0.77"/>
    <x v="0"/>
    <x v="3"/>
    <x v="6"/>
    <x v="149"/>
    <n v="78613"/>
    <x v="58"/>
    <d v="2015-04-25T00:00:00"/>
    <n v="-373.09"/>
    <x v="423"/>
    <n v="5"/>
    <x v="530"/>
    <n v="89981"/>
    <x v="3"/>
    <x v="0"/>
  </r>
  <r>
    <n v="830"/>
    <x v="4"/>
    <n v="0.03"/>
    <n v="10.64"/>
    <n v="5.16"/>
    <n v="1193"/>
    <x v="99"/>
    <x v="0"/>
    <x v="2"/>
    <x v="2"/>
    <x v="4"/>
    <x v="0"/>
    <x v="304"/>
    <n v="0.56999999999999995"/>
    <x v="0"/>
    <x v="0"/>
    <x v="0"/>
    <x v="0"/>
    <n v="20016"/>
    <x v="149"/>
    <d v="2015-06-22T00:00:00"/>
    <n v="14.48"/>
    <x v="424"/>
    <n v="63"/>
    <x v="531"/>
    <n v="5984"/>
    <x v="0"/>
    <x v="0"/>
  </r>
  <r>
    <n v="24775"/>
    <x v="0"/>
    <n v="0"/>
    <n v="80.98"/>
    <n v="35"/>
    <n v="868"/>
    <x v="106"/>
    <x v="0"/>
    <x v="1"/>
    <x v="0"/>
    <x v="3"/>
    <x v="2"/>
    <x v="305"/>
    <n v="0.83"/>
    <x v="0"/>
    <x v="3"/>
    <x v="22"/>
    <x v="79"/>
    <n v="55126"/>
    <x v="76"/>
    <d v="2015-02-27T00:00:00"/>
    <n v="-684.78"/>
    <x v="425"/>
    <n v="8"/>
    <x v="532"/>
    <n v="91194"/>
    <x v="3"/>
    <x v="0"/>
  </r>
  <r>
    <n v="3004"/>
    <x v="4"/>
    <n v="0"/>
    <n v="22.38"/>
    <n v="15.1"/>
    <n v="1340"/>
    <x v="140"/>
    <x v="2"/>
    <x v="3"/>
    <x v="0"/>
    <x v="0"/>
    <x v="0"/>
    <x v="306"/>
    <n v="0.38"/>
    <x v="0"/>
    <x v="0"/>
    <x v="2"/>
    <x v="2"/>
    <n v="10170"/>
    <x v="61"/>
    <d v="2015-02-17T00:00:00"/>
    <n v="-52.646999999999998"/>
    <x v="426"/>
    <n v="29"/>
    <x v="533"/>
    <n v="21636"/>
    <x v="0"/>
    <x v="0"/>
  </r>
  <r>
    <n v="23908"/>
    <x v="4"/>
    <n v="0.1"/>
    <n v="125.99"/>
    <n v="4.2"/>
    <n v="3355"/>
    <x v="432"/>
    <x v="0"/>
    <x v="1"/>
    <x v="1"/>
    <x v="9"/>
    <x v="0"/>
    <x v="71"/>
    <n v="0.59"/>
    <x v="0"/>
    <x v="1"/>
    <x v="1"/>
    <x v="348"/>
    <n v="93010"/>
    <x v="163"/>
    <d v="2015-02-28T00:00:00"/>
    <n v="372.40199999999999"/>
    <x v="427"/>
    <n v="7"/>
    <x v="534"/>
    <n v="88587"/>
    <x v="1"/>
    <x v="0"/>
  </r>
  <r>
    <n v="22342"/>
    <x v="4"/>
    <n v="0.01"/>
    <n v="125.99"/>
    <n v="8.99"/>
    <n v="3385"/>
    <x v="433"/>
    <x v="0"/>
    <x v="1"/>
    <x v="1"/>
    <x v="9"/>
    <x v="0"/>
    <x v="307"/>
    <n v="0.59"/>
    <x v="0"/>
    <x v="0"/>
    <x v="8"/>
    <x v="349"/>
    <n v="44512"/>
    <x v="159"/>
    <d v="2015-01-21T00:00:00"/>
    <n v="426.46032000000002"/>
    <x v="428"/>
    <n v="6"/>
    <x v="535"/>
    <n v="88745"/>
    <x v="0"/>
    <x v="0"/>
  </r>
  <r>
    <n v="25027"/>
    <x v="3"/>
    <n v="0.05"/>
    <n v="35.89"/>
    <n v="14.72"/>
    <n v="1018"/>
    <x v="434"/>
    <x v="0"/>
    <x v="3"/>
    <x v="0"/>
    <x v="14"/>
    <x v="0"/>
    <x v="308"/>
    <n v="0.4"/>
    <x v="0"/>
    <x v="2"/>
    <x v="18"/>
    <x v="350"/>
    <n v="27511"/>
    <x v="144"/>
    <d v="2015-04-09T00:00:00"/>
    <n v="22.866"/>
    <x v="429"/>
    <n v="19"/>
    <x v="536"/>
    <n v="88391"/>
    <x v="2"/>
    <x v="0"/>
  </r>
  <r>
    <n v="19991"/>
    <x v="0"/>
    <n v="0.04"/>
    <n v="176.19"/>
    <n v="11.87"/>
    <n v="1298"/>
    <x v="384"/>
    <x v="0"/>
    <x v="3"/>
    <x v="0"/>
    <x v="3"/>
    <x v="0"/>
    <x v="309"/>
    <n v="0.62"/>
    <x v="0"/>
    <x v="3"/>
    <x v="6"/>
    <x v="315"/>
    <n v="75482"/>
    <x v="156"/>
    <d v="2015-02-14T00:00:00"/>
    <n v="320.10000000000002"/>
    <x v="430"/>
    <n v="4"/>
    <x v="537"/>
    <n v="90662"/>
    <x v="3"/>
    <x v="0"/>
  </r>
  <r>
    <n v="23589"/>
    <x v="2"/>
    <n v="0.01"/>
    <n v="155.99"/>
    <n v="8.99"/>
    <n v="1836"/>
    <x v="435"/>
    <x v="2"/>
    <x v="1"/>
    <x v="1"/>
    <x v="9"/>
    <x v="0"/>
    <x v="310"/>
    <n v="0.57999999999999996"/>
    <x v="0"/>
    <x v="1"/>
    <x v="1"/>
    <x v="22"/>
    <n v="94110"/>
    <x v="93"/>
    <d v="2015-04-20T00:00:00"/>
    <n v="-219.07908"/>
    <x v="431"/>
    <n v="5"/>
    <x v="538"/>
    <n v="86600"/>
    <x v="1"/>
    <x v="0"/>
  </r>
  <r>
    <n v="22649"/>
    <x v="0"/>
    <n v="0.1"/>
    <n v="78.69"/>
    <n v="19.989999999999998"/>
    <n v="2355"/>
    <x v="241"/>
    <x v="0"/>
    <x v="2"/>
    <x v="2"/>
    <x v="4"/>
    <x v="0"/>
    <x v="224"/>
    <n v="0.43"/>
    <x v="0"/>
    <x v="1"/>
    <x v="1"/>
    <x v="198"/>
    <n v="92236"/>
    <x v="44"/>
    <d v="2015-02-16T00:00:00"/>
    <n v="465.43949999999995"/>
    <x v="11"/>
    <n v="9"/>
    <x v="539"/>
    <n v="91304"/>
    <x v="1"/>
    <x v="0"/>
  </r>
  <r>
    <n v="25820"/>
    <x v="2"/>
    <n v="0.03"/>
    <n v="42.8"/>
    <n v="2.99"/>
    <n v="3249"/>
    <x v="436"/>
    <x v="0"/>
    <x v="1"/>
    <x v="0"/>
    <x v="0"/>
    <x v="0"/>
    <x v="311"/>
    <n v="0.36"/>
    <x v="0"/>
    <x v="0"/>
    <x v="32"/>
    <x v="351"/>
    <n v="21403"/>
    <x v="28"/>
    <d v="2015-05-24T00:00:00"/>
    <n v="462.92099999999994"/>
    <x v="11"/>
    <n v="16"/>
    <x v="540"/>
    <n v="87298"/>
    <x v="0"/>
    <x v="0"/>
  </r>
  <r>
    <n v="24526"/>
    <x v="3"/>
    <n v="0"/>
    <n v="29.34"/>
    <n v="7.87"/>
    <n v="2356"/>
    <x v="437"/>
    <x v="0"/>
    <x v="2"/>
    <x v="2"/>
    <x v="4"/>
    <x v="0"/>
    <x v="312"/>
    <n v="0.54"/>
    <x v="0"/>
    <x v="1"/>
    <x v="48"/>
    <x v="352"/>
    <n v="82901"/>
    <x v="133"/>
    <d v="2015-03-17T00:00:00"/>
    <n v="385.37"/>
    <x v="432"/>
    <n v="22"/>
    <x v="541"/>
    <n v="91305"/>
    <x v="1"/>
    <x v="0"/>
  </r>
  <r>
    <n v="22243"/>
    <x v="4"/>
    <n v="0.01"/>
    <n v="79.52"/>
    <n v="48.2"/>
    <n v="152"/>
    <x v="405"/>
    <x v="0"/>
    <x v="3"/>
    <x v="2"/>
    <x v="4"/>
    <x v="4"/>
    <x v="313"/>
    <n v="0.74"/>
    <x v="0"/>
    <x v="2"/>
    <x v="25"/>
    <x v="328"/>
    <n v="37918"/>
    <x v="93"/>
    <d v="2015-04-26T00:00:00"/>
    <n v="-40.683999999999997"/>
    <x v="433"/>
    <n v="8"/>
    <x v="542"/>
    <n v="89522"/>
    <x v="2"/>
    <x v="0"/>
  </r>
  <r>
    <n v="24737"/>
    <x v="3"/>
    <n v="0.02"/>
    <n v="15.94"/>
    <n v="5.45"/>
    <n v="1069"/>
    <x v="438"/>
    <x v="0"/>
    <x v="3"/>
    <x v="0"/>
    <x v="13"/>
    <x v="5"/>
    <x v="314"/>
    <n v="0.55000000000000004"/>
    <x v="0"/>
    <x v="3"/>
    <x v="13"/>
    <x v="353"/>
    <n v="62901"/>
    <x v="69"/>
    <d v="2015-05-15T00:00:00"/>
    <n v="139.61200000000002"/>
    <x v="434"/>
    <n v="41"/>
    <x v="543"/>
    <n v="87110"/>
    <x v="3"/>
    <x v="0"/>
  </r>
  <r>
    <n v="24856"/>
    <x v="1"/>
    <n v="0.09"/>
    <n v="348.21"/>
    <n v="40.19"/>
    <n v="2490"/>
    <x v="439"/>
    <x v="1"/>
    <x v="3"/>
    <x v="2"/>
    <x v="8"/>
    <x v="3"/>
    <x v="128"/>
    <n v="0.62"/>
    <x v="0"/>
    <x v="1"/>
    <x v="1"/>
    <x v="354"/>
    <n v="92627"/>
    <x v="46"/>
    <d v="2015-02-16T00:00:00"/>
    <n v="-93.849999999999909"/>
    <x v="435"/>
    <n v="2"/>
    <x v="544"/>
    <n v="86884"/>
    <x v="1"/>
    <x v="0"/>
  </r>
  <r>
    <n v="26015"/>
    <x v="1"/>
    <n v="0.04"/>
    <n v="125.99"/>
    <n v="5.26"/>
    <n v="890"/>
    <x v="440"/>
    <x v="0"/>
    <x v="2"/>
    <x v="1"/>
    <x v="9"/>
    <x v="0"/>
    <x v="315"/>
    <n v="0.55000000000000004"/>
    <x v="0"/>
    <x v="3"/>
    <x v="6"/>
    <x v="355"/>
    <n v="76021"/>
    <x v="30"/>
    <d v="2015-01-05T00:00:00"/>
    <n v="455.42069999999995"/>
    <x v="11"/>
    <n v="6"/>
    <x v="545"/>
    <n v="89536"/>
    <x v="3"/>
    <x v="0"/>
  </r>
  <r>
    <n v="18922"/>
    <x v="1"/>
    <n v="0.1"/>
    <n v="37.700000000000003"/>
    <n v="2.99"/>
    <n v="1023"/>
    <x v="441"/>
    <x v="0"/>
    <x v="0"/>
    <x v="0"/>
    <x v="0"/>
    <x v="0"/>
    <x v="316"/>
    <n v="0.35"/>
    <x v="0"/>
    <x v="0"/>
    <x v="5"/>
    <x v="356"/>
    <n v="15221"/>
    <x v="131"/>
    <d v="2015-05-16T00:00:00"/>
    <n v="455.12399999999997"/>
    <x v="11"/>
    <n v="18"/>
    <x v="546"/>
    <n v="88633"/>
    <x v="0"/>
    <x v="0"/>
  </r>
  <r>
    <n v="26200"/>
    <x v="3"/>
    <n v="0.09"/>
    <n v="138.75"/>
    <n v="52.42"/>
    <n v="1062"/>
    <x v="442"/>
    <x v="1"/>
    <x v="0"/>
    <x v="2"/>
    <x v="8"/>
    <x v="3"/>
    <x v="131"/>
    <n v="0.74"/>
    <x v="0"/>
    <x v="0"/>
    <x v="2"/>
    <x v="357"/>
    <n v="11727"/>
    <x v="112"/>
    <d v="2015-03-25T00:00:00"/>
    <n v="-335.31712500000003"/>
    <x v="436"/>
    <n v="6"/>
    <x v="547"/>
    <n v="91354"/>
    <x v="0"/>
    <x v="0"/>
  </r>
  <r>
    <n v="19237"/>
    <x v="2"/>
    <n v="0"/>
    <n v="55.48"/>
    <n v="14.3"/>
    <n v="1781"/>
    <x v="443"/>
    <x v="0"/>
    <x v="1"/>
    <x v="0"/>
    <x v="11"/>
    <x v="0"/>
    <x v="250"/>
    <n v="0.37"/>
    <x v="0"/>
    <x v="1"/>
    <x v="1"/>
    <x v="358"/>
    <n v="94070"/>
    <x v="38"/>
    <d v="2015-06-14T00:00:00"/>
    <n v="454.44779999999997"/>
    <x v="11"/>
    <n v="11"/>
    <x v="548"/>
    <n v="89857"/>
    <x v="1"/>
    <x v="0"/>
  </r>
  <r>
    <n v="23271"/>
    <x v="1"/>
    <n v="0.02"/>
    <n v="161.55000000000001"/>
    <n v="19.989999999999998"/>
    <n v="2750"/>
    <x v="444"/>
    <x v="0"/>
    <x v="0"/>
    <x v="0"/>
    <x v="3"/>
    <x v="0"/>
    <x v="8"/>
    <n v="0.66"/>
    <x v="0"/>
    <x v="2"/>
    <x v="27"/>
    <x v="359"/>
    <n v="22980"/>
    <x v="130"/>
    <d v="2015-03-08T00:00:00"/>
    <n v="664.51800000000003"/>
    <x v="437"/>
    <n v="4"/>
    <x v="549"/>
    <n v="91424"/>
    <x v="2"/>
    <x v="0"/>
  </r>
  <r>
    <n v="21697"/>
    <x v="4"/>
    <n v="0.06"/>
    <n v="38.06"/>
    <n v="4.5"/>
    <n v="2089"/>
    <x v="8"/>
    <x v="0"/>
    <x v="1"/>
    <x v="0"/>
    <x v="7"/>
    <x v="0"/>
    <x v="317"/>
    <n v="0.56000000000000005"/>
    <x v="0"/>
    <x v="0"/>
    <x v="2"/>
    <x v="5"/>
    <n v="10956"/>
    <x v="8"/>
    <d v="2015-07-06T00:00:00"/>
    <n v="450.45959999999997"/>
    <x v="11"/>
    <n v="17"/>
    <x v="550"/>
    <n v="88348"/>
    <x v="0"/>
    <x v="0"/>
  </r>
  <r>
    <n v="20531"/>
    <x v="3"/>
    <n v="0"/>
    <n v="43.98"/>
    <n v="8.99"/>
    <n v="1015"/>
    <x v="445"/>
    <x v="0"/>
    <x v="3"/>
    <x v="0"/>
    <x v="13"/>
    <x v="5"/>
    <x v="318"/>
    <n v="0.57999999999999996"/>
    <x v="0"/>
    <x v="2"/>
    <x v="18"/>
    <x v="360"/>
    <n v="27502"/>
    <x v="15"/>
    <d v="2015-03-18T00:00:00"/>
    <n v="829.46699999999998"/>
    <x v="438"/>
    <n v="14"/>
    <x v="551"/>
    <n v="88390"/>
    <x v="2"/>
    <x v="0"/>
  </r>
  <r>
    <n v="23300"/>
    <x v="1"/>
    <n v="0.08"/>
    <n v="100.97"/>
    <n v="7.18"/>
    <n v="2197"/>
    <x v="446"/>
    <x v="0"/>
    <x v="0"/>
    <x v="1"/>
    <x v="10"/>
    <x v="0"/>
    <x v="215"/>
    <n v="0.46"/>
    <x v="0"/>
    <x v="0"/>
    <x v="2"/>
    <x v="361"/>
    <n v="11756"/>
    <x v="47"/>
    <d v="2015-06-27T00:00:00"/>
    <n v="126.22500000000001"/>
    <x v="439"/>
    <n v="7"/>
    <x v="552"/>
    <n v="89176"/>
    <x v="0"/>
    <x v="0"/>
  </r>
  <r>
    <n v="25933"/>
    <x v="2"/>
    <n v="0"/>
    <n v="99.99"/>
    <n v="19.989999999999998"/>
    <n v="43"/>
    <x v="447"/>
    <x v="0"/>
    <x v="2"/>
    <x v="1"/>
    <x v="1"/>
    <x v="0"/>
    <x v="319"/>
    <n v="0.52"/>
    <x v="0"/>
    <x v="1"/>
    <x v="14"/>
    <x v="103"/>
    <n v="98052"/>
    <x v="98"/>
    <d v="2015-05-11T00:00:00"/>
    <n v="25.913820000000015"/>
    <x v="440"/>
    <n v="6"/>
    <x v="553"/>
    <n v="91454"/>
    <x v="1"/>
    <x v="0"/>
  </r>
  <r>
    <n v="18303"/>
    <x v="1"/>
    <n v="0.01"/>
    <n v="55.98"/>
    <n v="4.8600000000000003"/>
    <n v="507"/>
    <x v="359"/>
    <x v="2"/>
    <x v="1"/>
    <x v="0"/>
    <x v="11"/>
    <x v="0"/>
    <x v="286"/>
    <n v="0.36"/>
    <x v="0"/>
    <x v="2"/>
    <x v="34"/>
    <x v="295"/>
    <n v="42104"/>
    <x v="94"/>
    <d v="2015-04-20T00:00:00"/>
    <n v="32.940899999999999"/>
    <x v="441"/>
    <n v="11"/>
    <x v="554"/>
    <n v="87357"/>
    <x v="2"/>
    <x v="0"/>
  </r>
  <r>
    <n v="23010"/>
    <x v="0"/>
    <n v="0.02"/>
    <n v="55.94"/>
    <n v="6.55"/>
    <n v="3258"/>
    <x v="448"/>
    <x v="0"/>
    <x v="2"/>
    <x v="1"/>
    <x v="10"/>
    <x v="0"/>
    <x v="320"/>
    <n v="0.68"/>
    <x v="0"/>
    <x v="1"/>
    <x v="14"/>
    <x v="362"/>
    <n v="98037"/>
    <x v="5"/>
    <d v="2015-03-23T00:00:00"/>
    <n v="401.85"/>
    <x v="442"/>
    <n v="11"/>
    <x v="555"/>
    <n v="88824"/>
    <x v="1"/>
    <x v="0"/>
  </r>
  <r>
    <n v="6621"/>
    <x v="0"/>
    <n v="7.0000000000000007E-2"/>
    <n v="18.649999999999999"/>
    <n v="3.77"/>
    <n v="1821"/>
    <x v="187"/>
    <x v="0"/>
    <x v="2"/>
    <x v="2"/>
    <x v="4"/>
    <x v="5"/>
    <x v="321"/>
    <n v="0.39"/>
    <x v="0"/>
    <x v="0"/>
    <x v="2"/>
    <x v="2"/>
    <n v="10177"/>
    <x v="121"/>
    <d v="2015-04-16T00:00:00"/>
    <n v="149.72"/>
    <x v="443"/>
    <n v="34"/>
    <x v="556"/>
    <n v="47108"/>
    <x v="0"/>
    <x v="0"/>
  </r>
  <r>
    <n v="21291"/>
    <x v="2"/>
    <n v="0.06"/>
    <n v="55.48"/>
    <n v="14.3"/>
    <n v="2912"/>
    <x v="449"/>
    <x v="0"/>
    <x v="3"/>
    <x v="0"/>
    <x v="11"/>
    <x v="0"/>
    <x v="250"/>
    <n v="0.37"/>
    <x v="0"/>
    <x v="3"/>
    <x v="33"/>
    <x v="363"/>
    <n v="58201"/>
    <x v="19"/>
    <d v="2015-04-30T00:00:00"/>
    <n v="443.02139999999991"/>
    <x v="11"/>
    <n v="12"/>
    <x v="557"/>
    <n v="87396"/>
    <x v="3"/>
    <x v="0"/>
  </r>
  <r>
    <n v="22488"/>
    <x v="3"/>
    <n v="0.01"/>
    <n v="78.650000000000006"/>
    <n v="13.99"/>
    <n v="1967"/>
    <x v="450"/>
    <x v="2"/>
    <x v="0"/>
    <x v="0"/>
    <x v="7"/>
    <x v="4"/>
    <x v="322"/>
    <n v="0.52"/>
    <x v="0"/>
    <x v="3"/>
    <x v="42"/>
    <x v="341"/>
    <n v="52732"/>
    <x v="15"/>
    <d v="2015-03-19T00:00:00"/>
    <n v="442.36589999999995"/>
    <x v="11"/>
    <n v="8"/>
    <x v="558"/>
    <n v="89456"/>
    <x v="3"/>
    <x v="0"/>
  </r>
  <r>
    <n v="18921"/>
    <x v="1"/>
    <n v="0.02"/>
    <n v="39.06"/>
    <n v="10.55"/>
    <n v="1023"/>
    <x v="441"/>
    <x v="0"/>
    <x v="0"/>
    <x v="0"/>
    <x v="0"/>
    <x v="0"/>
    <x v="323"/>
    <n v="0.37"/>
    <x v="0"/>
    <x v="0"/>
    <x v="5"/>
    <x v="356"/>
    <n v="15221"/>
    <x v="131"/>
    <d v="2015-05-15T00:00:00"/>
    <n v="442.0899"/>
    <x v="11"/>
    <n v="16"/>
    <x v="559"/>
    <n v="88633"/>
    <x v="0"/>
    <x v="0"/>
  </r>
  <r>
    <n v="21791"/>
    <x v="4"/>
    <n v="0.05"/>
    <n v="80.98"/>
    <n v="35"/>
    <n v="1316"/>
    <x v="196"/>
    <x v="0"/>
    <x v="3"/>
    <x v="0"/>
    <x v="3"/>
    <x v="2"/>
    <x v="124"/>
    <n v="0.81"/>
    <x v="0"/>
    <x v="1"/>
    <x v="12"/>
    <x v="160"/>
    <n v="80022"/>
    <x v="30"/>
    <d v="2015-01-09T00:00:00"/>
    <n v="-746.44"/>
    <x v="444"/>
    <n v="8"/>
    <x v="560"/>
    <n v="87603"/>
    <x v="1"/>
    <x v="0"/>
  </r>
  <r>
    <n v="19191"/>
    <x v="2"/>
    <n v="7.0000000000000007E-2"/>
    <n v="51.98"/>
    <n v="10.17"/>
    <n v="2837"/>
    <x v="451"/>
    <x v="0"/>
    <x v="3"/>
    <x v="1"/>
    <x v="1"/>
    <x v="4"/>
    <x v="324"/>
    <n v="0.37"/>
    <x v="0"/>
    <x v="3"/>
    <x v="44"/>
    <x v="364"/>
    <n v="74133"/>
    <x v="130"/>
    <d v="2015-03-10T00:00:00"/>
    <n v="439.78529999999995"/>
    <x v="11"/>
    <n v="13"/>
    <x v="561"/>
    <n v="89801"/>
    <x v="3"/>
    <x v="0"/>
  </r>
  <r>
    <n v="19247"/>
    <x v="1"/>
    <n v="0.09"/>
    <n v="65.989999999999995"/>
    <n v="8.99"/>
    <n v="2874"/>
    <x v="71"/>
    <x v="0"/>
    <x v="3"/>
    <x v="1"/>
    <x v="9"/>
    <x v="0"/>
    <x v="325"/>
    <n v="0.57999999999999996"/>
    <x v="0"/>
    <x v="3"/>
    <x v="29"/>
    <x v="52"/>
    <n v="68128"/>
    <x v="59"/>
    <d v="2015-06-24T00:00:00"/>
    <n v="141.7824"/>
    <x v="445"/>
    <n v="12"/>
    <x v="562"/>
    <n v="89874"/>
    <x v="3"/>
    <x v="0"/>
  </r>
  <r>
    <n v="22973"/>
    <x v="1"/>
    <n v="0.06"/>
    <n v="195.99"/>
    <n v="8.99"/>
    <n v="2046"/>
    <x v="46"/>
    <x v="0"/>
    <x v="1"/>
    <x v="1"/>
    <x v="9"/>
    <x v="0"/>
    <x v="92"/>
    <n v="0.6"/>
    <x v="0"/>
    <x v="3"/>
    <x v="20"/>
    <x v="32"/>
    <n v="67901"/>
    <x v="38"/>
    <d v="2015-06-14T00:00:00"/>
    <n v="-277.22200000000004"/>
    <x v="446"/>
    <n v="4"/>
    <x v="563"/>
    <n v="88219"/>
    <x v="3"/>
    <x v="0"/>
  </r>
  <r>
    <n v="20905"/>
    <x v="1"/>
    <n v="7.0000000000000007E-2"/>
    <n v="195.99"/>
    <n v="4.2"/>
    <n v="2352"/>
    <x v="289"/>
    <x v="0"/>
    <x v="2"/>
    <x v="1"/>
    <x v="9"/>
    <x v="0"/>
    <x v="113"/>
    <n v="0.56000000000000005"/>
    <x v="0"/>
    <x v="0"/>
    <x v="32"/>
    <x v="240"/>
    <n v="21501"/>
    <x v="2"/>
    <d v="2015-06-23T00:00:00"/>
    <n v="-222.34299999999999"/>
    <x v="447"/>
    <n v="4"/>
    <x v="564"/>
    <n v="86165"/>
    <x v="0"/>
    <x v="0"/>
  </r>
  <r>
    <n v="20125"/>
    <x v="2"/>
    <n v="0.01"/>
    <n v="20.98"/>
    <n v="45"/>
    <n v="1433"/>
    <x v="102"/>
    <x v="1"/>
    <x v="1"/>
    <x v="0"/>
    <x v="3"/>
    <x v="1"/>
    <x v="326"/>
    <n v="0.61"/>
    <x v="0"/>
    <x v="3"/>
    <x v="7"/>
    <x v="75"/>
    <n v="47130"/>
    <x v="77"/>
    <d v="2015-05-19T00:00:00"/>
    <n v="232.64200000000028"/>
    <x v="448"/>
    <n v="28"/>
    <x v="565"/>
    <n v="86828"/>
    <x v="3"/>
    <x v="0"/>
  </r>
  <r>
    <n v="18499"/>
    <x v="0"/>
    <n v="0.1"/>
    <n v="110.99"/>
    <n v="8.99"/>
    <n v="1351"/>
    <x v="452"/>
    <x v="2"/>
    <x v="3"/>
    <x v="1"/>
    <x v="9"/>
    <x v="0"/>
    <x v="327"/>
    <n v="0.56999999999999995"/>
    <x v="0"/>
    <x v="2"/>
    <x v="15"/>
    <x v="365"/>
    <n v="33063"/>
    <x v="136"/>
    <d v="2015-01-29T00:00:00"/>
    <n v="3285.48"/>
    <x v="449"/>
    <n v="7"/>
    <x v="566"/>
    <n v="88232"/>
    <x v="2"/>
    <x v="0"/>
  </r>
  <r>
    <n v="19479"/>
    <x v="4"/>
    <n v="0.09"/>
    <n v="95.99"/>
    <n v="8.99"/>
    <n v="1754"/>
    <x v="453"/>
    <x v="0"/>
    <x v="2"/>
    <x v="1"/>
    <x v="9"/>
    <x v="0"/>
    <x v="328"/>
    <n v="0.56999999999999995"/>
    <x v="0"/>
    <x v="1"/>
    <x v="1"/>
    <x v="366"/>
    <n v="90503"/>
    <x v="155"/>
    <d v="2015-03-03T00:00:00"/>
    <n v="7.032960000000001"/>
    <x v="450"/>
    <n v="8"/>
    <x v="567"/>
    <n v="90178"/>
    <x v="1"/>
    <x v="0"/>
  </r>
  <r>
    <n v="23298"/>
    <x v="1"/>
    <n v="0.01"/>
    <n v="30.98"/>
    <n v="9.18"/>
    <n v="2693"/>
    <x v="454"/>
    <x v="0"/>
    <x v="3"/>
    <x v="0"/>
    <x v="11"/>
    <x v="0"/>
    <x v="329"/>
    <n v="0.4"/>
    <x v="0"/>
    <x v="0"/>
    <x v="21"/>
    <x v="367"/>
    <n v="5201"/>
    <x v="85"/>
    <d v="2015-05-04T00:00:00"/>
    <n v="380.46800000000002"/>
    <x v="451"/>
    <n v="20"/>
    <x v="568"/>
    <n v="90624"/>
    <x v="0"/>
    <x v="0"/>
  </r>
  <r>
    <n v="18551"/>
    <x v="0"/>
    <n v="0"/>
    <n v="115.99"/>
    <n v="2.5"/>
    <n v="52"/>
    <x v="455"/>
    <x v="0"/>
    <x v="1"/>
    <x v="1"/>
    <x v="9"/>
    <x v="0"/>
    <x v="330"/>
    <n v="0.56999999999999995"/>
    <x v="0"/>
    <x v="1"/>
    <x v="14"/>
    <x v="368"/>
    <n v="98373"/>
    <x v="55"/>
    <d v="2015-03-10T00:00:00"/>
    <n v="162.666"/>
    <x v="452"/>
    <n v="6"/>
    <x v="569"/>
    <n v="88426"/>
    <x v="1"/>
    <x v="0"/>
  </r>
  <r>
    <n v="22313"/>
    <x v="3"/>
    <n v="0.05"/>
    <n v="20.27"/>
    <n v="3.99"/>
    <n v="1472"/>
    <x v="456"/>
    <x v="0"/>
    <x v="3"/>
    <x v="0"/>
    <x v="7"/>
    <x v="0"/>
    <x v="237"/>
    <n v="0.56999999999999995"/>
    <x v="0"/>
    <x v="0"/>
    <x v="8"/>
    <x v="369"/>
    <n v="44145"/>
    <x v="60"/>
    <d v="2015-05-26T00:00:00"/>
    <n v="309.25400000000002"/>
    <x v="453"/>
    <n v="30"/>
    <x v="570"/>
    <n v="87079"/>
    <x v="0"/>
    <x v="0"/>
  </r>
  <r>
    <n v="20536"/>
    <x v="4"/>
    <n v="0.03"/>
    <n v="284.98"/>
    <n v="69.55"/>
    <n v="972"/>
    <x v="457"/>
    <x v="1"/>
    <x v="1"/>
    <x v="2"/>
    <x v="2"/>
    <x v="1"/>
    <x v="254"/>
    <n v="0.6"/>
    <x v="0"/>
    <x v="1"/>
    <x v="1"/>
    <x v="370"/>
    <n v="92503"/>
    <x v="163"/>
    <d v="2015-03-05T00:00:00"/>
    <n v="-116.584"/>
    <x v="454"/>
    <n v="2"/>
    <x v="571"/>
    <n v="87259"/>
    <x v="1"/>
    <x v="0"/>
  </r>
  <r>
    <n v="20639"/>
    <x v="2"/>
    <n v="0.1"/>
    <n v="48.91"/>
    <n v="5.97"/>
    <n v="2254"/>
    <x v="458"/>
    <x v="0"/>
    <x v="1"/>
    <x v="0"/>
    <x v="11"/>
    <x v="0"/>
    <x v="331"/>
    <n v="0.38"/>
    <x v="0"/>
    <x v="2"/>
    <x v="34"/>
    <x v="189"/>
    <n v="42003"/>
    <x v="19"/>
    <d v="2015-04-30T00:00:00"/>
    <n v="156.74339999999998"/>
    <x v="455"/>
    <n v="14"/>
    <x v="572"/>
    <n v="89279"/>
    <x v="2"/>
    <x v="0"/>
  </r>
  <r>
    <n v="23721"/>
    <x v="4"/>
    <n v="0.06"/>
    <n v="60.65"/>
    <n v="12.23"/>
    <n v="2334"/>
    <x v="459"/>
    <x v="0"/>
    <x v="2"/>
    <x v="2"/>
    <x v="4"/>
    <x v="4"/>
    <x v="332"/>
    <n v="0.64"/>
    <x v="0"/>
    <x v="3"/>
    <x v="31"/>
    <x v="371"/>
    <n v="53220"/>
    <x v="23"/>
    <d v="2015-04-08T00:00:00"/>
    <n v="427.00649999999996"/>
    <x v="11"/>
    <n v="10"/>
    <x v="573"/>
    <n v="89608"/>
    <x v="3"/>
    <x v="0"/>
  </r>
  <r>
    <n v="6711"/>
    <x v="2"/>
    <n v="0"/>
    <n v="6.68"/>
    <n v="5.66"/>
    <n v="1044"/>
    <x v="6"/>
    <x v="0"/>
    <x v="3"/>
    <x v="0"/>
    <x v="11"/>
    <x v="0"/>
    <x v="333"/>
    <n v="0.37"/>
    <x v="0"/>
    <x v="1"/>
    <x v="1"/>
    <x v="1"/>
    <n v="90004"/>
    <x v="155"/>
    <d v="2015-02-28T00:00:00"/>
    <n v="-76.94"/>
    <x v="456"/>
    <n v="90"/>
    <x v="574"/>
    <n v="47813"/>
    <x v="1"/>
    <x v="1"/>
  </r>
  <r>
    <n v="20875"/>
    <x v="1"/>
    <n v="0"/>
    <n v="119.99"/>
    <n v="56.14"/>
    <n v="659"/>
    <x v="460"/>
    <x v="1"/>
    <x v="2"/>
    <x v="1"/>
    <x v="1"/>
    <x v="3"/>
    <x v="130"/>
    <n v="0.39"/>
    <x v="0"/>
    <x v="0"/>
    <x v="21"/>
    <x v="244"/>
    <n v="5403"/>
    <x v="153"/>
    <d v="2015-01-20T00:00:00"/>
    <n v="-126.05777999999999"/>
    <x v="457"/>
    <n v="5"/>
    <x v="575"/>
    <n v="91212"/>
    <x v="0"/>
    <x v="0"/>
  </r>
  <r>
    <n v="24773"/>
    <x v="4"/>
    <n v="0.02"/>
    <n v="100.98"/>
    <n v="35.840000000000003"/>
    <n v="783"/>
    <x v="461"/>
    <x v="1"/>
    <x v="0"/>
    <x v="2"/>
    <x v="6"/>
    <x v="3"/>
    <x v="178"/>
    <n v="0.62"/>
    <x v="0"/>
    <x v="0"/>
    <x v="39"/>
    <x v="372"/>
    <n v="6010"/>
    <x v="41"/>
    <d v="2015-01-06T00:00:00"/>
    <n v="-134.91200000000001"/>
    <x v="458"/>
    <n v="6"/>
    <x v="576"/>
    <n v="90961"/>
    <x v="0"/>
    <x v="0"/>
  </r>
  <r>
    <n v="18354"/>
    <x v="1"/>
    <n v="0.05"/>
    <n v="107.53"/>
    <n v="5.81"/>
    <n v="2696"/>
    <x v="462"/>
    <x v="0"/>
    <x v="3"/>
    <x v="2"/>
    <x v="4"/>
    <x v="4"/>
    <x v="334"/>
    <n v="0.65"/>
    <x v="0"/>
    <x v="2"/>
    <x v="3"/>
    <x v="373"/>
    <n v="35401"/>
    <x v="107"/>
    <d v="2015-03-06T00:00:00"/>
    <n v="-89.418000000000006"/>
    <x v="459"/>
    <n v="6"/>
    <x v="577"/>
    <n v="87676"/>
    <x v="2"/>
    <x v="0"/>
  </r>
  <r>
    <n v="23613"/>
    <x v="4"/>
    <n v="0.02"/>
    <n v="48.04"/>
    <n v="5.79"/>
    <n v="737"/>
    <x v="463"/>
    <x v="0"/>
    <x v="2"/>
    <x v="0"/>
    <x v="11"/>
    <x v="0"/>
    <x v="103"/>
    <n v="0.37"/>
    <x v="0"/>
    <x v="0"/>
    <x v="17"/>
    <x v="374"/>
    <n v="7003"/>
    <x v="25"/>
    <d v="2015-06-14T00:00:00"/>
    <n v="422.45249999999999"/>
    <x v="11"/>
    <n v="12"/>
    <x v="578"/>
    <n v="90360"/>
    <x v="0"/>
    <x v="0"/>
  </r>
  <r>
    <n v="19322"/>
    <x v="4"/>
    <n v="0.02"/>
    <n v="46.89"/>
    <n v="5.0999999999999996"/>
    <n v="1253"/>
    <x v="182"/>
    <x v="0"/>
    <x v="3"/>
    <x v="0"/>
    <x v="7"/>
    <x v="4"/>
    <x v="296"/>
    <n v="0.46"/>
    <x v="0"/>
    <x v="3"/>
    <x v="6"/>
    <x v="149"/>
    <n v="78613"/>
    <x v="58"/>
    <d v="2015-04-23T00:00:00"/>
    <n v="421.34849999999994"/>
    <x v="11"/>
    <n v="13"/>
    <x v="579"/>
    <n v="89981"/>
    <x v="3"/>
    <x v="0"/>
  </r>
  <r>
    <n v="24674"/>
    <x v="2"/>
    <n v="0.04"/>
    <n v="45.19"/>
    <n v="1.99"/>
    <n v="2124"/>
    <x v="150"/>
    <x v="0"/>
    <x v="2"/>
    <x v="1"/>
    <x v="10"/>
    <x v="5"/>
    <x v="335"/>
    <n v="0.55000000000000004"/>
    <x v="0"/>
    <x v="2"/>
    <x v="37"/>
    <x v="118"/>
    <n v="72301"/>
    <x v="67"/>
    <d v="2015-01-02T00:00:00"/>
    <n v="-61.194000000000003"/>
    <x v="460"/>
    <n v="13"/>
    <x v="580"/>
    <n v="89665"/>
    <x v="2"/>
    <x v="0"/>
  </r>
  <r>
    <n v="20594"/>
    <x v="0"/>
    <n v="0.03"/>
    <n v="140.97999999999999"/>
    <n v="36.090000000000003"/>
    <n v="2833"/>
    <x v="398"/>
    <x v="1"/>
    <x v="0"/>
    <x v="2"/>
    <x v="6"/>
    <x v="3"/>
    <x v="303"/>
    <n v="0.77"/>
    <x v="0"/>
    <x v="3"/>
    <x v="22"/>
    <x v="323"/>
    <n v="55076"/>
    <x v="88"/>
    <d v="2015-03-27T00:00:00"/>
    <n v="-221.5"/>
    <x v="461"/>
    <n v="4"/>
    <x v="581"/>
    <n v="91030"/>
    <x v="3"/>
    <x v="0"/>
  </r>
  <r>
    <n v="21352"/>
    <x v="1"/>
    <n v="0.02"/>
    <n v="24.98"/>
    <n v="8.7899999999999991"/>
    <n v="855"/>
    <x v="464"/>
    <x v="0"/>
    <x v="1"/>
    <x v="0"/>
    <x v="3"/>
    <x v="0"/>
    <x v="336"/>
    <n v="0.66"/>
    <x v="0"/>
    <x v="0"/>
    <x v="39"/>
    <x v="375"/>
    <n v="6810"/>
    <x v="78"/>
    <d v="2015-05-01T00:00:00"/>
    <n v="4.3148"/>
    <x v="462"/>
    <n v="23"/>
    <x v="582"/>
    <n v="88571"/>
    <x v="0"/>
    <x v="0"/>
  </r>
  <r>
    <n v="1692"/>
    <x v="2"/>
    <n v="0.04"/>
    <n v="124.49"/>
    <n v="51.94"/>
    <n v="1745"/>
    <x v="255"/>
    <x v="1"/>
    <x v="2"/>
    <x v="2"/>
    <x v="8"/>
    <x v="3"/>
    <x v="43"/>
    <n v="0.63"/>
    <x v="0"/>
    <x v="2"/>
    <x v="30"/>
    <x v="131"/>
    <n v="30305"/>
    <x v="38"/>
    <d v="2015-06-14T00:00:00"/>
    <n v="-247.55157000000003"/>
    <x v="463"/>
    <n v="4"/>
    <x v="583"/>
    <n v="12224"/>
    <x v="2"/>
    <x v="0"/>
  </r>
  <r>
    <n v="22614"/>
    <x v="3"/>
    <n v="0.05"/>
    <n v="51.65"/>
    <n v="18.45"/>
    <n v="696"/>
    <x v="465"/>
    <x v="0"/>
    <x v="1"/>
    <x v="2"/>
    <x v="4"/>
    <x v="4"/>
    <x v="134"/>
    <n v="0.65"/>
    <x v="0"/>
    <x v="3"/>
    <x v="7"/>
    <x v="376"/>
    <n v="46307"/>
    <x v="65"/>
    <d v="2015-03-28T00:00:00"/>
    <n v="25.04"/>
    <x v="464"/>
    <n v="12"/>
    <x v="584"/>
    <n v="89847"/>
    <x v="3"/>
    <x v="0"/>
  </r>
  <r>
    <n v="18131"/>
    <x v="3"/>
    <n v="0.01"/>
    <n v="115.99"/>
    <n v="56.14"/>
    <n v="1257"/>
    <x v="466"/>
    <x v="1"/>
    <x v="3"/>
    <x v="1"/>
    <x v="1"/>
    <x v="1"/>
    <x v="337"/>
    <n v="0.4"/>
    <x v="0"/>
    <x v="1"/>
    <x v="12"/>
    <x v="146"/>
    <n v="80013"/>
    <x v="32"/>
    <d v="2015-05-23T00:00:00"/>
    <n v="-164.39520000000002"/>
    <x v="465"/>
    <n v="5"/>
    <x v="585"/>
    <n v="86535"/>
    <x v="1"/>
    <x v="0"/>
  </r>
  <r>
    <n v="18320"/>
    <x v="2"/>
    <n v="0.05"/>
    <n v="73.98"/>
    <n v="12.14"/>
    <n v="3374"/>
    <x v="267"/>
    <x v="0"/>
    <x v="3"/>
    <x v="1"/>
    <x v="10"/>
    <x v="0"/>
    <x v="212"/>
    <n v="0.67"/>
    <x v="0"/>
    <x v="0"/>
    <x v="32"/>
    <x v="222"/>
    <n v="21113"/>
    <x v="115"/>
    <d v="2015-06-30T00:00:00"/>
    <n v="-1.904000000000019"/>
    <x v="466"/>
    <n v="8"/>
    <x v="586"/>
    <n v="87474"/>
    <x v="0"/>
    <x v="0"/>
  </r>
  <r>
    <n v="19525"/>
    <x v="1"/>
    <n v="0.01"/>
    <n v="138.13999999999999"/>
    <n v="35"/>
    <n v="2660"/>
    <x v="467"/>
    <x v="0"/>
    <x v="0"/>
    <x v="0"/>
    <x v="3"/>
    <x v="2"/>
    <x v="338"/>
    <m/>
    <x v="0"/>
    <x v="0"/>
    <x v="10"/>
    <x v="377"/>
    <n v="4038"/>
    <x v="83"/>
    <d v="2015-02-26T00:00:00"/>
    <n v="-321.51"/>
    <x v="467"/>
    <n v="4"/>
    <x v="587"/>
    <n v="86486"/>
    <x v="0"/>
    <x v="0"/>
  </r>
  <r>
    <n v="21960"/>
    <x v="1"/>
    <n v="0.03"/>
    <n v="99.99"/>
    <n v="19.989999999999998"/>
    <n v="1036"/>
    <x v="468"/>
    <x v="0"/>
    <x v="3"/>
    <x v="1"/>
    <x v="10"/>
    <x v="0"/>
    <x v="339"/>
    <n v="0.52"/>
    <x v="0"/>
    <x v="0"/>
    <x v="8"/>
    <x v="378"/>
    <n v="43017"/>
    <x v="86"/>
    <d v="2015-03-14T00:00:00"/>
    <n v="293.66000000000003"/>
    <x v="468"/>
    <n v="6"/>
    <x v="588"/>
    <n v="90710"/>
    <x v="0"/>
    <x v="0"/>
  </r>
  <r>
    <n v="1311"/>
    <x v="0"/>
    <n v="0.02"/>
    <n v="12.53"/>
    <n v="0.49"/>
    <n v="898"/>
    <x v="469"/>
    <x v="0"/>
    <x v="0"/>
    <x v="0"/>
    <x v="15"/>
    <x v="0"/>
    <x v="340"/>
    <n v="0.38"/>
    <x v="0"/>
    <x v="0"/>
    <x v="2"/>
    <x v="2"/>
    <n v="10039"/>
    <x v="136"/>
    <d v="2015-01-27T00:00:00"/>
    <n v="263.39999999999998"/>
    <x v="469"/>
    <n v="47"/>
    <x v="589"/>
    <n v="9606"/>
    <x v="0"/>
    <x v="0"/>
  </r>
  <r>
    <n v="19552"/>
    <x v="4"/>
    <n v="0.09"/>
    <n v="49.99"/>
    <n v="19.989999999999998"/>
    <n v="1203"/>
    <x v="470"/>
    <x v="0"/>
    <x v="0"/>
    <x v="1"/>
    <x v="10"/>
    <x v="0"/>
    <x v="140"/>
    <n v="0.41"/>
    <x v="0"/>
    <x v="0"/>
    <x v="23"/>
    <x v="175"/>
    <n v="2920"/>
    <x v="117"/>
    <d v="2015-06-30T00:00:00"/>
    <n v="-8.5150000000000006"/>
    <x v="470"/>
    <n v="12"/>
    <x v="590"/>
    <n v="87587"/>
    <x v="0"/>
    <x v="0"/>
  </r>
  <r>
    <n v="21019"/>
    <x v="0"/>
    <n v="0.02"/>
    <n v="175.99"/>
    <n v="4.99"/>
    <n v="64"/>
    <x v="471"/>
    <x v="2"/>
    <x v="0"/>
    <x v="1"/>
    <x v="9"/>
    <x v="0"/>
    <x v="114"/>
    <n v="0.59"/>
    <x v="0"/>
    <x v="2"/>
    <x v="27"/>
    <x v="171"/>
    <n v="24153"/>
    <x v="68"/>
    <d v="2015-03-02T00:00:00"/>
    <n v="101.49"/>
    <x v="471"/>
    <n v="4"/>
    <x v="591"/>
    <n v="87406"/>
    <x v="2"/>
    <x v="0"/>
  </r>
  <r>
    <n v="106"/>
    <x v="2"/>
    <n v="0.01"/>
    <n v="9.31"/>
    <n v="3.98"/>
    <n v="1106"/>
    <x v="12"/>
    <x v="0"/>
    <x v="0"/>
    <x v="0"/>
    <x v="12"/>
    <x v="5"/>
    <x v="341"/>
    <n v="0.56000000000000005"/>
    <x v="0"/>
    <x v="3"/>
    <x v="6"/>
    <x v="9"/>
    <n v="75220"/>
    <x v="139"/>
    <d v="2015-05-22T00:00:00"/>
    <n v="-10.9"/>
    <x v="472"/>
    <n v="61"/>
    <x v="592"/>
    <n v="646"/>
    <x v="3"/>
    <x v="0"/>
  </r>
  <r>
    <n v="24887"/>
    <x v="1"/>
    <n v="0.06"/>
    <n v="40.99"/>
    <n v="17.48"/>
    <n v="1976"/>
    <x v="472"/>
    <x v="0"/>
    <x v="2"/>
    <x v="0"/>
    <x v="11"/>
    <x v="0"/>
    <x v="247"/>
    <n v="0.36"/>
    <x v="0"/>
    <x v="3"/>
    <x v="4"/>
    <x v="379"/>
    <n v="48823"/>
    <x v="151"/>
    <d v="2015-03-25T00:00:00"/>
    <n v="214.23"/>
    <x v="473"/>
    <n v="14"/>
    <x v="593"/>
    <n v="89041"/>
    <x v="3"/>
    <x v="0"/>
  </r>
  <r>
    <n v="23816"/>
    <x v="3"/>
    <n v="7.0000000000000007E-2"/>
    <n v="300.97000000000003"/>
    <n v="7.18"/>
    <n v="3077"/>
    <x v="473"/>
    <x v="0"/>
    <x v="0"/>
    <x v="1"/>
    <x v="10"/>
    <x v="0"/>
    <x v="120"/>
    <n v="0.48"/>
    <x v="0"/>
    <x v="0"/>
    <x v="8"/>
    <x v="380"/>
    <n v="44136"/>
    <x v="126"/>
    <d v="2015-05-09T00:00:00"/>
    <n v="-807.59"/>
    <x v="474"/>
    <n v="2"/>
    <x v="594"/>
    <n v="88239"/>
    <x v="0"/>
    <x v="0"/>
  </r>
  <r>
    <n v="20827"/>
    <x v="0"/>
    <n v="0.05"/>
    <n v="34.979999999999997"/>
    <n v="7.53"/>
    <n v="2908"/>
    <x v="474"/>
    <x v="2"/>
    <x v="3"/>
    <x v="1"/>
    <x v="10"/>
    <x v="0"/>
    <x v="342"/>
    <n v="0.76"/>
    <x v="0"/>
    <x v="0"/>
    <x v="8"/>
    <x v="381"/>
    <n v="44125"/>
    <x v="163"/>
    <d v="2015-03-03T00:00:00"/>
    <n v="-32.666400000000003"/>
    <x v="475"/>
    <n v="16"/>
    <x v="595"/>
    <n v="88157"/>
    <x v="0"/>
    <x v="0"/>
  </r>
  <r>
    <n v="18662"/>
    <x v="3"/>
    <n v="0.01"/>
    <n v="55.99"/>
    <n v="5"/>
    <n v="580"/>
    <x v="475"/>
    <x v="0"/>
    <x v="1"/>
    <x v="1"/>
    <x v="9"/>
    <x v="5"/>
    <x v="343"/>
    <n v="0.8"/>
    <x v="0"/>
    <x v="0"/>
    <x v="10"/>
    <x v="19"/>
    <n v="4210"/>
    <x v="162"/>
    <d v="2015-05-14T00:00:00"/>
    <n v="-57.541000000000004"/>
    <x v="476"/>
    <n v="12"/>
    <x v="596"/>
    <n v="88644"/>
    <x v="0"/>
    <x v="0"/>
  </r>
  <r>
    <n v="18142"/>
    <x v="0"/>
    <n v="0.09"/>
    <n v="207.48"/>
    <n v="0.99"/>
    <n v="2264"/>
    <x v="476"/>
    <x v="0"/>
    <x v="1"/>
    <x v="0"/>
    <x v="7"/>
    <x v="0"/>
    <x v="245"/>
    <n v="0.55000000000000004"/>
    <x v="0"/>
    <x v="3"/>
    <x v="38"/>
    <x v="382"/>
    <n v="64804"/>
    <x v="118"/>
    <d v="2015-01-29T00:00:00"/>
    <n v="359.83"/>
    <x v="477"/>
    <n v="3"/>
    <x v="597"/>
    <n v="86611"/>
    <x v="3"/>
    <x v="0"/>
  </r>
  <r>
    <n v="21975"/>
    <x v="2"/>
    <n v="7.0000000000000007E-2"/>
    <n v="30.93"/>
    <n v="3.92"/>
    <n v="2157"/>
    <x v="70"/>
    <x v="0"/>
    <x v="3"/>
    <x v="2"/>
    <x v="4"/>
    <x v="5"/>
    <x v="344"/>
    <n v="0.44"/>
    <x v="0"/>
    <x v="3"/>
    <x v="4"/>
    <x v="51"/>
    <n v="48093"/>
    <x v="56"/>
    <d v="2015-05-04T00:00:00"/>
    <n v="398.30249999999995"/>
    <x v="11"/>
    <n v="19"/>
    <x v="598"/>
    <n v="90386"/>
    <x v="3"/>
    <x v="0"/>
  </r>
  <r>
    <n v="23735"/>
    <x v="2"/>
    <n v="0"/>
    <n v="65.989999999999995"/>
    <n v="8.99"/>
    <n v="1466"/>
    <x v="235"/>
    <x v="0"/>
    <x v="0"/>
    <x v="1"/>
    <x v="9"/>
    <x v="0"/>
    <x v="282"/>
    <n v="0.56000000000000005"/>
    <x v="0"/>
    <x v="3"/>
    <x v="29"/>
    <x v="193"/>
    <n v="68601"/>
    <x v="10"/>
    <d v="2015-06-13T00:00:00"/>
    <n v="253.30319999999998"/>
    <x v="478"/>
    <n v="10"/>
    <x v="599"/>
    <n v="91115"/>
    <x v="3"/>
    <x v="0"/>
  </r>
  <r>
    <n v="21120"/>
    <x v="0"/>
    <n v="7.0000000000000007E-2"/>
    <n v="34.54"/>
    <n v="14.72"/>
    <n v="3113"/>
    <x v="477"/>
    <x v="0"/>
    <x v="1"/>
    <x v="0"/>
    <x v="0"/>
    <x v="0"/>
    <x v="345"/>
    <n v="0.37"/>
    <x v="0"/>
    <x v="2"/>
    <x v="24"/>
    <x v="383"/>
    <n v="70560"/>
    <x v="91"/>
    <d v="2015-05-18T00:00:00"/>
    <n v="-20.182259999999999"/>
    <x v="479"/>
    <n v="17"/>
    <x v="600"/>
    <n v="86860"/>
    <x v="2"/>
    <x v="0"/>
  </r>
  <r>
    <n v="4724"/>
    <x v="2"/>
    <n v="0.04"/>
    <n v="90.97"/>
    <n v="28"/>
    <n v="898"/>
    <x v="469"/>
    <x v="1"/>
    <x v="0"/>
    <x v="1"/>
    <x v="1"/>
    <x v="1"/>
    <x v="346"/>
    <n v="0.38"/>
    <x v="0"/>
    <x v="0"/>
    <x v="2"/>
    <x v="2"/>
    <n v="10039"/>
    <x v="82"/>
    <d v="2015-01-13T00:00:00"/>
    <n v="-173.09520000000001"/>
    <x v="480"/>
    <n v="6"/>
    <x v="601"/>
    <n v="33635"/>
    <x v="0"/>
    <x v="0"/>
  </r>
  <r>
    <n v="19265"/>
    <x v="4"/>
    <n v="0.04"/>
    <n v="50.98"/>
    <n v="6.5"/>
    <n v="800"/>
    <x v="478"/>
    <x v="0"/>
    <x v="2"/>
    <x v="1"/>
    <x v="10"/>
    <x v="0"/>
    <x v="200"/>
    <n v="0.73"/>
    <x v="0"/>
    <x v="1"/>
    <x v="9"/>
    <x v="319"/>
    <n v="84067"/>
    <x v="141"/>
    <d v="2015-04-03T00:00:00"/>
    <n v="-13.28"/>
    <x v="481"/>
    <n v="11"/>
    <x v="602"/>
    <n v="89910"/>
    <x v="1"/>
    <x v="0"/>
  </r>
  <r>
    <n v="21206"/>
    <x v="1"/>
    <n v="0.1"/>
    <n v="120.98"/>
    <n v="9.07"/>
    <n v="1233"/>
    <x v="345"/>
    <x v="2"/>
    <x v="2"/>
    <x v="0"/>
    <x v="0"/>
    <x v="0"/>
    <x v="216"/>
    <n v="0.35"/>
    <x v="0"/>
    <x v="3"/>
    <x v="6"/>
    <x v="283"/>
    <n v="75028"/>
    <x v="87"/>
    <d v="2015-04-11T00:00:00"/>
    <n v="297.45715999999999"/>
    <x v="482"/>
    <n v="5"/>
    <x v="603"/>
    <n v="89375"/>
    <x v="3"/>
    <x v="0"/>
  </r>
  <r>
    <n v="18253"/>
    <x v="0"/>
    <n v="0.1"/>
    <n v="35.99"/>
    <n v="1.1000000000000001"/>
    <n v="2052"/>
    <x v="479"/>
    <x v="2"/>
    <x v="3"/>
    <x v="1"/>
    <x v="9"/>
    <x v="0"/>
    <x v="347"/>
    <n v="0.55000000000000004"/>
    <x v="0"/>
    <x v="1"/>
    <x v="43"/>
    <x v="384"/>
    <n v="87105"/>
    <x v="164"/>
    <d v="2015-02-20T00:00:00"/>
    <n v="390.09839999999997"/>
    <x v="11"/>
    <n v="19"/>
    <x v="604"/>
    <n v="87234"/>
    <x v="1"/>
    <x v="0"/>
  </r>
  <r>
    <n v="5117"/>
    <x v="2"/>
    <n v="0.1"/>
    <n v="22.38"/>
    <n v="15.1"/>
    <n v="1246"/>
    <x v="37"/>
    <x v="0"/>
    <x v="3"/>
    <x v="0"/>
    <x v="0"/>
    <x v="0"/>
    <x v="306"/>
    <n v="0.38"/>
    <x v="0"/>
    <x v="0"/>
    <x v="2"/>
    <x v="2"/>
    <n v="10009"/>
    <x v="89"/>
    <d v="2015-04-06T00:00:00"/>
    <n v="-107.51349999999999"/>
    <x v="483"/>
    <n v="26"/>
    <x v="605"/>
    <n v="36452"/>
    <x v="0"/>
    <x v="0"/>
  </r>
  <r>
    <n v="19144"/>
    <x v="1"/>
    <n v="0.08"/>
    <n v="115.99"/>
    <n v="56.14"/>
    <n v="1636"/>
    <x v="249"/>
    <x v="1"/>
    <x v="3"/>
    <x v="1"/>
    <x v="1"/>
    <x v="1"/>
    <x v="337"/>
    <n v="0.4"/>
    <x v="0"/>
    <x v="1"/>
    <x v="1"/>
    <x v="206"/>
    <n v="93905"/>
    <x v="129"/>
    <d v="2015-01-16T00:00:00"/>
    <n v="-272.860884"/>
    <x v="484"/>
    <n v="5"/>
    <x v="606"/>
    <n v="89704"/>
    <x v="1"/>
    <x v="0"/>
  </r>
  <r>
    <n v="19697"/>
    <x v="4"/>
    <n v="0.04"/>
    <n v="180.98"/>
    <n v="30"/>
    <n v="1934"/>
    <x v="480"/>
    <x v="1"/>
    <x v="3"/>
    <x v="2"/>
    <x v="2"/>
    <x v="1"/>
    <x v="154"/>
    <n v="0.69"/>
    <x v="0"/>
    <x v="3"/>
    <x v="6"/>
    <x v="385"/>
    <n v="78626"/>
    <x v="123"/>
    <d v="2015-05-30T00:00:00"/>
    <n v="52.988000000000056"/>
    <x v="485"/>
    <n v="3"/>
    <x v="607"/>
    <n v="86688"/>
    <x v="3"/>
    <x v="0"/>
  </r>
  <r>
    <n v="18566"/>
    <x v="0"/>
    <n v="0.02"/>
    <n v="60.98"/>
    <n v="49"/>
    <n v="1734"/>
    <x v="11"/>
    <x v="0"/>
    <x v="0"/>
    <x v="0"/>
    <x v="7"/>
    <x v="2"/>
    <x v="149"/>
    <n v="0.59"/>
    <x v="0"/>
    <x v="0"/>
    <x v="2"/>
    <x v="8"/>
    <n v="10528"/>
    <x v="0"/>
    <d v="2015-04-06T00:00:00"/>
    <n v="-596.26800000000003"/>
    <x v="486"/>
    <n v="9"/>
    <x v="608"/>
    <n v="88443"/>
    <x v="0"/>
    <x v="0"/>
  </r>
  <r>
    <n v="25531"/>
    <x v="4"/>
    <n v="0"/>
    <n v="78.650000000000006"/>
    <n v="13.99"/>
    <n v="1940"/>
    <x v="304"/>
    <x v="0"/>
    <x v="1"/>
    <x v="0"/>
    <x v="7"/>
    <x v="4"/>
    <x v="322"/>
    <n v="0.52"/>
    <x v="0"/>
    <x v="1"/>
    <x v="9"/>
    <x v="254"/>
    <n v="84020"/>
    <x v="93"/>
    <d v="2015-04-26T00:00:00"/>
    <n v="386.00669999999991"/>
    <x v="11"/>
    <n v="7"/>
    <x v="609"/>
    <n v="88871"/>
    <x v="1"/>
    <x v="0"/>
  </r>
  <r>
    <n v="21334"/>
    <x v="0"/>
    <n v="0"/>
    <n v="42.98"/>
    <n v="4.62"/>
    <n v="2290"/>
    <x v="325"/>
    <x v="0"/>
    <x v="3"/>
    <x v="0"/>
    <x v="7"/>
    <x v="0"/>
    <x v="275"/>
    <n v="0.56000000000000005"/>
    <x v="0"/>
    <x v="3"/>
    <x v="22"/>
    <x v="269"/>
    <n v="55433"/>
    <x v="41"/>
    <d v="2015-01-08T00:00:00"/>
    <n v="385.30289999999997"/>
    <x v="11"/>
    <n v="12"/>
    <x v="610"/>
    <n v="88163"/>
    <x v="3"/>
    <x v="0"/>
  </r>
  <r>
    <n v="23551"/>
    <x v="3"/>
    <n v="0.1"/>
    <n v="152.47999999999999"/>
    <n v="4"/>
    <n v="1938"/>
    <x v="481"/>
    <x v="2"/>
    <x v="1"/>
    <x v="1"/>
    <x v="10"/>
    <x v="0"/>
    <x v="69"/>
    <n v="0.79"/>
    <x v="0"/>
    <x v="3"/>
    <x v="20"/>
    <x v="386"/>
    <n v="66801"/>
    <x v="100"/>
    <d v="2015-03-23T00:00:00"/>
    <n v="-521.09"/>
    <x v="487"/>
    <n v="4"/>
    <x v="611"/>
    <n v="88870"/>
    <x v="3"/>
    <x v="0"/>
  </r>
  <r>
    <n v="24348"/>
    <x v="2"/>
    <n v="0.01"/>
    <n v="28.99"/>
    <n v="8.59"/>
    <n v="2135"/>
    <x v="482"/>
    <x v="0"/>
    <x v="3"/>
    <x v="1"/>
    <x v="9"/>
    <x v="4"/>
    <x v="251"/>
    <n v="0.56000000000000005"/>
    <x v="0"/>
    <x v="1"/>
    <x v="43"/>
    <x v="387"/>
    <n v="88101"/>
    <x v="101"/>
    <d v="2015-02-07T00:00:00"/>
    <n v="196.52328"/>
    <x v="488"/>
    <n v="21"/>
    <x v="612"/>
    <n v="91583"/>
    <x v="1"/>
    <x v="0"/>
  </r>
  <r>
    <n v="18305"/>
    <x v="1"/>
    <n v="0.01"/>
    <n v="128.24"/>
    <n v="12.65"/>
    <n v="508"/>
    <x v="483"/>
    <x v="0"/>
    <x v="1"/>
    <x v="2"/>
    <x v="2"/>
    <x v="4"/>
    <x v="229"/>
    <m/>
    <x v="0"/>
    <x v="2"/>
    <x v="34"/>
    <x v="388"/>
    <n v="41011"/>
    <x v="94"/>
    <d v="2015-04-21T00:00:00"/>
    <n v="140.1354"/>
    <x v="489"/>
    <n v="4"/>
    <x v="613"/>
    <n v="87357"/>
    <x v="2"/>
    <x v="0"/>
  </r>
  <r>
    <n v="23958"/>
    <x v="0"/>
    <n v="0.02"/>
    <n v="30.98"/>
    <n v="6.5"/>
    <n v="1472"/>
    <x v="456"/>
    <x v="2"/>
    <x v="3"/>
    <x v="1"/>
    <x v="10"/>
    <x v="0"/>
    <x v="209"/>
    <n v="0.79"/>
    <x v="0"/>
    <x v="0"/>
    <x v="8"/>
    <x v="369"/>
    <n v="44145"/>
    <x v="8"/>
    <d v="2015-07-01T00:00:00"/>
    <n v="-44.624000000000002"/>
    <x v="490"/>
    <n v="17"/>
    <x v="614"/>
    <n v="87078"/>
    <x v="0"/>
    <x v="0"/>
  </r>
  <r>
    <n v="25731"/>
    <x v="1"/>
    <n v="0.05"/>
    <n v="70.98"/>
    <n v="46.74"/>
    <n v="1976"/>
    <x v="472"/>
    <x v="1"/>
    <x v="2"/>
    <x v="2"/>
    <x v="6"/>
    <x v="3"/>
    <x v="348"/>
    <n v="0.56000000000000005"/>
    <x v="0"/>
    <x v="3"/>
    <x v="4"/>
    <x v="379"/>
    <n v="48823"/>
    <x v="54"/>
    <d v="2015-01-11T00:00:00"/>
    <n v="-850.65239999999994"/>
    <x v="491"/>
    <n v="8"/>
    <x v="615"/>
    <n v="89039"/>
    <x v="3"/>
    <x v="0"/>
  </r>
  <r>
    <n v="18165"/>
    <x v="2"/>
    <n v="0.01"/>
    <n v="205.99"/>
    <n v="5.99"/>
    <n v="2206"/>
    <x v="484"/>
    <x v="0"/>
    <x v="2"/>
    <x v="1"/>
    <x v="9"/>
    <x v="0"/>
    <x v="349"/>
    <n v="0.59"/>
    <x v="0"/>
    <x v="3"/>
    <x v="42"/>
    <x v="389"/>
    <n v="50501"/>
    <x v="30"/>
    <d v="2015-01-07T00:00:00"/>
    <n v="-74.883600000000001"/>
    <x v="492"/>
    <n v="3"/>
    <x v="616"/>
    <n v="86258"/>
    <x v="3"/>
    <x v="0"/>
  </r>
  <r>
    <n v="23906"/>
    <x v="4"/>
    <n v="0.1"/>
    <n v="120.98"/>
    <n v="9.07"/>
    <n v="3355"/>
    <x v="432"/>
    <x v="0"/>
    <x v="1"/>
    <x v="0"/>
    <x v="0"/>
    <x v="0"/>
    <x v="216"/>
    <n v="0.35"/>
    <x v="0"/>
    <x v="1"/>
    <x v="1"/>
    <x v="348"/>
    <n v="93010"/>
    <x v="163"/>
    <d v="2015-03-09T00:00:00"/>
    <n v="379.3965"/>
    <x v="11"/>
    <n v="5"/>
    <x v="617"/>
    <n v="88587"/>
    <x v="1"/>
    <x v="0"/>
  </r>
  <r>
    <n v="26066"/>
    <x v="2"/>
    <n v="0.04"/>
    <n v="55.48"/>
    <n v="6.79"/>
    <n v="1728"/>
    <x v="485"/>
    <x v="0"/>
    <x v="1"/>
    <x v="0"/>
    <x v="11"/>
    <x v="0"/>
    <x v="350"/>
    <n v="0.37"/>
    <x v="0"/>
    <x v="0"/>
    <x v="8"/>
    <x v="276"/>
    <n v="45429"/>
    <x v="74"/>
    <d v="2015-02-24T00:00:00"/>
    <n v="376.88490000000002"/>
    <x v="11"/>
    <n v="10"/>
    <x v="618"/>
    <n v="87195"/>
    <x v="0"/>
    <x v="0"/>
  </r>
  <r>
    <n v="23392"/>
    <x v="1"/>
    <n v="0.02"/>
    <n v="60.22"/>
    <n v="3.5"/>
    <n v="3155"/>
    <x v="123"/>
    <x v="0"/>
    <x v="1"/>
    <x v="0"/>
    <x v="7"/>
    <x v="0"/>
    <x v="351"/>
    <n v="0.56999999999999995"/>
    <x v="0"/>
    <x v="2"/>
    <x v="15"/>
    <x v="96"/>
    <n v="32771"/>
    <x v="108"/>
    <d v="2015-01-21T00:00:00"/>
    <n v="-193.91399999999999"/>
    <x v="493"/>
    <n v="9"/>
    <x v="619"/>
    <n v="86898"/>
    <x v="2"/>
    <x v="0"/>
  </r>
  <r>
    <n v="23211"/>
    <x v="2"/>
    <n v="0.03"/>
    <n v="17.48"/>
    <n v="1.99"/>
    <n v="3283"/>
    <x v="219"/>
    <x v="0"/>
    <x v="1"/>
    <x v="1"/>
    <x v="10"/>
    <x v="5"/>
    <x v="352"/>
    <n v="0.45"/>
    <x v="0"/>
    <x v="2"/>
    <x v="15"/>
    <x v="180"/>
    <n v="33156"/>
    <x v="98"/>
    <d v="2015-05-11T00:00:00"/>
    <n v="710.80739999999992"/>
    <x v="494"/>
    <n v="31"/>
    <x v="620"/>
    <n v="90753"/>
    <x v="2"/>
    <x v="0"/>
  </r>
  <r>
    <n v="20652"/>
    <x v="4"/>
    <n v="0.01"/>
    <n v="65.989999999999995"/>
    <n v="5.31"/>
    <n v="1303"/>
    <x v="486"/>
    <x v="0"/>
    <x v="2"/>
    <x v="1"/>
    <x v="9"/>
    <x v="0"/>
    <x v="353"/>
    <n v="0.56999999999999995"/>
    <x v="0"/>
    <x v="1"/>
    <x v="9"/>
    <x v="390"/>
    <n v="84074"/>
    <x v="164"/>
    <d v="2015-02-26T00:00:00"/>
    <n v="250.36272000000002"/>
    <x v="495"/>
    <n v="9"/>
    <x v="621"/>
    <n v="87005"/>
    <x v="1"/>
    <x v="0"/>
  </r>
  <r>
    <n v="26157"/>
    <x v="2"/>
    <n v="7.0000000000000007E-2"/>
    <n v="177.98"/>
    <n v="0.99"/>
    <n v="2771"/>
    <x v="487"/>
    <x v="0"/>
    <x v="1"/>
    <x v="0"/>
    <x v="7"/>
    <x v="0"/>
    <x v="123"/>
    <n v="0.56000000000000005"/>
    <x v="0"/>
    <x v="2"/>
    <x v="30"/>
    <x v="391"/>
    <n v="30344"/>
    <x v="53"/>
    <d v="2015-06-13T00:00:00"/>
    <n v="-191.548"/>
    <x v="496"/>
    <n v="3"/>
    <x v="622"/>
    <n v="88974"/>
    <x v="2"/>
    <x v="0"/>
  </r>
  <r>
    <n v="19417"/>
    <x v="3"/>
    <n v="0"/>
    <n v="65.989999999999995"/>
    <n v="5.26"/>
    <n v="1410"/>
    <x v="488"/>
    <x v="0"/>
    <x v="1"/>
    <x v="1"/>
    <x v="9"/>
    <x v="0"/>
    <x v="147"/>
    <n v="0.59"/>
    <x v="0"/>
    <x v="1"/>
    <x v="1"/>
    <x v="392"/>
    <n v="92553"/>
    <x v="114"/>
    <d v="2015-04-08T00:00:00"/>
    <n v="369.99869999999999"/>
    <x v="11"/>
    <n v="9"/>
    <x v="623"/>
    <n v="87086"/>
    <x v="1"/>
    <x v="0"/>
  </r>
  <r>
    <n v="18141"/>
    <x v="0"/>
    <n v="7.0000000000000007E-2"/>
    <n v="40.98"/>
    <n v="2.99"/>
    <n v="1840"/>
    <x v="489"/>
    <x v="0"/>
    <x v="3"/>
    <x v="0"/>
    <x v="0"/>
    <x v="0"/>
    <x v="354"/>
    <n v="0.36"/>
    <x v="0"/>
    <x v="0"/>
    <x v="11"/>
    <x v="393"/>
    <n v="1469"/>
    <x v="13"/>
    <d v="2015-04-01T00:00:00"/>
    <n v="369.20519999999999"/>
    <x v="11"/>
    <n v="13"/>
    <x v="624"/>
    <n v="86599"/>
    <x v="0"/>
    <x v="0"/>
  </r>
  <r>
    <n v="21096"/>
    <x v="2"/>
    <n v="0.01"/>
    <n v="30.97"/>
    <n v="4"/>
    <n v="2973"/>
    <x v="173"/>
    <x v="0"/>
    <x v="3"/>
    <x v="1"/>
    <x v="10"/>
    <x v="0"/>
    <x v="289"/>
    <n v="0.74"/>
    <x v="0"/>
    <x v="3"/>
    <x v="31"/>
    <x v="140"/>
    <n v="53151"/>
    <x v="116"/>
    <d v="2015-04-15T00:00:00"/>
    <n v="17.102799999999998"/>
    <x v="497"/>
    <n v="17"/>
    <x v="625"/>
    <n v="87186"/>
    <x v="3"/>
    <x v="0"/>
  </r>
  <r>
    <n v="23183"/>
    <x v="1"/>
    <n v="0.03"/>
    <n v="63.94"/>
    <n v="14.48"/>
    <n v="3380"/>
    <x v="78"/>
    <x v="0"/>
    <x v="3"/>
    <x v="2"/>
    <x v="4"/>
    <x v="0"/>
    <x v="157"/>
    <n v="0.46"/>
    <x v="0"/>
    <x v="2"/>
    <x v="30"/>
    <x v="57"/>
    <n v="30240"/>
    <x v="50"/>
    <d v="2015-04-21T00:00:00"/>
    <n v="43.691699999999997"/>
    <x v="498"/>
    <n v="8"/>
    <x v="626"/>
    <n v="88838"/>
    <x v="2"/>
    <x v="0"/>
  </r>
  <r>
    <n v="19142"/>
    <x v="0"/>
    <n v="0.02"/>
    <n v="30.73"/>
    <n v="4"/>
    <n v="1854"/>
    <x v="490"/>
    <x v="0"/>
    <x v="3"/>
    <x v="1"/>
    <x v="10"/>
    <x v="0"/>
    <x v="198"/>
    <n v="0.75"/>
    <x v="0"/>
    <x v="0"/>
    <x v="39"/>
    <x v="394"/>
    <n v="6478"/>
    <x v="135"/>
    <d v="2015-03-22T00:00:00"/>
    <n v="72.78"/>
    <x v="499"/>
    <n v="16"/>
    <x v="627"/>
    <n v="86847"/>
    <x v="0"/>
    <x v="0"/>
  </r>
  <r>
    <n v="20483"/>
    <x v="2"/>
    <n v="0.1"/>
    <n v="180.98"/>
    <n v="26.2"/>
    <n v="3132"/>
    <x v="175"/>
    <x v="1"/>
    <x v="1"/>
    <x v="2"/>
    <x v="2"/>
    <x v="1"/>
    <x v="253"/>
    <n v="0.59"/>
    <x v="0"/>
    <x v="3"/>
    <x v="13"/>
    <x v="142"/>
    <n v="60060"/>
    <x v="59"/>
    <d v="2015-06-23T00:00:00"/>
    <n v="-64.664000000000001"/>
    <x v="500"/>
    <n v="3"/>
    <x v="628"/>
    <n v="86790"/>
    <x v="3"/>
    <x v="0"/>
  </r>
  <r>
    <n v="5468"/>
    <x v="0"/>
    <n v="0.03"/>
    <n v="5.98"/>
    <n v="1.49"/>
    <n v="1193"/>
    <x v="99"/>
    <x v="0"/>
    <x v="0"/>
    <x v="0"/>
    <x v="0"/>
    <x v="0"/>
    <x v="355"/>
    <n v="0.39"/>
    <x v="0"/>
    <x v="0"/>
    <x v="0"/>
    <x v="0"/>
    <n v="20016"/>
    <x v="165"/>
    <d v="2015-05-03T00:00:00"/>
    <n v="38.08"/>
    <x v="501"/>
    <n v="85"/>
    <x v="629"/>
    <n v="38852"/>
    <x v="0"/>
    <x v="0"/>
  </r>
  <r>
    <n v="19470"/>
    <x v="1"/>
    <n v="0.06"/>
    <n v="47.98"/>
    <n v="3.61"/>
    <n v="896"/>
    <x v="491"/>
    <x v="0"/>
    <x v="1"/>
    <x v="1"/>
    <x v="10"/>
    <x v="5"/>
    <x v="356"/>
    <n v="0.71"/>
    <x v="0"/>
    <x v="3"/>
    <x v="6"/>
    <x v="395"/>
    <n v="76201"/>
    <x v="2"/>
    <d v="2015-06-22T00:00:00"/>
    <n v="35.954999999999998"/>
    <x v="502"/>
    <n v="11"/>
    <x v="630"/>
    <n v="90167"/>
    <x v="3"/>
    <x v="0"/>
  </r>
  <r>
    <n v="18664"/>
    <x v="3"/>
    <n v="0.03"/>
    <n v="162.93"/>
    <n v="19.989999999999998"/>
    <n v="578"/>
    <x v="492"/>
    <x v="0"/>
    <x v="1"/>
    <x v="0"/>
    <x v="14"/>
    <x v="0"/>
    <x v="357"/>
    <n v="0.39"/>
    <x v="0"/>
    <x v="0"/>
    <x v="39"/>
    <x v="396"/>
    <n v="6770"/>
    <x v="162"/>
    <d v="2015-05-14T00:00:00"/>
    <n v="293.14"/>
    <x v="503"/>
    <n v="3"/>
    <x v="631"/>
    <n v="88644"/>
    <x v="0"/>
    <x v="0"/>
  </r>
  <r>
    <n v="25690"/>
    <x v="2"/>
    <n v="0"/>
    <n v="48.91"/>
    <n v="35"/>
    <n v="1689"/>
    <x v="493"/>
    <x v="0"/>
    <x v="1"/>
    <x v="0"/>
    <x v="3"/>
    <x v="2"/>
    <x v="295"/>
    <n v="0.83"/>
    <x v="0"/>
    <x v="3"/>
    <x v="7"/>
    <x v="397"/>
    <n v="46322"/>
    <x v="112"/>
    <d v="2015-03-25T00:00:00"/>
    <n v="-628.38"/>
    <x v="504"/>
    <n v="10"/>
    <x v="632"/>
    <n v="91077"/>
    <x v="3"/>
    <x v="0"/>
  </r>
  <r>
    <n v="23524"/>
    <x v="4"/>
    <n v="0.09"/>
    <n v="30.98"/>
    <n v="19.510000000000002"/>
    <n v="1680"/>
    <x v="396"/>
    <x v="0"/>
    <x v="2"/>
    <x v="0"/>
    <x v="14"/>
    <x v="0"/>
    <x v="358"/>
    <n v="0.36"/>
    <x v="0"/>
    <x v="0"/>
    <x v="8"/>
    <x v="311"/>
    <n v="45014"/>
    <x v="56"/>
    <d v="2015-05-05T00:00:00"/>
    <n v="-163.53"/>
    <x v="505"/>
    <n v="18"/>
    <x v="633"/>
    <n v="86645"/>
    <x v="0"/>
    <x v="0"/>
  </r>
  <r>
    <n v="24028"/>
    <x v="2"/>
    <n v="0.01"/>
    <n v="59.76"/>
    <n v="9.7100000000000009"/>
    <n v="911"/>
    <x v="188"/>
    <x v="0"/>
    <x v="1"/>
    <x v="0"/>
    <x v="3"/>
    <x v="0"/>
    <x v="233"/>
    <n v="0.56999999999999995"/>
    <x v="0"/>
    <x v="0"/>
    <x v="19"/>
    <x v="154"/>
    <n v="26003"/>
    <x v="0"/>
    <d v="2015-04-06T00:00:00"/>
    <n v="354.32879999999994"/>
    <x v="11"/>
    <n v="8"/>
    <x v="634"/>
    <n v="90186"/>
    <x v="0"/>
    <x v="0"/>
  </r>
  <r>
    <n v="25841"/>
    <x v="3"/>
    <n v="0.02"/>
    <n v="28.53"/>
    <n v="1.49"/>
    <n v="3381"/>
    <x v="494"/>
    <x v="0"/>
    <x v="3"/>
    <x v="0"/>
    <x v="0"/>
    <x v="0"/>
    <x v="359"/>
    <n v="0.38"/>
    <x v="0"/>
    <x v="2"/>
    <x v="30"/>
    <x v="398"/>
    <n v="31204"/>
    <x v="143"/>
    <d v="2015-04-29T00:00:00"/>
    <n v="1.9919999999999998"/>
    <x v="506"/>
    <n v="18"/>
    <x v="635"/>
    <n v="88840"/>
    <x v="2"/>
    <x v="0"/>
  </r>
  <r>
    <n v="24493"/>
    <x v="0"/>
    <n v="0.1"/>
    <n v="62.18"/>
    <n v="10.84"/>
    <n v="3177"/>
    <x v="495"/>
    <x v="0"/>
    <x v="2"/>
    <x v="2"/>
    <x v="4"/>
    <x v="4"/>
    <x v="360"/>
    <n v="0.63"/>
    <x v="0"/>
    <x v="2"/>
    <x v="15"/>
    <x v="399"/>
    <n v="33458"/>
    <x v="21"/>
    <d v="2015-03-16T00:00:00"/>
    <n v="-29.666000000000004"/>
    <x v="507"/>
    <n v="9"/>
    <x v="636"/>
    <n v="90818"/>
    <x v="2"/>
    <x v="0"/>
  </r>
  <r>
    <n v="21567"/>
    <x v="4"/>
    <n v="0.08"/>
    <n v="30.56"/>
    <n v="2.99"/>
    <n v="3287"/>
    <x v="496"/>
    <x v="0"/>
    <x v="0"/>
    <x v="0"/>
    <x v="0"/>
    <x v="0"/>
    <x v="361"/>
    <n v="0.35"/>
    <x v="0"/>
    <x v="1"/>
    <x v="1"/>
    <x v="400"/>
    <n v="95746"/>
    <x v="60"/>
    <d v="2015-05-27T00:00:00"/>
    <n v="352.87979999999999"/>
    <x v="11"/>
    <n v="17"/>
    <x v="637"/>
    <n v="89897"/>
    <x v="1"/>
    <x v="0"/>
  </r>
  <r>
    <n v="19131"/>
    <x v="3"/>
    <n v="0.09"/>
    <n v="89.99"/>
    <n v="42"/>
    <n v="2655"/>
    <x v="497"/>
    <x v="1"/>
    <x v="2"/>
    <x v="2"/>
    <x v="2"/>
    <x v="1"/>
    <x v="170"/>
    <n v="0.66"/>
    <x v="0"/>
    <x v="2"/>
    <x v="30"/>
    <x v="131"/>
    <n v="30318"/>
    <x v="94"/>
    <d v="2015-04-18T00:00:00"/>
    <n v="223.416"/>
    <x v="508"/>
    <n v="6"/>
    <x v="638"/>
    <n v="86063"/>
    <x v="2"/>
    <x v="0"/>
  </r>
  <r>
    <n v="25914"/>
    <x v="2"/>
    <n v="0.1"/>
    <n v="105.98"/>
    <n v="13.99"/>
    <n v="3403"/>
    <x v="498"/>
    <x v="2"/>
    <x v="2"/>
    <x v="2"/>
    <x v="4"/>
    <x v="4"/>
    <x v="362"/>
    <n v="0.65"/>
    <x v="0"/>
    <x v="1"/>
    <x v="48"/>
    <x v="401"/>
    <n v="82001"/>
    <x v="161"/>
    <d v="2015-02-11T00:00:00"/>
    <n v="349.48499999999996"/>
    <x v="11"/>
    <n v="5"/>
    <x v="639"/>
    <n v="87530"/>
    <x v="1"/>
    <x v="0"/>
  </r>
  <r>
    <n v="25354"/>
    <x v="2"/>
    <n v="0.04"/>
    <n v="29.14"/>
    <n v="4.8600000000000003"/>
    <n v="62"/>
    <x v="499"/>
    <x v="0"/>
    <x v="1"/>
    <x v="0"/>
    <x v="11"/>
    <x v="6"/>
    <x v="363"/>
    <n v="0.38"/>
    <x v="0"/>
    <x v="3"/>
    <x v="6"/>
    <x v="402"/>
    <n v="78664"/>
    <x v="38"/>
    <d v="2015-06-14T00:00:00"/>
    <n v="349.40909999999997"/>
    <x v="11"/>
    <n v="17"/>
    <x v="640"/>
    <n v="87408"/>
    <x v="3"/>
    <x v="0"/>
  </r>
  <r>
    <n v="24387"/>
    <x v="1"/>
    <n v="0.06"/>
    <n v="65.989999999999995"/>
    <n v="8.8000000000000007"/>
    <n v="638"/>
    <x v="339"/>
    <x v="2"/>
    <x v="2"/>
    <x v="1"/>
    <x v="9"/>
    <x v="0"/>
    <x v="161"/>
    <n v="0.57999999999999996"/>
    <x v="0"/>
    <x v="1"/>
    <x v="1"/>
    <x v="278"/>
    <n v="95062"/>
    <x v="78"/>
    <d v="2015-05-01T00:00:00"/>
    <n v="288.08999999999997"/>
    <x v="509"/>
    <n v="9"/>
    <x v="641"/>
    <n v="87954"/>
    <x v="1"/>
    <x v="0"/>
  </r>
  <r>
    <n v="25833"/>
    <x v="4"/>
    <n v="0.05"/>
    <n v="161.55000000000001"/>
    <n v="19.989999999999998"/>
    <n v="916"/>
    <x v="500"/>
    <x v="0"/>
    <x v="1"/>
    <x v="0"/>
    <x v="3"/>
    <x v="0"/>
    <x v="8"/>
    <n v="0.66"/>
    <x v="0"/>
    <x v="3"/>
    <x v="6"/>
    <x v="256"/>
    <n v="76028"/>
    <x v="111"/>
    <d v="2015-01-11T00:00:00"/>
    <n v="35.31"/>
    <x v="510"/>
    <n v="3"/>
    <x v="642"/>
    <n v="86357"/>
    <x v="3"/>
    <x v="0"/>
  </r>
  <r>
    <n v="22733"/>
    <x v="4"/>
    <n v="0.05"/>
    <n v="122.99"/>
    <n v="70.2"/>
    <n v="3314"/>
    <x v="501"/>
    <x v="1"/>
    <x v="0"/>
    <x v="2"/>
    <x v="2"/>
    <x v="1"/>
    <x v="58"/>
    <n v="0.74"/>
    <x v="0"/>
    <x v="0"/>
    <x v="17"/>
    <x v="403"/>
    <n v="7024"/>
    <x v="118"/>
    <d v="2015-01-30T00:00:00"/>
    <n v="-722.23"/>
    <x v="511"/>
    <n v="4"/>
    <x v="643"/>
    <n v="90462"/>
    <x v="0"/>
    <x v="0"/>
  </r>
  <r>
    <n v="19263"/>
    <x v="2"/>
    <n v="0.09"/>
    <n v="155.99"/>
    <n v="8.99"/>
    <n v="875"/>
    <x v="502"/>
    <x v="0"/>
    <x v="0"/>
    <x v="1"/>
    <x v="9"/>
    <x v="0"/>
    <x v="310"/>
    <n v="0.57999999999999996"/>
    <x v="0"/>
    <x v="1"/>
    <x v="9"/>
    <x v="404"/>
    <n v="84106"/>
    <x v="1"/>
    <d v="2015-02-23T00:00:00"/>
    <n v="-232.22056000000003"/>
    <x v="512"/>
    <n v="4"/>
    <x v="644"/>
    <n v="89059"/>
    <x v="1"/>
    <x v="0"/>
  </r>
  <r>
    <n v="19179"/>
    <x v="4"/>
    <n v="0.06"/>
    <n v="115.99"/>
    <n v="5.92"/>
    <n v="3238"/>
    <x v="503"/>
    <x v="0"/>
    <x v="1"/>
    <x v="1"/>
    <x v="9"/>
    <x v="0"/>
    <x v="225"/>
    <n v="0.57999999999999996"/>
    <x v="0"/>
    <x v="1"/>
    <x v="16"/>
    <x v="405"/>
    <n v="97330"/>
    <x v="152"/>
    <d v="2015-06-06T00:00:00"/>
    <n v="-13.068000000000001"/>
    <x v="513"/>
    <n v="5"/>
    <x v="645"/>
    <n v="89564"/>
    <x v="1"/>
    <x v="0"/>
  </r>
  <r>
    <n v="18394"/>
    <x v="4"/>
    <n v="0.06"/>
    <n v="40.97"/>
    <n v="1.99"/>
    <n v="1614"/>
    <x v="504"/>
    <x v="0"/>
    <x v="2"/>
    <x v="1"/>
    <x v="10"/>
    <x v="5"/>
    <x v="364"/>
    <n v="0.42"/>
    <x v="0"/>
    <x v="0"/>
    <x v="11"/>
    <x v="406"/>
    <n v="1748"/>
    <x v="144"/>
    <d v="2015-04-12T00:00:00"/>
    <n v="341.19809999999995"/>
    <x v="11"/>
    <n v="12"/>
    <x v="646"/>
    <n v="87823"/>
    <x v="0"/>
    <x v="0"/>
  </r>
  <r>
    <n v="22874"/>
    <x v="4"/>
    <n v="7.0000000000000007E-2"/>
    <n v="16.91"/>
    <n v="6.25"/>
    <n v="460"/>
    <x v="505"/>
    <x v="0"/>
    <x v="3"/>
    <x v="0"/>
    <x v="3"/>
    <x v="0"/>
    <x v="365"/>
    <n v="0.57999999999999996"/>
    <x v="0"/>
    <x v="0"/>
    <x v="17"/>
    <x v="407"/>
    <n v="8332"/>
    <x v="28"/>
    <d v="2015-05-30T00:00:00"/>
    <n v="7.9000000000000057"/>
    <x v="514"/>
    <n v="31"/>
    <x v="647"/>
    <n v="86014"/>
    <x v="0"/>
    <x v="0"/>
  </r>
  <r>
    <n v="25059"/>
    <x v="1"/>
    <n v="0.06"/>
    <n v="161.55000000000001"/>
    <n v="19.989999999999998"/>
    <n v="674"/>
    <x v="506"/>
    <x v="0"/>
    <x v="0"/>
    <x v="0"/>
    <x v="3"/>
    <x v="0"/>
    <x v="8"/>
    <n v="0.66"/>
    <x v="0"/>
    <x v="3"/>
    <x v="38"/>
    <x v="408"/>
    <n v="64133"/>
    <x v="63"/>
    <d v="2015-01-03T00:00:00"/>
    <n v="-7.5800000000000409"/>
    <x v="515"/>
    <n v="3"/>
    <x v="648"/>
    <n v="88174"/>
    <x v="3"/>
    <x v="0"/>
  </r>
  <r>
    <n v="6406"/>
    <x v="0"/>
    <n v="0.02"/>
    <n v="16.48"/>
    <n v="1.99"/>
    <n v="1413"/>
    <x v="197"/>
    <x v="2"/>
    <x v="1"/>
    <x v="1"/>
    <x v="10"/>
    <x v="5"/>
    <x v="366"/>
    <n v="0.42"/>
    <x v="0"/>
    <x v="0"/>
    <x v="11"/>
    <x v="15"/>
    <n v="2113"/>
    <x v="27"/>
    <d v="2015-02-04T00:00:00"/>
    <n v="69.61"/>
    <x v="516"/>
    <n v="27"/>
    <x v="649"/>
    <n v="45539"/>
    <x v="0"/>
    <x v="0"/>
  </r>
  <r>
    <n v="20555"/>
    <x v="2"/>
    <n v="0.01"/>
    <n v="40.99"/>
    <n v="19.989999999999998"/>
    <n v="1989"/>
    <x v="151"/>
    <x v="0"/>
    <x v="1"/>
    <x v="0"/>
    <x v="11"/>
    <x v="0"/>
    <x v="261"/>
    <n v="0.36"/>
    <x v="0"/>
    <x v="1"/>
    <x v="9"/>
    <x v="119"/>
    <n v="84117"/>
    <x v="131"/>
    <d v="2015-05-18T00:00:00"/>
    <n v="177.79"/>
    <x v="517"/>
    <n v="11"/>
    <x v="650"/>
    <n v="90001"/>
    <x v="1"/>
    <x v="0"/>
  </r>
  <r>
    <n v="23200"/>
    <x v="3"/>
    <n v="0.02"/>
    <n v="150.97999999999999"/>
    <n v="13.99"/>
    <n v="522"/>
    <x v="138"/>
    <x v="2"/>
    <x v="0"/>
    <x v="1"/>
    <x v="1"/>
    <x v="4"/>
    <x v="222"/>
    <n v="0.38"/>
    <x v="0"/>
    <x v="1"/>
    <x v="16"/>
    <x v="103"/>
    <n v="97756"/>
    <x v="59"/>
    <d v="2015-06-24T00:00:00"/>
    <n v="26.099999999999998"/>
    <x v="518"/>
    <n v="3"/>
    <x v="651"/>
    <n v="89327"/>
    <x v="1"/>
    <x v="0"/>
  </r>
  <r>
    <n v="20809"/>
    <x v="3"/>
    <n v="0.02"/>
    <n v="65.989999999999995"/>
    <n v="8.99"/>
    <n v="1108"/>
    <x v="507"/>
    <x v="2"/>
    <x v="0"/>
    <x v="1"/>
    <x v="9"/>
    <x v="0"/>
    <x v="248"/>
    <n v="0.56000000000000005"/>
    <x v="0"/>
    <x v="3"/>
    <x v="6"/>
    <x v="409"/>
    <n v="75146"/>
    <x v="57"/>
    <d v="2015-05-21T00:00:00"/>
    <n v="168.23699999999999"/>
    <x v="519"/>
    <n v="8"/>
    <x v="652"/>
    <n v="86409"/>
    <x v="3"/>
    <x v="0"/>
  </r>
  <r>
    <n v="22663"/>
    <x v="2"/>
    <n v="0.05"/>
    <n v="51.98"/>
    <n v="10.17"/>
    <n v="1027"/>
    <x v="508"/>
    <x v="0"/>
    <x v="0"/>
    <x v="1"/>
    <x v="1"/>
    <x v="4"/>
    <x v="324"/>
    <n v="0.37"/>
    <x v="0"/>
    <x v="0"/>
    <x v="2"/>
    <x v="410"/>
    <n v="14225"/>
    <x v="84"/>
    <d v="2015-03-13T00:00:00"/>
    <n v="329.9787"/>
    <x v="11"/>
    <n v="9"/>
    <x v="653"/>
    <n v="89004"/>
    <x v="0"/>
    <x v="0"/>
  </r>
  <r>
    <n v="22646"/>
    <x v="3"/>
    <n v="0"/>
    <n v="37.76"/>
    <n v="12.9"/>
    <n v="980"/>
    <x v="509"/>
    <x v="0"/>
    <x v="1"/>
    <x v="0"/>
    <x v="3"/>
    <x v="0"/>
    <x v="367"/>
    <n v="0.56999999999999995"/>
    <x v="0"/>
    <x v="0"/>
    <x v="21"/>
    <x v="244"/>
    <n v="5403"/>
    <x v="36"/>
    <d v="2015-02-06T00:00:00"/>
    <n v="93.846800000000002"/>
    <x v="520"/>
    <n v="12"/>
    <x v="654"/>
    <n v="87258"/>
    <x v="0"/>
    <x v="0"/>
  </r>
  <r>
    <n v="3684"/>
    <x v="4"/>
    <n v="0.02"/>
    <n v="9.99"/>
    <n v="11.59"/>
    <n v="1959"/>
    <x v="124"/>
    <x v="0"/>
    <x v="3"/>
    <x v="0"/>
    <x v="11"/>
    <x v="0"/>
    <x v="368"/>
    <n v="0.4"/>
    <x v="0"/>
    <x v="2"/>
    <x v="15"/>
    <x v="25"/>
    <n v="33916"/>
    <x v="94"/>
    <d v="2015-04-27T00:00:00"/>
    <n v="-171.15770000000001"/>
    <x v="521"/>
    <n v="43"/>
    <x v="655"/>
    <n v="26342"/>
    <x v="2"/>
    <x v="0"/>
  </r>
  <r>
    <n v="22685"/>
    <x v="0"/>
    <n v="0.01"/>
    <n v="150.88999999999999"/>
    <n v="60.2"/>
    <n v="1072"/>
    <x v="510"/>
    <x v="1"/>
    <x v="1"/>
    <x v="2"/>
    <x v="2"/>
    <x v="1"/>
    <x v="104"/>
    <n v="0.77"/>
    <x v="0"/>
    <x v="0"/>
    <x v="5"/>
    <x v="411"/>
    <n v="18018"/>
    <x v="65"/>
    <d v="2015-03-30T00:00:00"/>
    <n v="-505.76"/>
    <x v="522"/>
    <n v="3"/>
    <x v="656"/>
    <n v="89631"/>
    <x v="0"/>
    <x v="0"/>
  </r>
  <r>
    <n v="23751"/>
    <x v="2"/>
    <n v="0.09"/>
    <n v="40.479999999999997"/>
    <n v="19.989999999999998"/>
    <n v="1623"/>
    <x v="511"/>
    <x v="0"/>
    <x v="0"/>
    <x v="1"/>
    <x v="10"/>
    <x v="0"/>
    <x v="197"/>
    <n v="0.77"/>
    <x v="0"/>
    <x v="3"/>
    <x v="7"/>
    <x v="412"/>
    <n v="46375"/>
    <x v="113"/>
    <d v="2015-05-26T00:00:00"/>
    <n v="65.394000000000062"/>
    <x v="523"/>
    <n v="12"/>
    <x v="657"/>
    <n v="87611"/>
    <x v="3"/>
    <x v="0"/>
  </r>
  <r>
    <n v="21338"/>
    <x v="0"/>
    <n v="7.0000000000000007E-2"/>
    <n v="65.989999999999995"/>
    <n v="8.8000000000000007"/>
    <n v="2489"/>
    <x v="115"/>
    <x v="0"/>
    <x v="3"/>
    <x v="1"/>
    <x v="9"/>
    <x v="0"/>
    <x v="161"/>
    <n v="0.57999999999999996"/>
    <x v="0"/>
    <x v="1"/>
    <x v="1"/>
    <x v="88"/>
    <n v="94521"/>
    <x v="82"/>
    <d v="2015-01-12T00:00:00"/>
    <n v="109.83600000000001"/>
    <x v="524"/>
    <n v="9"/>
    <x v="658"/>
    <n v="86886"/>
    <x v="1"/>
    <x v="0"/>
  </r>
  <r>
    <n v="25129"/>
    <x v="1"/>
    <n v="0.02"/>
    <n v="417.4"/>
    <n v="75.23"/>
    <n v="1416"/>
    <x v="512"/>
    <x v="1"/>
    <x v="0"/>
    <x v="2"/>
    <x v="8"/>
    <x v="3"/>
    <x v="73"/>
    <n v="0.79"/>
    <x v="0"/>
    <x v="3"/>
    <x v="7"/>
    <x v="413"/>
    <n v="46203"/>
    <x v="166"/>
    <d v="2015-05-07T00:00:00"/>
    <n v="-634.86540000000002"/>
    <x v="525"/>
    <n v="1"/>
    <x v="659"/>
    <n v="90538"/>
    <x v="3"/>
    <x v="0"/>
  </r>
  <r>
    <n v="20812"/>
    <x v="3"/>
    <n v="0.08"/>
    <n v="20.99"/>
    <n v="1.25"/>
    <n v="540"/>
    <x v="33"/>
    <x v="0"/>
    <x v="0"/>
    <x v="1"/>
    <x v="9"/>
    <x v="5"/>
    <x v="369"/>
    <n v="0.83"/>
    <x v="0"/>
    <x v="3"/>
    <x v="13"/>
    <x v="24"/>
    <n v="60061"/>
    <x v="69"/>
    <d v="2015-05-16T00:00:00"/>
    <n v="15.371400000000008"/>
    <x v="526"/>
    <n v="28"/>
    <x v="660"/>
    <n v="91174"/>
    <x v="3"/>
    <x v="0"/>
  </r>
  <r>
    <n v="24396"/>
    <x v="4"/>
    <n v="0.1"/>
    <n v="54.1"/>
    <n v="19.989999999999998"/>
    <n v="2287"/>
    <x v="513"/>
    <x v="0"/>
    <x v="1"/>
    <x v="0"/>
    <x v="3"/>
    <x v="0"/>
    <x v="160"/>
    <n v="0.59"/>
    <x v="0"/>
    <x v="2"/>
    <x v="36"/>
    <x v="414"/>
    <n v="29483"/>
    <x v="164"/>
    <d v="2015-02-24T00:00:00"/>
    <n v="34.067999999999998"/>
    <x v="527"/>
    <n v="9"/>
    <x v="661"/>
    <n v="90147"/>
    <x v="2"/>
    <x v="0"/>
  </r>
  <r>
    <n v="23431"/>
    <x v="3"/>
    <n v="7.0000000000000007E-2"/>
    <n v="39.479999999999997"/>
    <n v="1.99"/>
    <n v="2828"/>
    <x v="514"/>
    <x v="0"/>
    <x v="1"/>
    <x v="1"/>
    <x v="10"/>
    <x v="5"/>
    <x v="302"/>
    <n v="0.54"/>
    <x v="0"/>
    <x v="1"/>
    <x v="1"/>
    <x v="415"/>
    <n v="92243"/>
    <x v="125"/>
    <d v="2015-06-02T00:00:00"/>
    <n v="322.25069999999994"/>
    <x v="11"/>
    <n v="12"/>
    <x v="662"/>
    <n v="87721"/>
    <x v="1"/>
    <x v="0"/>
  </r>
  <r>
    <n v="6623"/>
    <x v="0"/>
    <n v="0.1"/>
    <n v="9.99"/>
    <n v="4.78"/>
    <n v="1821"/>
    <x v="187"/>
    <x v="2"/>
    <x v="2"/>
    <x v="0"/>
    <x v="11"/>
    <x v="0"/>
    <x v="370"/>
    <n v="0.4"/>
    <x v="0"/>
    <x v="0"/>
    <x v="2"/>
    <x v="2"/>
    <n v="10177"/>
    <x v="121"/>
    <d v="2015-04-18T00:00:00"/>
    <n v="7.9599999999999991"/>
    <x v="528"/>
    <n v="47"/>
    <x v="663"/>
    <n v="47108"/>
    <x v="0"/>
    <x v="0"/>
  </r>
  <r>
    <n v="22596"/>
    <x v="2"/>
    <n v="0.04"/>
    <n v="12.44"/>
    <n v="6.27"/>
    <n v="1721"/>
    <x v="515"/>
    <x v="0"/>
    <x v="1"/>
    <x v="0"/>
    <x v="3"/>
    <x v="4"/>
    <x v="167"/>
    <n v="0.56999999999999995"/>
    <x v="0"/>
    <x v="2"/>
    <x v="37"/>
    <x v="416"/>
    <n v="72401"/>
    <x v="92"/>
    <d v="2015-05-17T00:00:00"/>
    <n v="-258.56600000000003"/>
    <x v="529"/>
    <n v="37"/>
    <x v="664"/>
    <n v="90787"/>
    <x v="2"/>
    <x v="0"/>
  </r>
  <r>
    <n v="18061"/>
    <x v="4"/>
    <n v="0"/>
    <n v="85.99"/>
    <n v="0.99"/>
    <n v="1505"/>
    <x v="516"/>
    <x v="0"/>
    <x v="0"/>
    <x v="1"/>
    <x v="9"/>
    <x v="6"/>
    <x v="196"/>
    <n v="0.85"/>
    <x v="0"/>
    <x v="3"/>
    <x v="6"/>
    <x v="417"/>
    <n v="77840"/>
    <x v="53"/>
    <d v="2015-06-18T00:00:00"/>
    <n v="-138.03680000000003"/>
    <x v="530"/>
    <n v="6"/>
    <x v="665"/>
    <n v="86181"/>
    <x v="3"/>
    <x v="0"/>
  </r>
  <r>
    <n v="21918"/>
    <x v="3"/>
    <n v="0.05"/>
    <n v="30.98"/>
    <n v="9.18"/>
    <n v="2509"/>
    <x v="517"/>
    <x v="0"/>
    <x v="3"/>
    <x v="0"/>
    <x v="11"/>
    <x v="0"/>
    <x v="329"/>
    <n v="0.4"/>
    <x v="0"/>
    <x v="0"/>
    <x v="10"/>
    <x v="418"/>
    <n v="4106"/>
    <x v="26"/>
    <d v="2015-05-05T00:00:00"/>
    <n v="308.67"/>
    <x v="531"/>
    <n v="15"/>
    <x v="666"/>
    <n v="87029"/>
    <x v="0"/>
    <x v="0"/>
  </r>
  <r>
    <n v="24639"/>
    <x v="1"/>
    <n v="0.06"/>
    <n v="22.84"/>
    <n v="5.47"/>
    <n v="395"/>
    <x v="518"/>
    <x v="0"/>
    <x v="1"/>
    <x v="0"/>
    <x v="11"/>
    <x v="0"/>
    <x v="371"/>
    <n v="0.39"/>
    <x v="0"/>
    <x v="2"/>
    <x v="18"/>
    <x v="419"/>
    <n v="28001"/>
    <x v="45"/>
    <d v="2015-06-20T00:00:00"/>
    <n v="7.4399999999999995"/>
    <x v="532"/>
    <n v="20"/>
    <x v="667"/>
    <n v="86384"/>
    <x v="2"/>
    <x v="0"/>
  </r>
  <r>
    <n v="19570"/>
    <x v="2"/>
    <n v="0.09"/>
    <n v="119.99"/>
    <n v="14"/>
    <n v="2260"/>
    <x v="519"/>
    <x v="1"/>
    <x v="1"/>
    <x v="1"/>
    <x v="1"/>
    <x v="1"/>
    <x v="293"/>
    <n v="0.36"/>
    <x v="0"/>
    <x v="2"/>
    <x v="30"/>
    <x v="420"/>
    <n v="30161"/>
    <x v="20"/>
    <d v="2015-04-23T00:00:00"/>
    <n v="1055.6039999999998"/>
    <x v="533"/>
    <n v="4"/>
    <x v="668"/>
    <n v="89602"/>
    <x v="2"/>
    <x v="0"/>
  </r>
  <r>
    <n v="19073"/>
    <x v="3"/>
    <n v="0.03"/>
    <n v="25.98"/>
    <n v="5.37"/>
    <n v="377"/>
    <x v="520"/>
    <x v="0"/>
    <x v="2"/>
    <x v="0"/>
    <x v="7"/>
    <x v="4"/>
    <x v="372"/>
    <n v="0.5"/>
    <x v="0"/>
    <x v="3"/>
    <x v="13"/>
    <x v="421"/>
    <n v="60510"/>
    <x v="51"/>
    <d v="2015-04-17T00:00:00"/>
    <n v="250.03759999999997"/>
    <x v="534"/>
    <n v="17"/>
    <x v="669"/>
    <n v="89579"/>
    <x v="3"/>
    <x v="0"/>
  </r>
  <r>
    <n v="23120"/>
    <x v="2"/>
    <n v="0.03"/>
    <n v="39.479999999999997"/>
    <n v="1.99"/>
    <n v="1303"/>
    <x v="486"/>
    <x v="0"/>
    <x v="2"/>
    <x v="1"/>
    <x v="10"/>
    <x v="5"/>
    <x v="302"/>
    <n v="0.54"/>
    <x v="0"/>
    <x v="1"/>
    <x v="9"/>
    <x v="390"/>
    <n v="84074"/>
    <x v="164"/>
    <d v="2015-02-21T00:00:00"/>
    <n v="317.08949999999999"/>
    <x v="11"/>
    <n v="12"/>
    <x v="670"/>
    <n v="87003"/>
    <x v="1"/>
    <x v="0"/>
  </r>
  <r>
    <n v="3339"/>
    <x v="0"/>
    <n v="0"/>
    <n v="10.01"/>
    <n v="1.99"/>
    <n v="2491"/>
    <x v="39"/>
    <x v="2"/>
    <x v="3"/>
    <x v="1"/>
    <x v="10"/>
    <x v="5"/>
    <x v="373"/>
    <n v="0.41"/>
    <x v="0"/>
    <x v="1"/>
    <x v="1"/>
    <x v="1"/>
    <n v="90045"/>
    <x v="82"/>
    <d v="2015-01-14T00:00:00"/>
    <n v="128.03"/>
    <x v="535"/>
    <n v="42"/>
    <x v="671"/>
    <n v="23877"/>
    <x v="1"/>
    <x v="0"/>
  </r>
  <r>
    <n v="21122"/>
    <x v="0"/>
    <n v="0.06"/>
    <n v="34.58"/>
    <n v="8.99"/>
    <n v="3113"/>
    <x v="477"/>
    <x v="2"/>
    <x v="1"/>
    <x v="0"/>
    <x v="13"/>
    <x v="5"/>
    <x v="374"/>
    <n v="0.56000000000000005"/>
    <x v="0"/>
    <x v="2"/>
    <x v="24"/>
    <x v="383"/>
    <n v="70560"/>
    <x v="91"/>
    <d v="2015-05-19T00:00:00"/>
    <n v="384.5043"/>
    <x v="536"/>
    <n v="13"/>
    <x v="672"/>
    <n v="86860"/>
    <x v="2"/>
    <x v="0"/>
  </r>
  <r>
    <n v="23890"/>
    <x v="2"/>
    <n v="0.05"/>
    <n v="26.48"/>
    <n v="6.93"/>
    <n v="18"/>
    <x v="521"/>
    <x v="0"/>
    <x v="0"/>
    <x v="2"/>
    <x v="4"/>
    <x v="0"/>
    <x v="165"/>
    <n v="0.49"/>
    <x v="0"/>
    <x v="1"/>
    <x v="28"/>
    <x v="422"/>
    <n v="59601"/>
    <x v="131"/>
    <d v="2015-05-16T00:00:00"/>
    <n v="314.48129999999998"/>
    <x v="11"/>
    <n v="17"/>
    <x v="673"/>
    <n v="90031"/>
    <x v="1"/>
    <x v="0"/>
  </r>
  <r>
    <n v="20183"/>
    <x v="1"/>
    <n v="0.03"/>
    <n v="43.98"/>
    <n v="8.99"/>
    <n v="2980"/>
    <x v="522"/>
    <x v="0"/>
    <x v="1"/>
    <x v="0"/>
    <x v="13"/>
    <x v="5"/>
    <x v="318"/>
    <n v="0.57999999999999996"/>
    <x v="0"/>
    <x v="0"/>
    <x v="8"/>
    <x v="423"/>
    <n v="44870"/>
    <x v="136"/>
    <d v="2015-01-29T00:00:00"/>
    <n v="274.0788"/>
    <x v="537"/>
    <n v="10"/>
    <x v="674"/>
    <n v="86544"/>
    <x v="0"/>
    <x v="0"/>
  </r>
  <r>
    <n v="25582"/>
    <x v="4"/>
    <n v="7.0000000000000007E-2"/>
    <n v="154.13"/>
    <n v="69"/>
    <n v="145"/>
    <x v="523"/>
    <x v="2"/>
    <x v="3"/>
    <x v="2"/>
    <x v="8"/>
    <x v="2"/>
    <x v="59"/>
    <n v="0.68"/>
    <x v="0"/>
    <x v="0"/>
    <x v="5"/>
    <x v="424"/>
    <n v="15122"/>
    <x v="24"/>
    <d v="2015-03-16T00:00:00"/>
    <n v="-634.73410000000013"/>
    <x v="538"/>
    <n v="3"/>
    <x v="675"/>
    <n v="91089"/>
    <x v="0"/>
    <x v="0"/>
  </r>
  <r>
    <n v="18012"/>
    <x v="0"/>
    <n v="0.09"/>
    <n v="30.93"/>
    <n v="3.92"/>
    <n v="1737"/>
    <x v="524"/>
    <x v="0"/>
    <x v="1"/>
    <x v="2"/>
    <x v="4"/>
    <x v="5"/>
    <x v="344"/>
    <n v="0.44"/>
    <x v="0"/>
    <x v="2"/>
    <x v="18"/>
    <x v="291"/>
    <n v="27529"/>
    <x v="80"/>
    <d v="2015-06-05T00:00:00"/>
    <n v="-130.42400000000001"/>
    <x v="539"/>
    <n v="16"/>
    <x v="676"/>
    <n v="85866"/>
    <x v="2"/>
    <x v="0"/>
  </r>
  <r>
    <n v="4322"/>
    <x v="2"/>
    <n v="7.0000000000000007E-2"/>
    <n v="9.93"/>
    <n v="1.0900000000000001"/>
    <n v="2460"/>
    <x v="525"/>
    <x v="0"/>
    <x v="3"/>
    <x v="0"/>
    <x v="13"/>
    <x v="6"/>
    <x v="375"/>
    <n v="0.43"/>
    <x v="0"/>
    <x v="0"/>
    <x v="2"/>
    <x v="2"/>
    <n v="10035"/>
    <x v="43"/>
    <d v="2015-01-06T00:00:00"/>
    <n v="149.53"/>
    <x v="540"/>
    <n v="46"/>
    <x v="677"/>
    <n v="30785"/>
    <x v="0"/>
    <x v="0"/>
  </r>
  <r>
    <n v="23322"/>
    <x v="0"/>
    <n v="0.05"/>
    <n v="25.99"/>
    <n v="5.37"/>
    <n v="3151"/>
    <x v="128"/>
    <x v="2"/>
    <x v="1"/>
    <x v="0"/>
    <x v="13"/>
    <x v="0"/>
    <x v="376"/>
    <n v="0.56000000000000005"/>
    <x v="0"/>
    <x v="1"/>
    <x v="1"/>
    <x v="99"/>
    <n v="92277"/>
    <x v="17"/>
    <d v="2015-02-18T00:00:00"/>
    <n v="220.35719999999998"/>
    <x v="541"/>
    <n v="18"/>
    <x v="678"/>
    <n v="88545"/>
    <x v="1"/>
    <x v="0"/>
  </r>
  <r>
    <n v="21203"/>
    <x v="3"/>
    <n v="0.03"/>
    <n v="60.89"/>
    <n v="32.409999999999997"/>
    <n v="228"/>
    <x v="526"/>
    <x v="1"/>
    <x v="0"/>
    <x v="2"/>
    <x v="2"/>
    <x v="1"/>
    <x v="377"/>
    <n v="0.56000000000000005"/>
    <x v="0"/>
    <x v="2"/>
    <x v="18"/>
    <x v="425"/>
    <n v="28227"/>
    <x v="9"/>
    <d v="2015-04-03T00:00:00"/>
    <n v="36.353999999999999"/>
    <x v="542"/>
    <n v="7"/>
    <x v="679"/>
    <n v="88527"/>
    <x v="2"/>
    <x v="0"/>
  </r>
  <r>
    <n v="18623"/>
    <x v="3"/>
    <n v="0.02"/>
    <n v="30.53"/>
    <n v="19.989999999999998"/>
    <n v="2628"/>
    <x v="527"/>
    <x v="2"/>
    <x v="1"/>
    <x v="0"/>
    <x v="15"/>
    <x v="0"/>
    <x v="378"/>
    <n v="0.39"/>
    <x v="0"/>
    <x v="3"/>
    <x v="44"/>
    <x v="426"/>
    <n v="73160"/>
    <x v="128"/>
    <d v="2015-01-19T00:00:00"/>
    <n v="-54.63"/>
    <x v="543"/>
    <n v="14"/>
    <x v="680"/>
    <n v="85916"/>
    <x v="3"/>
    <x v="0"/>
  </r>
  <r>
    <n v="4204"/>
    <x v="0"/>
    <n v="0.09"/>
    <n v="5.98"/>
    <n v="1.67"/>
    <n v="2548"/>
    <x v="44"/>
    <x v="0"/>
    <x v="0"/>
    <x v="0"/>
    <x v="13"/>
    <x v="6"/>
    <x v="379"/>
    <n v="0.51"/>
    <x v="0"/>
    <x v="1"/>
    <x v="1"/>
    <x v="1"/>
    <n v="90068"/>
    <x v="152"/>
    <d v="2015-06-07T00:00:00"/>
    <n v="23.87"/>
    <x v="544"/>
    <n v="81"/>
    <x v="681"/>
    <n v="29889"/>
    <x v="1"/>
    <x v="0"/>
  </r>
  <r>
    <n v="5297"/>
    <x v="0"/>
    <n v="0"/>
    <n v="8.6"/>
    <n v="6.19"/>
    <n v="1402"/>
    <x v="276"/>
    <x v="0"/>
    <x v="1"/>
    <x v="0"/>
    <x v="0"/>
    <x v="0"/>
    <x v="380"/>
    <n v="0.38"/>
    <x v="0"/>
    <x v="3"/>
    <x v="13"/>
    <x v="17"/>
    <n v="60653"/>
    <x v="90"/>
    <d v="2015-01-15T00:00:00"/>
    <n v="-42.8536"/>
    <x v="545"/>
    <n v="48"/>
    <x v="682"/>
    <n v="37729"/>
    <x v="3"/>
    <x v="0"/>
  </r>
  <r>
    <n v="18635"/>
    <x v="1"/>
    <n v="0.04"/>
    <n v="21.38"/>
    <n v="8.99"/>
    <n v="3154"/>
    <x v="310"/>
    <x v="0"/>
    <x v="1"/>
    <x v="0"/>
    <x v="13"/>
    <x v="5"/>
    <x v="381"/>
    <n v="0.59"/>
    <x v="0"/>
    <x v="2"/>
    <x v="15"/>
    <x v="260"/>
    <n v="33710"/>
    <x v="13"/>
    <d v="2015-03-30T00:00:00"/>
    <n v="-51.66"/>
    <x v="546"/>
    <n v="21"/>
    <x v="683"/>
    <n v="86901"/>
    <x v="2"/>
    <x v="0"/>
  </r>
  <r>
    <n v="25916"/>
    <x v="4"/>
    <n v="7.0000000000000007E-2"/>
    <n v="31.76"/>
    <n v="45.51"/>
    <n v="1469"/>
    <x v="363"/>
    <x v="1"/>
    <x v="0"/>
    <x v="2"/>
    <x v="8"/>
    <x v="3"/>
    <x v="382"/>
    <n v="0.65"/>
    <x v="0"/>
    <x v="1"/>
    <x v="9"/>
    <x v="299"/>
    <n v="84015"/>
    <x v="38"/>
    <d v="2015-06-14T00:00:00"/>
    <n v="-1314.992"/>
    <x v="547"/>
    <n v="18"/>
    <x v="684"/>
    <n v="91116"/>
    <x v="1"/>
    <x v="0"/>
  </r>
  <r>
    <n v="22582"/>
    <x v="3"/>
    <n v="0.02"/>
    <n v="53.98"/>
    <n v="5.5"/>
    <n v="2466"/>
    <x v="528"/>
    <x v="2"/>
    <x v="1"/>
    <x v="1"/>
    <x v="10"/>
    <x v="0"/>
    <x v="383"/>
    <n v="0.62"/>
    <x v="0"/>
    <x v="3"/>
    <x v="4"/>
    <x v="427"/>
    <n v="49783"/>
    <x v="155"/>
    <d v="2015-02-28T00:00:00"/>
    <n v="101.97200000000001"/>
    <x v="548"/>
    <n v="8"/>
    <x v="685"/>
    <n v="88136"/>
    <x v="3"/>
    <x v="0"/>
  </r>
  <r>
    <n v="8389"/>
    <x v="2"/>
    <n v="0.02"/>
    <n v="30.98"/>
    <n v="17.079999999999998"/>
    <n v="1733"/>
    <x v="0"/>
    <x v="0"/>
    <x v="0"/>
    <x v="0"/>
    <x v="11"/>
    <x v="0"/>
    <x v="384"/>
    <n v="0.4"/>
    <x v="0"/>
    <x v="0"/>
    <x v="0"/>
    <x v="0"/>
    <n v="20012"/>
    <x v="117"/>
    <d v="2015-06-29T00:00:00"/>
    <n v="-32.28"/>
    <x v="549"/>
    <n v="13"/>
    <x v="686"/>
    <n v="59937"/>
    <x v="0"/>
    <x v="1"/>
  </r>
  <r>
    <n v="18819"/>
    <x v="2"/>
    <n v="7.0000000000000007E-2"/>
    <n v="155.06"/>
    <n v="7.07"/>
    <n v="2432"/>
    <x v="529"/>
    <x v="0"/>
    <x v="2"/>
    <x v="0"/>
    <x v="3"/>
    <x v="0"/>
    <x v="74"/>
    <n v="0.59"/>
    <x v="0"/>
    <x v="3"/>
    <x v="44"/>
    <x v="428"/>
    <n v="73110"/>
    <x v="77"/>
    <d v="2015-05-19T00:00:00"/>
    <n v="24.350000000000023"/>
    <x v="550"/>
    <n v="3"/>
    <x v="687"/>
    <n v="89096"/>
    <x v="3"/>
    <x v="0"/>
  </r>
  <r>
    <n v="4789"/>
    <x v="2"/>
    <n v="0.01"/>
    <n v="14.98"/>
    <n v="7.69"/>
    <n v="2618"/>
    <x v="337"/>
    <x v="0"/>
    <x v="1"/>
    <x v="0"/>
    <x v="3"/>
    <x v="0"/>
    <x v="385"/>
    <n v="0.56999999999999995"/>
    <x v="0"/>
    <x v="0"/>
    <x v="2"/>
    <x v="2"/>
    <n v="10004"/>
    <x v="151"/>
    <d v="2015-03-25T00:00:00"/>
    <n v="-48.97"/>
    <x v="551"/>
    <n v="28"/>
    <x v="688"/>
    <n v="34017"/>
    <x v="0"/>
    <x v="0"/>
  </r>
  <r>
    <n v="21146"/>
    <x v="3"/>
    <n v="0.1"/>
    <n v="55.98"/>
    <n v="13.88"/>
    <n v="1625"/>
    <x v="171"/>
    <x v="0"/>
    <x v="3"/>
    <x v="0"/>
    <x v="11"/>
    <x v="0"/>
    <x v="386"/>
    <n v="0.36"/>
    <x v="0"/>
    <x v="0"/>
    <x v="2"/>
    <x v="138"/>
    <n v="11542"/>
    <x v="65"/>
    <d v="2015-03-29T00:00:00"/>
    <n v="300.04649999999998"/>
    <x v="11"/>
    <n v="8"/>
    <x v="689"/>
    <n v="90600"/>
    <x v="0"/>
    <x v="0"/>
  </r>
  <r>
    <n v="21117"/>
    <x v="1"/>
    <n v="0.04"/>
    <n v="37.700000000000003"/>
    <n v="2.99"/>
    <n v="451"/>
    <x v="530"/>
    <x v="0"/>
    <x v="3"/>
    <x v="0"/>
    <x v="0"/>
    <x v="0"/>
    <x v="316"/>
    <n v="0.35"/>
    <x v="0"/>
    <x v="1"/>
    <x v="1"/>
    <x v="429"/>
    <n v="94024"/>
    <x v="167"/>
    <d v="2015-05-28T00:00:00"/>
    <n v="299.6739"/>
    <x v="121"/>
    <n v="12"/>
    <x v="690"/>
    <n v="86012"/>
    <x v="1"/>
    <x v="0"/>
  </r>
  <r>
    <n v="19002"/>
    <x v="2"/>
    <n v="0.03"/>
    <n v="33.979999999999997"/>
    <n v="19.989999999999998"/>
    <n v="1000"/>
    <x v="531"/>
    <x v="0"/>
    <x v="0"/>
    <x v="2"/>
    <x v="4"/>
    <x v="0"/>
    <x v="387"/>
    <n v="0.55000000000000004"/>
    <x v="0"/>
    <x v="0"/>
    <x v="21"/>
    <x v="367"/>
    <n v="5201"/>
    <x v="21"/>
    <d v="2015-03-15T00:00:00"/>
    <n v="-0.74000000000000909"/>
    <x v="552"/>
    <n v="12"/>
    <x v="691"/>
    <n v="89433"/>
    <x v="0"/>
    <x v="0"/>
  </r>
  <r>
    <n v="21946"/>
    <x v="4"/>
    <n v="0.09"/>
    <n v="46.94"/>
    <n v="6.77"/>
    <n v="1442"/>
    <x v="149"/>
    <x v="2"/>
    <x v="1"/>
    <x v="2"/>
    <x v="4"/>
    <x v="0"/>
    <x v="388"/>
    <n v="0.44"/>
    <x v="0"/>
    <x v="3"/>
    <x v="38"/>
    <x v="117"/>
    <n v="65807"/>
    <x v="79"/>
    <d v="2015-01-30T00:00:00"/>
    <n v="297.96959999999996"/>
    <x v="11"/>
    <n v="10"/>
    <x v="692"/>
    <n v="89077"/>
    <x v="3"/>
    <x v="0"/>
  </r>
  <r>
    <n v="19422"/>
    <x v="4"/>
    <n v="0.03"/>
    <n v="20.98"/>
    <n v="1.49"/>
    <n v="3319"/>
    <x v="532"/>
    <x v="0"/>
    <x v="0"/>
    <x v="0"/>
    <x v="0"/>
    <x v="0"/>
    <x v="389"/>
    <n v="0.35"/>
    <x v="0"/>
    <x v="2"/>
    <x v="25"/>
    <x v="430"/>
    <n v="37075"/>
    <x v="139"/>
    <d v="2015-05-21T00:00:00"/>
    <n v="30.023999999999997"/>
    <x v="553"/>
    <n v="20"/>
    <x v="693"/>
    <n v="90104"/>
    <x v="2"/>
    <x v="0"/>
  </r>
  <r>
    <n v="18659"/>
    <x v="1"/>
    <n v="0.08"/>
    <n v="30.73"/>
    <n v="4"/>
    <n v="770"/>
    <x v="533"/>
    <x v="0"/>
    <x v="0"/>
    <x v="1"/>
    <x v="10"/>
    <x v="0"/>
    <x v="198"/>
    <n v="0.75"/>
    <x v="0"/>
    <x v="1"/>
    <x v="16"/>
    <x v="431"/>
    <n v="97062"/>
    <x v="135"/>
    <d v="2015-03-19T00:00:00"/>
    <n v="-45.07"/>
    <x v="554"/>
    <n v="14"/>
    <x v="694"/>
    <n v="88667"/>
    <x v="1"/>
    <x v="0"/>
  </r>
  <r>
    <n v="26083"/>
    <x v="0"/>
    <n v="0.03"/>
    <n v="25.98"/>
    <n v="4.08"/>
    <n v="2198"/>
    <x v="534"/>
    <x v="0"/>
    <x v="0"/>
    <x v="0"/>
    <x v="13"/>
    <x v="5"/>
    <x v="390"/>
    <n v="0.56999999999999995"/>
    <x v="0"/>
    <x v="0"/>
    <x v="2"/>
    <x v="432"/>
    <n v="11757"/>
    <x v="32"/>
    <d v="2015-05-25T00:00:00"/>
    <n v="295.90649999999999"/>
    <x v="11"/>
    <n v="16"/>
    <x v="695"/>
    <n v="89174"/>
    <x v="0"/>
    <x v="0"/>
  </r>
  <r>
    <n v="23509"/>
    <x v="2"/>
    <n v="0.08"/>
    <n v="34.99"/>
    <n v="7.73"/>
    <n v="32"/>
    <x v="112"/>
    <x v="0"/>
    <x v="1"/>
    <x v="0"/>
    <x v="13"/>
    <x v="0"/>
    <x v="391"/>
    <n v="0.59"/>
    <x v="0"/>
    <x v="1"/>
    <x v="16"/>
    <x v="85"/>
    <n v="97526"/>
    <x v="74"/>
    <d v="2015-02-23T00:00:00"/>
    <n v="144.69"/>
    <x v="555"/>
    <n v="13"/>
    <x v="696"/>
    <n v="89199"/>
    <x v="1"/>
    <x v="0"/>
  </r>
  <r>
    <n v="21067"/>
    <x v="1"/>
    <n v="0.08"/>
    <n v="20.98"/>
    <n v="53.03"/>
    <n v="2114"/>
    <x v="535"/>
    <x v="1"/>
    <x v="1"/>
    <x v="0"/>
    <x v="3"/>
    <x v="1"/>
    <x v="392"/>
    <n v="0.78"/>
    <x v="0"/>
    <x v="2"/>
    <x v="27"/>
    <x v="196"/>
    <n v="23518"/>
    <x v="109"/>
    <d v="2015-02-28T00:00:00"/>
    <n v="8.7420000000000009"/>
    <x v="556"/>
    <n v="20"/>
    <x v="697"/>
    <n v="88405"/>
    <x v="2"/>
    <x v="0"/>
  </r>
  <r>
    <n v="7599"/>
    <x v="0"/>
    <n v="0"/>
    <n v="8.33"/>
    <n v="1.99"/>
    <n v="2878"/>
    <x v="536"/>
    <x v="2"/>
    <x v="2"/>
    <x v="1"/>
    <x v="10"/>
    <x v="5"/>
    <x v="393"/>
    <n v="0.52"/>
    <x v="0"/>
    <x v="1"/>
    <x v="14"/>
    <x v="23"/>
    <n v="98107"/>
    <x v="68"/>
    <d v="2015-03-04T00:00:00"/>
    <n v="82.31"/>
    <x v="557"/>
    <n v="47"/>
    <x v="698"/>
    <n v="54369"/>
    <x v="1"/>
    <x v="0"/>
  </r>
  <r>
    <n v="18147"/>
    <x v="1"/>
    <n v="0.03"/>
    <n v="41.32"/>
    <n v="58.66"/>
    <n v="2677"/>
    <x v="537"/>
    <x v="2"/>
    <x v="0"/>
    <x v="2"/>
    <x v="4"/>
    <x v="4"/>
    <x v="394"/>
    <n v="0.76"/>
    <x v="0"/>
    <x v="2"/>
    <x v="27"/>
    <x v="433"/>
    <n v="22601"/>
    <x v="134"/>
    <d v="2015-06-17T00:00:00"/>
    <n v="-32.816000000000003"/>
    <x v="558"/>
    <n v="10"/>
    <x v="699"/>
    <n v="86633"/>
    <x v="2"/>
    <x v="0"/>
  </r>
  <r>
    <n v="25185"/>
    <x v="0"/>
    <n v="0.05"/>
    <n v="34.99"/>
    <n v="7.73"/>
    <n v="2287"/>
    <x v="513"/>
    <x v="2"/>
    <x v="1"/>
    <x v="0"/>
    <x v="13"/>
    <x v="0"/>
    <x v="391"/>
    <n v="0.59"/>
    <x v="0"/>
    <x v="2"/>
    <x v="36"/>
    <x v="414"/>
    <n v="29483"/>
    <x v="88"/>
    <d v="2015-03-27T00:00:00"/>
    <n v="-12.026699999999998"/>
    <x v="559"/>
    <n v="12"/>
    <x v="700"/>
    <n v="90146"/>
    <x v="2"/>
    <x v="0"/>
  </r>
  <r>
    <n v="24019"/>
    <x v="2"/>
    <n v="0.08"/>
    <n v="65.989999999999995"/>
    <n v="8.99"/>
    <n v="1650"/>
    <x v="538"/>
    <x v="2"/>
    <x v="1"/>
    <x v="1"/>
    <x v="9"/>
    <x v="0"/>
    <x v="300"/>
    <n v="0.55000000000000004"/>
    <x v="0"/>
    <x v="2"/>
    <x v="18"/>
    <x v="434"/>
    <n v="27203"/>
    <x v="168"/>
    <d v="2015-05-11T00:00:00"/>
    <n v="-135.226"/>
    <x v="560"/>
    <n v="8"/>
    <x v="701"/>
    <n v="91042"/>
    <x v="2"/>
    <x v="0"/>
  </r>
  <r>
    <n v="23503"/>
    <x v="1"/>
    <n v="0.03"/>
    <n v="55.99"/>
    <n v="5"/>
    <n v="282"/>
    <x v="539"/>
    <x v="0"/>
    <x v="1"/>
    <x v="1"/>
    <x v="9"/>
    <x v="5"/>
    <x v="186"/>
    <n v="0.83"/>
    <x v="0"/>
    <x v="0"/>
    <x v="17"/>
    <x v="435"/>
    <n v="7109"/>
    <x v="139"/>
    <d v="2015-05-22T00:00:00"/>
    <n v="-221.25399999999999"/>
    <x v="561"/>
    <n v="9"/>
    <x v="702"/>
    <n v="89291"/>
    <x v="0"/>
    <x v="0"/>
  </r>
  <r>
    <n v="25126"/>
    <x v="4"/>
    <n v="0.04"/>
    <n v="100.98"/>
    <n v="7.18"/>
    <n v="2423"/>
    <x v="540"/>
    <x v="0"/>
    <x v="3"/>
    <x v="1"/>
    <x v="10"/>
    <x v="0"/>
    <x v="274"/>
    <n v="0.4"/>
    <x v="0"/>
    <x v="3"/>
    <x v="6"/>
    <x v="436"/>
    <n v="76053"/>
    <x v="105"/>
    <d v="2015-01-26T00:00:00"/>
    <n v="269.94"/>
    <x v="562"/>
    <n v="4"/>
    <x v="703"/>
    <n v="89054"/>
    <x v="3"/>
    <x v="0"/>
  </r>
  <r>
    <n v="20811"/>
    <x v="3"/>
    <n v="0.05"/>
    <n v="59.78"/>
    <n v="10.29"/>
    <n v="539"/>
    <x v="541"/>
    <x v="0"/>
    <x v="0"/>
    <x v="0"/>
    <x v="0"/>
    <x v="0"/>
    <x v="395"/>
    <n v="0.39"/>
    <x v="0"/>
    <x v="3"/>
    <x v="13"/>
    <x v="437"/>
    <n v="61801"/>
    <x v="69"/>
    <d v="2015-05-15T00:00:00"/>
    <n v="159.52970000000005"/>
    <x v="563"/>
    <n v="7"/>
    <x v="704"/>
    <n v="91174"/>
    <x v="3"/>
    <x v="0"/>
  </r>
  <r>
    <n v="19780"/>
    <x v="1"/>
    <n v="0.01"/>
    <n v="42.98"/>
    <n v="4.62"/>
    <n v="1935"/>
    <x v="203"/>
    <x v="2"/>
    <x v="1"/>
    <x v="0"/>
    <x v="7"/>
    <x v="0"/>
    <x v="275"/>
    <n v="0.56000000000000005"/>
    <x v="0"/>
    <x v="3"/>
    <x v="6"/>
    <x v="166"/>
    <n v="75051"/>
    <x v="144"/>
    <d v="2015-04-10T00:00:00"/>
    <n v="285.47370000000001"/>
    <x v="11"/>
    <n v="9"/>
    <x v="705"/>
    <n v="86686"/>
    <x v="3"/>
    <x v="0"/>
  </r>
  <r>
    <n v="5511"/>
    <x v="1"/>
    <n v="0.02"/>
    <n v="5.28"/>
    <n v="6.26"/>
    <n v="3251"/>
    <x v="542"/>
    <x v="0"/>
    <x v="1"/>
    <x v="0"/>
    <x v="11"/>
    <x v="0"/>
    <x v="396"/>
    <n v="0.4"/>
    <x v="0"/>
    <x v="0"/>
    <x v="2"/>
    <x v="2"/>
    <n v="10112"/>
    <x v="10"/>
    <d v="2015-06-12T00:00:00"/>
    <n v="-131.16"/>
    <x v="564"/>
    <n v="76"/>
    <x v="706"/>
    <n v="39076"/>
    <x v="0"/>
    <x v="0"/>
  </r>
  <r>
    <n v="23629"/>
    <x v="4"/>
    <n v="0.06"/>
    <n v="130.97999999999999"/>
    <n v="54.74"/>
    <n v="751"/>
    <x v="543"/>
    <x v="1"/>
    <x v="1"/>
    <x v="2"/>
    <x v="6"/>
    <x v="3"/>
    <x v="65"/>
    <n v="0.69"/>
    <x v="0"/>
    <x v="2"/>
    <x v="34"/>
    <x v="385"/>
    <n v="40324"/>
    <x v="155"/>
    <d v="2015-03-06T00:00:00"/>
    <n v="14.76"/>
    <x v="565"/>
    <n v="3"/>
    <x v="707"/>
    <n v="91201"/>
    <x v="2"/>
    <x v="0"/>
  </r>
  <r>
    <n v="24894"/>
    <x v="3"/>
    <n v="7.0000000000000007E-2"/>
    <n v="60.98"/>
    <n v="49"/>
    <n v="1771"/>
    <x v="544"/>
    <x v="0"/>
    <x v="3"/>
    <x v="0"/>
    <x v="7"/>
    <x v="2"/>
    <x v="149"/>
    <n v="0.59"/>
    <x v="0"/>
    <x v="3"/>
    <x v="13"/>
    <x v="438"/>
    <n v="61032"/>
    <x v="81"/>
    <d v="2015-03-07T00:00:00"/>
    <n v="-807.89"/>
    <x v="566"/>
    <n v="7"/>
    <x v="708"/>
    <n v="89106"/>
    <x v="3"/>
    <x v="0"/>
  </r>
  <r>
    <n v="19797"/>
    <x v="0"/>
    <n v="0.1"/>
    <n v="125.99"/>
    <n v="8.99"/>
    <n v="1997"/>
    <x v="545"/>
    <x v="0"/>
    <x v="2"/>
    <x v="1"/>
    <x v="9"/>
    <x v="0"/>
    <x v="205"/>
    <n v="0.56999999999999995"/>
    <x v="0"/>
    <x v="2"/>
    <x v="36"/>
    <x v="273"/>
    <n v="29915"/>
    <x v="169"/>
    <d v="2015-01-28T00:00:00"/>
    <n v="17.652000000000001"/>
    <x v="567"/>
    <n v="4"/>
    <x v="709"/>
    <n v="90333"/>
    <x v="2"/>
    <x v="0"/>
  </r>
  <r>
    <n v="1917"/>
    <x v="3"/>
    <n v="0.02"/>
    <n v="7.64"/>
    <n v="1.39"/>
    <n v="1129"/>
    <x v="19"/>
    <x v="0"/>
    <x v="3"/>
    <x v="0"/>
    <x v="14"/>
    <x v="0"/>
    <x v="397"/>
    <n v="0.36"/>
    <x v="0"/>
    <x v="0"/>
    <x v="11"/>
    <x v="15"/>
    <n v="2118"/>
    <x v="139"/>
    <d v="2015-05-23T00:00:00"/>
    <n v="117.38"/>
    <x v="568"/>
    <n v="52"/>
    <x v="710"/>
    <n v="13735"/>
    <x v="0"/>
    <x v="0"/>
  </r>
  <r>
    <n v="18804"/>
    <x v="4"/>
    <n v="0.04"/>
    <n v="35.44"/>
    <n v="19.989999999999998"/>
    <n v="1738"/>
    <x v="268"/>
    <x v="0"/>
    <x v="1"/>
    <x v="0"/>
    <x v="11"/>
    <x v="0"/>
    <x v="398"/>
    <n v="0.38"/>
    <x v="0"/>
    <x v="2"/>
    <x v="18"/>
    <x v="223"/>
    <n v="28052"/>
    <x v="6"/>
    <d v="2015-06-21T00:00:00"/>
    <n v="-108.27250000000001"/>
    <x v="569"/>
    <n v="11"/>
    <x v="711"/>
    <n v="85868"/>
    <x v="2"/>
    <x v="0"/>
  </r>
  <r>
    <n v="21992"/>
    <x v="2"/>
    <n v="0.08"/>
    <n v="415.88"/>
    <n v="11.37"/>
    <n v="573"/>
    <x v="546"/>
    <x v="0"/>
    <x v="1"/>
    <x v="0"/>
    <x v="3"/>
    <x v="0"/>
    <x v="399"/>
    <n v="0.56999999999999995"/>
    <x v="0"/>
    <x v="3"/>
    <x v="13"/>
    <x v="439"/>
    <n v="61554"/>
    <x v="109"/>
    <d v="2015-02-27T00:00:00"/>
    <n v="-269.08440000000002"/>
    <x v="570"/>
    <n v="1"/>
    <x v="712"/>
    <n v="86556"/>
    <x v="3"/>
    <x v="0"/>
  </r>
  <r>
    <n v="25979"/>
    <x v="4"/>
    <n v="0.04"/>
    <n v="22.38"/>
    <n v="15.1"/>
    <n v="1062"/>
    <x v="442"/>
    <x v="0"/>
    <x v="0"/>
    <x v="0"/>
    <x v="0"/>
    <x v="0"/>
    <x v="306"/>
    <n v="0.38"/>
    <x v="0"/>
    <x v="0"/>
    <x v="2"/>
    <x v="357"/>
    <n v="11727"/>
    <x v="123"/>
    <d v="2015-06-07T00:00:00"/>
    <n v="16.021800000000013"/>
    <x v="571"/>
    <n v="18"/>
    <x v="713"/>
    <n v="91355"/>
    <x v="0"/>
    <x v="0"/>
  </r>
  <r>
    <n v="26210"/>
    <x v="4"/>
    <n v="0"/>
    <n v="15.99"/>
    <n v="13.18"/>
    <n v="535"/>
    <x v="547"/>
    <x v="0"/>
    <x v="1"/>
    <x v="0"/>
    <x v="0"/>
    <x v="0"/>
    <x v="400"/>
    <n v="0.37"/>
    <x v="0"/>
    <x v="2"/>
    <x v="27"/>
    <x v="227"/>
    <n v="22025"/>
    <x v="20"/>
    <d v="2015-04-25T00:00:00"/>
    <n v="46.488"/>
    <x v="572"/>
    <n v="23"/>
    <x v="714"/>
    <n v="88511"/>
    <x v="2"/>
    <x v="0"/>
  </r>
  <r>
    <n v="19104"/>
    <x v="4"/>
    <n v="7.0000000000000007E-2"/>
    <n v="29.17"/>
    <n v="6.27"/>
    <n v="408"/>
    <x v="548"/>
    <x v="0"/>
    <x v="1"/>
    <x v="0"/>
    <x v="0"/>
    <x v="0"/>
    <x v="401"/>
    <n v="0.37"/>
    <x v="0"/>
    <x v="3"/>
    <x v="6"/>
    <x v="440"/>
    <n v="78589"/>
    <x v="35"/>
    <d v="2015-05-06T00:00:00"/>
    <n v="236.2371"/>
    <x v="573"/>
    <n v="14"/>
    <x v="715"/>
    <n v="89639"/>
    <x v="3"/>
    <x v="0"/>
  </r>
  <r>
    <n v="21951"/>
    <x v="0"/>
    <n v="0.04"/>
    <n v="27.48"/>
    <n v="4"/>
    <n v="741"/>
    <x v="549"/>
    <x v="0"/>
    <x v="2"/>
    <x v="1"/>
    <x v="10"/>
    <x v="0"/>
    <x v="402"/>
    <n v="0.75"/>
    <x v="0"/>
    <x v="0"/>
    <x v="17"/>
    <x v="441"/>
    <n v="7901"/>
    <x v="127"/>
    <d v="2015-06-17T00:00:00"/>
    <n v="-26.655999999999999"/>
    <x v="574"/>
    <n v="15"/>
    <x v="716"/>
    <n v="90361"/>
    <x v="0"/>
    <x v="0"/>
  </r>
  <r>
    <n v="22638"/>
    <x v="4"/>
    <n v="0.09"/>
    <n v="100.98"/>
    <n v="35.840000000000003"/>
    <n v="940"/>
    <x v="550"/>
    <x v="1"/>
    <x v="3"/>
    <x v="2"/>
    <x v="6"/>
    <x v="3"/>
    <x v="178"/>
    <n v="0.62"/>
    <x v="0"/>
    <x v="0"/>
    <x v="39"/>
    <x v="442"/>
    <n v="6776"/>
    <x v="147"/>
    <d v="2015-04-19T00:00:00"/>
    <n v="-193.58"/>
    <x v="575"/>
    <n v="4"/>
    <x v="717"/>
    <n v="90844"/>
    <x v="0"/>
    <x v="0"/>
  </r>
  <r>
    <n v="22401"/>
    <x v="0"/>
    <n v="7.0000000000000007E-2"/>
    <n v="415.88"/>
    <n v="11.37"/>
    <n v="381"/>
    <x v="551"/>
    <x v="0"/>
    <x v="1"/>
    <x v="0"/>
    <x v="3"/>
    <x v="0"/>
    <x v="399"/>
    <n v="0.56999999999999995"/>
    <x v="0"/>
    <x v="3"/>
    <x v="13"/>
    <x v="443"/>
    <n v="61701"/>
    <x v="165"/>
    <d v="2015-05-01T00:00:00"/>
    <n v="-539.59"/>
    <x v="576"/>
    <n v="1"/>
    <x v="718"/>
    <n v="88929"/>
    <x v="3"/>
    <x v="0"/>
  </r>
  <r>
    <n v="24794"/>
    <x v="4"/>
    <n v="0.09"/>
    <n v="19.23"/>
    <n v="6.15"/>
    <n v="369"/>
    <x v="552"/>
    <x v="2"/>
    <x v="1"/>
    <x v="2"/>
    <x v="4"/>
    <x v="5"/>
    <x v="403"/>
    <n v="0.44"/>
    <x v="0"/>
    <x v="1"/>
    <x v="1"/>
    <x v="216"/>
    <n v="94601"/>
    <x v="170"/>
    <d v="2015-04-13T00:00:00"/>
    <n v="211.232"/>
    <x v="577"/>
    <n v="21"/>
    <x v="719"/>
    <n v="90292"/>
    <x v="1"/>
    <x v="0"/>
  </r>
  <r>
    <n v="21587"/>
    <x v="0"/>
    <n v="0.01"/>
    <n v="47.98"/>
    <n v="3.61"/>
    <n v="2787"/>
    <x v="553"/>
    <x v="2"/>
    <x v="2"/>
    <x v="1"/>
    <x v="10"/>
    <x v="5"/>
    <x v="356"/>
    <n v="0.71"/>
    <x v="0"/>
    <x v="2"/>
    <x v="24"/>
    <x v="444"/>
    <n v="70003"/>
    <x v="84"/>
    <d v="2015-03-13T00:00:00"/>
    <n v="-44.436"/>
    <x v="578"/>
    <n v="8"/>
    <x v="720"/>
    <n v="91316"/>
    <x v="2"/>
    <x v="0"/>
  </r>
  <r>
    <n v="22805"/>
    <x v="2"/>
    <n v="0.1"/>
    <n v="20.99"/>
    <n v="2.5"/>
    <n v="3211"/>
    <x v="554"/>
    <x v="0"/>
    <x v="1"/>
    <x v="1"/>
    <x v="9"/>
    <x v="6"/>
    <x v="404"/>
    <n v="0.81"/>
    <x v="0"/>
    <x v="3"/>
    <x v="13"/>
    <x v="445"/>
    <n v="60101"/>
    <x v="44"/>
    <d v="2015-02-16T00:00:00"/>
    <n v="-43.65504"/>
    <x v="579"/>
    <n v="23"/>
    <x v="721"/>
    <n v="91522"/>
    <x v="3"/>
    <x v="0"/>
  </r>
  <r>
    <n v="25663"/>
    <x v="0"/>
    <n v="0.02"/>
    <n v="34.229999999999997"/>
    <n v="5.0199999999999996"/>
    <n v="2653"/>
    <x v="555"/>
    <x v="0"/>
    <x v="2"/>
    <x v="2"/>
    <x v="4"/>
    <x v="0"/>
    <x v="405"/>
    <n v="0.55000000000000004"/>
    <x v="0"/>
    <x v="3"/>
    <x v="20"/>
    <x v="446"/>
    <n v="67037"/>
    <x v="74"/>
    <d v="2015-02-24T00:00:00"/>
    <n v="270.79049999999995"/>
    <x v="11"/>
    <n v="11"/>
    <x v="721"/>
    <n v="89360"/>
    <x v="3"/>
    <x v="0"/>
  </r>
  <r>
    <n v="20464"/>
    <x v="3"/>
    <n v="7.0000000000000007E-2"/>
    <n v="20.95"/>
    <n v="5.99"/>
    <n v="1574"/>
    <x v="556"/>
    <x v="0"/>
    <x v="2"/>
    <x v="1"/>
    <x v="10"/>
    <x v="0"/>
    <x v="406"/>
    <n v="0.65"/>
    <x v="0"/>
    <x v="2"/>
    <x v="18"/>
    <x v="447"/>
    <n v="28314"/>
    <x v="171"/>
    <d v="2015-02-10T00:00:00"/>
    <n v="27.233999999999998"/>
    <x v="580"/>
    <n v="19"/>
    <x v="722"/>
    <n v="86966"/>
    <x v="2"/>
    <x v="0"/>
  </r>
  <r>
    <n v="18418"/>
    <x v="3"/>
    <n v="0.06"/>
    <n v="39.89"/>
    <n v="3.04"/>
    <n v="2098"/>
    <x v="557"/>
    <x v="0"/>
    <x v="3"/>
    <x v="2"/>
    <x v="4"/>
    <x v="6"/>
    <x v="407"/>
    <n v="0.53"/>
    <x v="0"/>
    <x v="2"/>
    <x v="36"/>
    <x v="448"/>
    <n v="29464"/>
    <x v="94"/>
    <d v="2015-04-20T00:00:00"/>
    <n v="38.874000000000002"/>
    <x v="581"/>
    <n v="10"/>
    <x v="723"/>
    <n v="87889"/>
    <x v="2"/>
    <x v="0"/>
  </r>
  <r>
    <n v="20163"/>
    <x v="4"/>
    <n v="7.0000000000000007E-2"/>
    <n v="12.28"/>
    <n v="6.13"/>
    <n v="1391"/>
    <x v="558"/>
    <x v="0"/>
    <x v="0"/>
    <x v="0"/>
    <x v="3"/>
    <x v="0"/>
    <x v="408"/>
    <n v="0.56999999999999995"/>
    <x v="0"/>
    <x v="1"/>
    <x v="1"/>
    <x v="449"/>
    <n v="94086"/>
    <x v="56"/>
    <d v="2015-05-10T00:00:00"/>
    <n v="15.236000000000018"/>
    <x v="582"/>
    <n v="33"/>
    <x v="724"/>
    <n v="88730"/>
    <x v="1"/>
    <x v="0"/>
  </r>
  <r>
    <n v="23351"/>
    <x v="3"/>
    <n v="0.02"/>
    <n v="30.44"/>
    <n v="1.49"/>
    <n v="2796"/>
    <x v="559"/>
    <x v="0"/>
    <x v="1"/>
    <x v="0"/>
    <x v="0"/>
    <x v="0"/>
    <x v="409"/>
    <n v="0.37"/>
    <x v="0"/>
    <x v="3"/>
    <x v="42"/>
    <x v="450"/>
    <n v="51106"/>
    <x v="105"/>
    <d v="2015-01-23T00:00:00"/>
    <n v="266.76089999999999"/>
    <x v="11"/>
    <n v="12"/>
    <x v="725"/>
    <n v="87553"/>
    <x v="3"/>
    <x v="0"/>
  </r>
  <r>
    <n v="24525"/>
    <x v="4"/>
    <n v="0"/>
    <n v="35.99"/>
    <n v="0.99"/>
    <n v="2551"/>
    <x v="560"/>
    <x v="0"/>
    <x v="0"/>
    <x v="1"/>
    <x v="9"/>
    <x v="5"/>
    <x v="194"/>
    <n v="0.35"/>
    <x v="0"/>
    <x v="0"/>
    <x v="5"/>
    <x v="451"/>
    <n v="17403"/>
    <x v="0"/>
    <d v="2015-04-11T00:00:00"/>
    <n v="265.96049999999997"/>
    <x v="11"/>
    <n v="12"/>
    <x v="726"/>
    <n v="88656"/>
    <x v="0"/>
    <x v="0"/>
  </r>
  <r>
    <n v="18251"/>
    <x v="0"/>
    <n v="7.0000000000000007E-2"/>
    <n v="31.78"/>
    <n v="1.99"/>
    <n v="2052"/>
    <x v="479"/>
    <x v="0"/>
    <x v="3"/>
    <x v="1"/>
    <x v="10"/>
    <x v="5"/>
    <x v="410"/>
    <n v="0.42"/>
    <x v="0"/>
    <x v="1"/>
    <x v="43"/>
    <x v="384"/>
    <n v="87105"/>
    <x v="164"/>
    <d v="2015-02-21T00:00:00"/>
    <n v="265.11180000000002"/>
    <x v="11"/>
    <n v="13"/>
    <x v="727"/>
    <n v="87234"/>
    <x v="1"/>
    <x v="0"/>
  </r>
  <r>
    <n v="21485"/>
    <x v="3"/>
    <n v="0.01"/>
    <n v="73.98"/>
    <n v="12.14"/>
    <n v="3350"/>
    <x v="561"/>
    <x v="0"/>
    <x v="0"/>
    <x v="1"/>
    <x v="10"/>
    <x v="0"/>
    <x v="212"/>
    <n v="0.67"/>
    <x v="0"/>
    <x v="1"/>
    <x v="14"/>
    <x v="452"/>
    <n v="98444"/>
    <x v="172"/>
    <d v="2015-01-25T00:00:00"/>
    <n v="-29.065600000000003"/>
    <x v="583"/>
    <n v="5"/>
    <x v="727"/>
    <n v="91296"/>
    <x v="1"/>
    <x v="0"/>
  </r>
  <r>
    <n v="19598"/>
    <x v="3"/>
    <n v="0.03"/>
    <n v="85.99"/>
    <n v="0.99"/>
    <n v="1827"/>
    <x v="562"/>
    <x v="0"/>
    <x v="1"/>
    <x v="1"/>
    <x v="9"/>
    <x v="6"/>
    <x v="190"/>
    <n v="0.55000000000000004"/>
    <x v="0"/>
    <x v="3"/>
    <x v="42"/>
    <x v="33"/>
    <n v="52601"/>
    <x v="94"/>
    <d v="2015-04-20T00:00:00"/>
    <n v="264.16649999999998"/>
    <x v="11"/>
    <n v="5"/>
    <x v="728"/>
    <n v="86958"/>
    <x v="3"/>
    <x v="0"/>
  </r>
  <r>
    <n v="7664"/>
    <x v="4"/>
    <n v="0.08"/>
    <n v="6.48"/>
    <n v="6.81"/>
    <n v="3004"/>
    <x v="563"/>
    <x v="0"/>
    <x v="1"/>
    <x v="0"/>
    <x v="11"/>
    <x v="0"/>
    <x v="411"/>
    <n v="0.36"/>
    <x v="0"/>
    <x v="1"/>
    <x v="1"/>
    <x v="1"/>
    <n v="90049"/>
    <x v="61"/>
    <d v="2015-02-15T00:00:00"/>
    <n v="-94.59"/>
    <x v="584"/>
    <n v="58"/>
    <x v="729"/>
    <n v="54949"/>
    <x v="1"/>
    <x v="0"/>
  </r>
  <r>
    <n v="5777"/>
    <x v="4"/>
    <n v="0.05"/>
    <n v="30.98"/>
    <n v="9.18"/>
    <n v="2548"/>
    <x v="44"/>
    <x v="2"/>
    <x v="0"/>
    <x v="0"/>
    <x v="11"/>
    <x v="0"/>
    <x v="329"/>
    <n v="0.4"/>
    <x v="0"/>
    <x v="1"/>
    <x v="1"/>
    <x v="1"/>
    <n v="90068"/>
    <x v="20"/>
    <d v="2015-04-21T00:00:00"/>
    <n v="61.47"/>
    <x v="585"/>
    <n v="12"/>
    <x v="730"/>
    <n v="40997"/>
    <x v="1"/>
    <x v="0"/>
  </r>
  <r>
    <n v="1008"/>
    <x v="2"/>
    <n v="0.09"/>
    <n v="16.98"/>
    <n v="12.39"/>
    <n v="2189"/>
    <x v="564"/>
    <x v="0"/>
    <x v="1"/>
    <x v="0"/>
    <x v="14"/>
    <x v="0"/>
    <x v="412"/>
    <n v="0.35"/>
    <x v="0"/>
    <x v="0"/>
    <x v="2"/>
    <x v="2"/>
    <n v="10177"/>
    <x v="62"/>
    <d v="2015-05-10T00:00:00"/>
    <n v="-48.57"/>
    <x v="586"/>
    <n v="22"/>
    <x v="731"/>
    <n v="7364"/>
    <x v="0"/>
    <x v="1"/>
  </r>
  <r>
    <n v="21554"/>
    <x v="4"/>
    <n v="7.0000000000000007E-2"/>
    <n v="35.44"/>
    <n v="7.5"/>
    <n v="3179"/>
    <x v="565"/>
    <x v="0"/>
    <x v="1"/>
    <x v="0"/>
    <x v="11"/>
    <x v="0"/>
    <x v="413"/>
    <n v="0.38"/>
    <x v="0"/>
    <x v="3"/>
    <x v="22"/>
    <x v="453"/>
    <n v="55060"/>
    <x v="38"/>
    <d v="2015-06-19T00:00:00"/>
    <n v="262.2"/>
    <x v="11"/>
    <n v="11"/>
    <x v="732"/>
    <n v="86989"/>
    <x v="3"/>
    <x v="0"/>
  </r>
  <r>
    <n v="19923"/>
    <x v="0"/>
    <n v="0.1"/>
    <n v="36.549999999999997"/>
    <n v="13.89"/>
    <n v="2960"/>
    <x v="566"/>
    <x v="0"/>
    <x v="1"/>
    <x v="0"/>
    <x v="13"/>
    <x v="6"/>
    <x v="117"/>
    <n v="0.41"/>
    <x v="0"/>
    <x v="2"/>
    <x v="37"/>
    <x v="454"/>
    <n v="72956"/>
    <x v="89"/>
    <d v="2015-04-07T00:00:00"/>
    <n v="-89.572000000000003"/>
    <x v="587"/>
    <n v="11"/>
    <x v="733"/>
    <n v="90646"/>
    <x v="2"/>
    <x v="0"/>
  </r>
  <r>
    <n v="20925"/>
    <x v="3"/>
    <n v="0.01"/>
    <n v="35.94"/>
    <n v="6.66"/>
    <n v="15"/>
    <x v="567"/>
    <x v="0"/>
    <x v="0"/>
    <x v="0"/>
    <x v="14"/>
    <x v="0"/>
    <x v="270"/>
    <n v="0.4"/>
    <x v="0"/>
    <x v="0"/>
    <x v="2"/>
    <x v="455"/>
    <n v="11787"/>
    <x v="138"/>
    <d v="2015-05-28T00:00:00"/>
    <n v="261.87569999999994"/>
    <x v="8"/>
    <n v="10"/>
    <x v="734"/>
    <n v="86839"/>
    <x v="0"/>
    <x v="0"/>
  </r>
  <r>
    <n v="18940"/>
    <x v="0"/>
    <n v="0.01"/>
    <n v="24.95"/>
    <n v="2.99"/>
    <n v="3229"/>
    <x v="568"/>
    <x v="0"/>
    <x v="0"/>
    <x v="0"/>
    <x v="0"/>
    <x v="0"/>
    <x v="414"/>
    <n v="0.39"/>
    <x v="0"/>
    <x v="3"/>
    <x v="31"/>
    <x v="456"/>
    <n v="54880"/>
    <x v="105"/>
    <d v="2015-01-22T00:00:00"/>
    <n v="261.38579999999996"/>
    <x v="11"/>
    <n v="15"/>
    <x v="735"/>
    <n v="87435"/>
    <x v="3"/>
    <x v="0"/>
  </r>
  <r>
    <n v="21771"/>
    <x v="1"/>
    <n v="0.02"/>
    <n v="73.98"/>
    <n v="14.52"/>
    <n v="1261"/>
    <x v="569"/>
    <x v="0"/>
    <x v="3"/>
    <x v="1"/>
    <x v="10"/>
    <x v="0"/>
    <x v="415"/>
    <n v="0.65"/>
    <x v="0"/>
    <x v="1"/>
    <x v="12"/>
    <x v="457"/>
    <n v="80020"/>
    <x v="126"/>
    <d v="2015-05-10T00:00:00"/>
    <n v="43.538000000000011"/>
    <x v="588"/>
    <n v="5"/>
    <x v="736"/>
    <n v="89730"/>
    <x v="1"/>
    <x v="0"/>
  </r>
  <r>
    <n v="19445"/>
    <x v="1"/>
    <n v="0.01"/>
    <n v="15.99"/>
    <n v="13.18"/>
    <n v="1065"/>
    <x v="570"/>
    <x v="0"/>
    <x v="1"/>
    <x v="0"/>
    <x v="0"/>
    <x v="0"/>
    <x v="400"/>
    <n v="0.37"/>
    <x v="0"/>
    <x v="3"/>
    <x v="13"/>
    <x v="458"/>
    <n v="60459"/>
    <x v="14"/>
    <d v="2015-02-20T00:00:00"/>
    <n v="-99.435440000000014"/>
    <x v="589"/>
    <n v="23"/>
    <x v="737"/>
    <n v="88899"/>
    <x v="3"/>
    <x v="0"/>
  </r>
  <r>
    <n v="20568"/>
    <x v="0"/>
    <n v="0.01"/>
    <n v="15.31"/>
    <n v="8.7799999999999994"/>
    <n v="1986"/>
    <x v="571"/>
    <x v="0"/>
    <x v="3"/>
    <x v="0"/>
    <x v="3"/>
    <x v="0"/>
    <x v="416"/>
    <n v="0.56999999999999995"/>
    <x v="0"/>
    <x v="3"/>
    <x v="6"/>
    <x v="459"/>
    <n v="79701"/>
    <x v="166"/>
    <d v="2015-05-07T00:00:00"/>
    <n v="12.146000000000008"/>
    <x v="590"/>
    <n v="23"/>
    <x v="738"/>
    <n v="90888"/>
    <x v="3"/>
    <x v="0"/>
  </r>
  <r>
    <n v="23963"/>
    <x v="4"/>
    <n v="0.01"/>
    <n v="20.48"/>
    <n v="6.32"/>
    <n v="2270"/>
    <x v="143"/>
    <x v="0"/>
    <x v="0"/>
    <x v="0"/>
    <x v="7"/>
    <x v="0"/>
    <x v="417"/>
    <n v="0.57999999999999996"/>
    <x v="0"/>
    <x v="2"/>
    <x v="36"/>
    <x v="111"/>
    <n v="29662"/>
    <x v="101"/>
    <d v="2015-02-08T00:00:00"/>
    <n v="711.24479999999994"/>
    <x v="591"/>
    <n v="18"/>
    <x v="739"/>
    <n v="89572"/>
    <x v="2"/>
    <x v="0"/>
  </r>
  <r>
    <n v="24270"/>
    <x v="4"/>
    <n v="7.0000000000000007E-2"/>
    <n v="29.89"/>
    <n v="1.99"/>
    <n v="1213"/>
    <x v="572"/>
    <x v="2"/>
    <x v="1"/>
    <x v="1"/>
    <x v="10"/>
    <x v="5"/>
    <x v="418"/>
    <n v="0.5"/>
    <x v="0"/>
    <x v="3"/>
    <x v="7"/>
    <x v="460"/>
    <n v="46530"/>
    <x v="95"/>
    <d v="2015-02-09T00:00:00"/>
    <n v="258.6189"/>
    <x v="11"/>
    <n v="13"/>
    <x v="740"/>
    <n v="88599"/>
    <x v="3"/>
    <x v="0"/>
  </r>
  <r>
    <n v="19460"/>
    <x v="3"/>
    <n v="0.02"/>
    <n v="17.7"/>
    <n v="9.4700000000000006"/>
    <n v="2285"/>
    <x v="573"/>
    <x v="2"/>
    <x v="1"/>
    <x v="0"/>
    <x v="3"/>
    <x v="0"/>
    <x v="419"/>
    <n v="0.59"/>
    <x v="0"/>
    <x v="2"/>
    <x v="36"/>
    <x v="461"/>
    <n v="29730"/>
    <x v="86"/>
    <d v="2015-03-15T00:00:00"/>
    <n v="-85.021999999999991"/>
    <x v="592"/>
    <n v="21"/>
    <x v="741"/>
    <n v="90148"/>
    <x v="2"/>
    <x v="0"/>
  </r>
  <r>
    <n v="88"/>
    <x v="1"/>
    <n v="0.02"/>
    <n v="6.48"/>
    <n v="5.9"/>
    <n v="3106"/>
    <x v="90"/>
    <x v="0"/>
    <x v="3"/>
    <x v="0"/>
    <x v="11"/>
    <x v="0"/>
    <x v="420"/>
    <n v="0.37"/>
    <x v="0"/>
    <x v="3"/>
    <x v="6"/>
    <x v="65"/>
    <n v="77041"/>
    <x v="70"/>
    <d v="2015-03-21T00:00:00"/>
    <n v="-50.64"/>
    <x v="593"/>
    <n v="53"/>
    <x v="742"/>
    <n v="548"/>
    <x v="3"/>
    <x v="0"/>
  </r>
  <r>
    <n v="21186"/>
    <x v="1"/>
    <n v="0.06"/>
    <n v="45.99"/>
    <n v="4.99"/>
    <n v="1014"/>
    <x v="574"/>
    <x v="2"/>
    <x v="3"/>
    <x v="1"/>
    <x v="9"/>
    <x v="0"/>
    <x v="421"/>
    <n v="0.56000000000000005"/>
    <x v="0"/>
    <x v="2"/>
    <x v="37"/>
    <x v="462"/>
    <n v="72022"/>
    <x v="40"/>
    <d v="2015-03-02T00:00:00"/>
    <n v="-329.78399999999999"/>
    <x v="594"/>
    <n v="10"/>
    <x v="743"/>
    <n v="88387"/>
    <x v="2"/>
    <x v="0"/>
  </r>
  <r>
    <n v="18221"/>
    <x v="3"/>
    <n v="7.0000000000000007E-2"/>
    <n v="30.98"/>
    <n v="8.74"/>
    <n v="2520"/>
    <x v="575"/>
    <x v="0"/>
    <x v="3"/>
    <x v="0"/>
    <x v="11"/>
    <x v="0"/>
    <x v="299"/>
    <n v="0.4"/>
    <x v="0"/>
    <x v="0"/>
    <x v="23"/>
    <x v="463"/>
    <n v="2908"/>
    <x v="16"/>
    <d v="2015-06-06T00:00:00"/>
    <n v="255.76919999999998"/>
    <x v="11"/>
    <n v="12"/>
    <x v="744"/>
    <n v="87033"/>
    <x v="0"/>
    <x v="0"/>
  </r>
  <r>
    <n v="18198"/>
    <x v="1"/>
    <n v="0"/>
    <n v="22.84"/>
    <n v="16.920000000000002"/>
    <n v="2896"/>
    <x v="48"/>
    <x v="0"/>
    <x v="3"/>
    <x v="0"/>
    <x v="11"/>
    <x v="0"/>
    <x v="422"/>
    <n v="0.39"/>
    <x v="0"/>
    <x v="3"/>
    <x v="22"/>
    <x v="34"/>
    <n v="56001"/>
    <x v="84"/>
    <d v="2015-03-14T00:00:00"/>
    <n v="-83.75"/>
    <x v="595"/>
    <n v="15"/>
    <x v="745"/>
    <n v="86927"/>
    <x v="3"/>
    <x v="0"/>
  </r>
  <r>
    <n v="23452"/>
    <x v="1"/>
    <n v="0.05"/>
    <n v="90.48"/>
    <n v="19.989999999999998"/>
    <n v="3310"/>
    <x v="576"/>
    <x v="0"/>
    <x v="0"/>
    <x v="0"/>
    <x v="14"/>
    <x v="0"/>
    <x v="226"/>
    <n v="0.4"/>
    <x v="0"/>
    <x v="0"/>
    <x v="11"/>
    <x v="464"/>
    <n v="2563"/>
    <x v="112"/>
    <d v="2015-03-25T00:00:00"/>
    <n v="255.14819999999997"/>
    <x v="11"/>
    <n v="4"/>
    <x v="746"/>
    <n v="90460"/>
    <x v="0"/>
    <x v="0"/>
  </r>
  <r>
    <n v="20002"/>
    <x v="0"/>
    <n v="0.01"/>
    <n v="28.28"/>
    <n v="13.99"/>
    <n v="799"/>
    <x v="355"/>
    <x v="2"/>
    <x v="2"/>
    <x v="0"/>
    <x v="3"/>
    <x v="4"/>
    <x v="423"/>
    <n v="0.57999999999999996"/>
    <x v="0"/>
    <x v="2"/>
    <x v="36"/>
    <x v="273"/>
    <n v="29915"/>
    <x v="41"/>
    <d v="2015-01-08T00:00:00"/>
    <n v="-89.292000000000002"/>
    <x v="596"/>
    <n v="12"/>
    <x v="747"/>
    <n v="89909"/>
    <x v="2"/>
    <x v="0"/>
  </r>
  <r>
    <n v="21491"/>
    <x v="4"/>
    <n v="0.03"/>
    <n v="35.409999999999997"/>
    <n v="1.99"/>
    <n v="1670"/>
    <x v="254"/>
    <x v="0"/>
    <x v="0"/>
    <x v="1"/>
    <x v="10"/>
    <x v="5"/>
    <x v="424"/>
    <n v="0.43"/>
    <x v="0"/>
    <x v="2"/>
    <x v="27"/>
    <x v="211"/>
    <n v="24060"/>
    <x v="137"/>
    <d v="2015-04-26T00:00:00"/>
    <n v="1912.4219999999998"/>
    <x v="597"/>
    <n v="10"/>
    <x v="748"/>
    <n v="86722"/>
    <x v="2"/>
    <x v="0"/>
  </r>
  <r>
    <n v="21848"/>
    <x v="0"/>
    <n v="0.08"/>
    <n v="128.24"/>
    <n v="12.65"/>
    <n v="1267"/>
    <x v="577"/>
    <x v="0"/>
    <x v="1"/>
    <x v="2"/>
    <x v="2"/>
    <x v="4"/>
    <x v="229"/>
    <m/>
    <x v="0"/>
    <x v="2"/>
    <x v="15"/>
    <x v="465"/>
    <n v="33433"/>
    <x v="72"/>
    <d v="2015-05-13T00:00:00"/>
    <n v="-379.34399999999999"/>
    <x v="598"/>
    <n v="3"/>
    <x v="749"/>
    <n v="89515"/>
    <x v="2"/>
    <x v="0"/>
  </r>
  <r>
    <n v="20039"/>
    <x v="2"/>
    <n v="0.06"/>
    <n v="89.83"/>
    <n v="35"/>
    <n v="3279"/>
    <x v="307"/>
    <x v="0"/>
    <x v="3"/>
    <x v="0"/>
    <x v="3"/>
    <x v="2"/>
    <x v="425"/>
    <n v="0.83"/>
    <x v="0"/>
    <x v="2"/>
    <x v="36"/>
    <x v="257"/>
    <n v="29203"/>
    <x v="23"/>
    <d v="2015-04-08T00:00:00"/>
    <n v="31.11"/>
    <x v="599"/>
    <n v="4"/>
    <x v="750"/>
    <n v="90766"/>
    <x v="2"/>
    <x v="0"/>
  </r>
  <r>
    <n v="24604"/>
    <x v="3"/>
    <n v="7.0000000000000007E-2"/>
    <n v="30.56"/>
    <n v="2.99"/>
    <n v="2813"/>
    <x v="578"/>
    <x v="0"/>
    <x v="1"/>
    <x v="0"/>
    <x v="0"/>
    <x v="0"/>
    <x v="361"/>
    <n v="0.35"/>
    <x v="0"/>
    <x v="2"/>
    <x v="25"/>
    <x v="466"/>
    <n v="37311"/>
    <x v="150"/>
    <d v="2015-02-07T00:00:00"/>
    <n v="-95.618600000000015"/>
    <x v="600"/>
    <n v="12"/>
    <x v="751"/>
    <n v="88819"/>
    <x v="2"/>
    <x v="0"/>
  </r>
  <r>
    <n v="23151"/>
    <x v="0"/>
    <n v="0.06"/>
    <n v="70.89"/>
    <n v="89.3"/>
    <n v="2903"/>
    <x v="579"/>
    <x v="1"/>
    <x v="0"/>
    <x v="2"/>
    <x v="8"/>
    <x v="3"/>
    <x v="426"/>
    <n v="0.72"/>
    <x v="0"/>
    <x v="0"/>
    <x v="8"/>
    <x v="467"/>
    <n v="43068"/>
    <x v="103"/>
    <d v="2015-06-25T00:00:00"/>
    <n v="65.077020000000005"/>
    <x v="601"/>
    <n v="6"/>
    <x v="752"/>
    <n v="87374"/>
    <x v="0"/>
    <x v="0"/>
  </r>
  <r>
    <n v="21385"/>
    <x v="4"/>
    <n v="0.05"/>
    <n v="39.06"/>
    <n v="10.55"/>
    <n v="1829"/>
    <x v="580"/>
    <x v="0"/>
    <x v="1"/>
    <x v="0"/>
    <x v="0"/>
    <x v="0"/>
    <x v="323"/>
    <n v="0.37"/>
    <x v="0"/>
    <x v="3"/>
    <x v="42"/>
    <x v="468"/>
    <n v="52402"/>
    <x v="41"/>
    <d v="2015-01-13T00:00:00"/>
    <n v="250.98059999999998"/>
    <x v="11"/>
    <n v="9"/>
    <x v="753"/>
    <n v="86960"/>
    <x v="3"/>
    <x v="0"/>
  </r>
  <r>
    <n v="20554"/>
    <x v="2"/>
    <n v="0.01"/>
    <n v="30.98"/>
    <n v="6.5"/>
    <n v="1989"/>
    <x v="151"/>
    <x v="0"/>
    <x v="1"/>
    <x v="1"/>
    <x v="10"/>
    <x v="0"/>
    <x v="427"/>
    <n v="0.64"/>
    <x v="0"/>
    <x v="1"/>
    <x v="9"/>
    <x v="119"/>
    <n v="84117"/>
    <x v="131"/>
    <d v="2015-05-16T00:00:00"/>
    <n v="46.29"/>
    <x v="602"/>
    <n v="11"/>
    <x v="754"/>
    <n v="90001"/>
    <x v="1"/>
    <x v="0"/>
  </r>
  <r>
    <n v="19054"/>
    <x v="1"/>
    <n v="7.0000000000000007E-2"/>
    <n v="60.97"/>
    <n v="4.5"/>
    <n v="2256"/>
    <x v="281"/>
    <x v="2"/>
    <x v="1"/>
    <x v="0"/>
    <x v="7"/>
    <x v="0"/>
    <x v="256"/>
    <n v="0.56000000000000005"/>
    <x v="0"/>
    <x v="2"/>
    <x v="18"/>
    <x v="232"/>
    <n v="28560"/>
    <x v="63"/>
    <d v="2015-01-04T00:00:00"/>
    <n v="-42.588000000000001"/>
    <x v="603"/>
    <n v="6"/>
    <x v="755"/>
    <n v="87963"/>
    <x v="2"/>
    <x v="0"/>
  </r>
  <r>
    <n v="18512"/>
    <x v="4"/>
    <n v="0.05"/>
    <n v="29.89"/>
    <n v="1.99"/>
    <n v="1557"/>
    <x v="383"/>
    <x v="0"/>
    <x v="2"/>
    <x v="1"/>
    <x v="10"/>
    <x v="5"/>
    <x v="418"/>
    <n v="0.5"/>
    <x v="0"/>
    <x v="2"/>
    <x v="27"/>
    <x v="314"/>
    <n v="22003"/>
    <x v="88"/>
    <d v="2015-03-27T00:00:00"/>
    <n v="219.4734"/>
    <x v="604"/>
    <n v="12"/>
    <x v="756"/>
    <n v="87426"/>
    <x v="2"/>
    <x v="0"/>
  </r>
  <r>
    <n v="18416"/>
    <x v="2"/>
    <n v="0"/>
    <n v="21.98"/>
    <n v="2.87"/>
    <n v="2840"/>
    <x v="581"/>
    <x v="0"/>
    <x v="1"/>
    <x v="0"/>
    <x v="13"/>
    <x v="5"/>
    <x v="428"/>
    <n v="0.55000000000000004"/>
    <x v="0"/>
    <x v="2"/>
    <x v="15"/>
    <x v="469"/>
    <n v="33161"/>
    <x v="135"/>
    <d v="2015-03-20T00:00:00"/>
    <n v="21.095999999999997"/>
    <x v="605"/>
    <n v="16"/>
    <x v="757"/>
    <n v="87884"/>
    <x v="2"/>
    <x v="0"/>
  </r>
  <r>
    <n v="20965"/>
    <x v="4"/>
    <n v="0.03"/>
    <n v="15.57"/>
    <n v="1.39"/>
    <n v="3176"/>
    <x v="284"/>
    <x v="0"/>
    <x v="2"/>
    <x v="0"/>
    <x v="14"/>
    <x v="0"/>
    <x v="429"/>
    <n v="0.38"/>
    <x v="0"/>
    <x v="2"/>
    <x v="15"/>
    <x v="235"/>
    <n v="32216"/>
    <x v="103"/>
    <d v="2015-07-01T00:00:00"/>
    <n v="63.222000000000001"/>
    <x v="606"/>
    <n v="22"/>
    <x v="758"/>
    <n v="90821"/>
    <x v="2"/>
    <x v="0"/>
  </r>
  <r>
    <n v="18400"/>
    <x v="2"/>
    <n v="0.04"/>
    <n v="90.24"/>
    <n v="0.99"/>
    <n v="2667"/>
    <x v="582"/>
    <x v="0"/>
    <x v="3"/>
    <x v="0"/>
    <x v="7"/>
    <x v="0"/>
    <x v="430"/>
    <n v="0.56000000000000005"/>
    <x v="0"/>
    <x v="0"/>
    <x v="8"/>
    <x v="470"/>
    <n v="44107"/>
    <x v="9"/>
    <d v="2015-04-04T00:00:00"/>
    <n v="246.2748"/>
    <x v="11"/>
    <n v="4"/>
    <x v="759"/>
    <n v="87831"/>
    <x v="0"/>
    <x v="0"/>
  </r>
  <r>
    <n v="7665"/>
    <x v="4"/>
    <n v="0.09"/>
    <n v="20.98"/>
    <n v="53.03"/>
    <n v="3004"/>
    <x v="563"/>
    <x v="1"/>
    <x v="1"/>
    <x v="0"/>
    <x v="3"/>
    <x v="1"/>
    <x v="392"/>
    <n v="0.78"/>
    <x v="0"/>
    <x v="1"/>
    <x v="1"/>
    <x v="1"/>
    <n v="90049"/>
    <x v="61"/>
    <d v="2015-02-17T00:00:00"/>
    <n v="-293.74"/>
    <x v="607"/>
    <n v="13"/>
    <x v="760"/>
    <n v="54949"/>
    <x v="1"/>
    <x v="0"/>
  </r>
  <r>
    <n v="18259"/>
    <x v="0"/>
    <n v="0.06"/>
    <n v="113.98"/>
    <n v="30"/>
    <n v="3327"/>
    <x v="583"/>
    <x v="1"/>
    <x v="0"/>
    <x v="2"/>
    <x v="2"/>
    <x v="1"/>
    <x v="431"/>
    <n v="0.69"/>
    <x v="0"/>
    <x v="3"/>
    <x v="4"/>
    <x v="471"/>
    <n v="48060"/>
    <x v="81"/>
    <d v="2015-03-08T00:00:00"/>
    <n v="-127.3"/>
    <x v="608"/>
    <n v="3"/>
    <x v="761"/>
    <n v="87272"/>
    <x v="3"/>
    <x v="0"/>
  </r>
  <r>
    <n v="25813"/>
    <x v="1"/>
    <n v="0"/>
    <n v="7.59"/>
    <n v="4"/>
    <n v="444"/>
    <x v="584"/>
    <x v="0"/>
    <x v="0"/>
    <x v="2"/>
    <x v="4"/>
    <x v="6"/>
    <x v="432"/>
    <n v="0.42"/>
    <x v="0"/>
    <x v="3"/>
    <x v="13"/>
    <x v="437"/>
    <n v="61801"/>
    <x v="60"/>
    <d v="2015-05-28T00:00:00"/>
    <n v="86.438000000000002"/>
    <x v="609"/>
    <n v="43"/>
    <x v="762"/>
    <n v="88085"/>
    <x v="3"/>
    <x v="0"/>
  </r>
  <r>
    <n v="19225"/>
    <x v="4"/>
    <n v="0.1"/>
    <n v="40.479999999999997"/>
    <n v="19.989999999999998"/>
    <n v="696"/>
    <x v="465"/>
    <x v="0"/>
    <x v="1"/>
    <x v="1"/>
    <x v="10"/>
    <x v="0"/>
    <x v="197"/>
    <n v="0.77"/>
    <x v="0"/>
    <x v="3"/>
    <x v="7"/>
    <x v="376"/>
    <n v="46307"/>
    <x v="114"/>
    <d v="2015-04-09T00:00:00"/>
    <n v="-580.32000000000005"/>
    <x v="610"/>
    <n v="9"/>
    <x v="763"/>
    <n v="89848"/>
    <x v="3"/>
    <x v="0"/>
  </r>
  <r>
    <n v="7628"/>
    <x v="3"/>
    <n v="0.09"/>
    <n v="6.28"/>
    <n v="5.41"/>
    <n v="2498"/>
    <x v="15"/>
    <x v="0"/>
    <x v="0"/>
    <x v="2"/>
    <x v="4"/>
    <x v="0"/>
    <x v="433"/>
    <n v="0.53"/>
    <x v="0"/>
    <x v="1"/>
    <x v="1"/>
    <x v="12"/>
    <n v="92024"/>
    <x v="27"/>
    <d v="2015-02-04T00:00:00"/>
    <n v="-61.59"/>
    <x v="611"/>
    <n v="56"/>
    <x v="764"/>
    <n v="54567"/>
    <x v="1"/>
    <x v="0"/>
  </r>
  <r>
    <n v="24080"/>
    <x v="3"/>
    <n v="0.04"/>
    <n v="30.73"/>
    <n v="4"/>
    <n v="1405"/>
    <x v="585"/>
    <x v="0"/>
    <x v="3"/>
    <x v="1"/>
    <x v="10"/>
    <x v="0"/>
    <x v="198"/>
    <n v="0.75"/>
    <x v="0"/>
    <x v="3"/>
    <x v="4"/>
    <x v="472"/>
    <n v="49017"/>
    <x v="105"/>
    <d v="2015-01-22T00:00:00"/>
    <n v="-20.79"/>
    <x v="612"/>
    <n v="12"/>
    <x v="765"/>
    <n v="86145"/>
    <x v="3"/>
    <x v="0"/>
  </r>
  <r>
    <n v="19639"/>
    <x v="3"/>
    <n v="0.05"/>
    <n v="115.79"/>
    <n v="1.99"/>
    <n v="745"/>
    <x v="586"/>
    <x v="0"/>
    <x v="2"/>
    <x v="1"/>
    <x v="10"/>
    <x v="5"/>
    <x v="434"/>
    <n v="0.49"/>
    <x v="0"/>
    <x v="1"/>
    <x v="40"/>
    <x v="473"/>
    <n v="85345"/>
    <x v="128"/>
    <d v="2015-01-19T00:00:00"/>
    <n v="67.599999999999923"/>
    <x v="613"/>
    <n v="3"/>
    <x v="766"/>
    <n v="87726"/>
    <x v="1"/>
    <x v="0"/>
  </r>
  <r>
    <n v="448"/>
    <x v="3"/>
    <n v="0.1"/>
    <n v="4.26"/>
    <n v="1.2"/>
    <n v="699"/>
    <x v="62"/>
    <x v="0"/>
    <x v="2"/>
    <x v="0"/>
    <x v="13"/>
    <x v="6"/>
    <x v="435"/>
    <n v="0.44"/>
    <x v="0"/>
    <x v="1"/>
    <x v="1"/>
    <x v="1"/>
    <n v="90041"/>
    <x v="57"/>
    <d v="2015-05-21T00:00:00"/>
    <n v="15.42"/>
    <x v="614"/>
    <n v="88"/>
    <x v="767"/>
    <n v="3042"/>
    <x v="1"/>
    <x v="0"/>
  </r>
  <r>
    <n v="7720"/>
    <x v="2"/>
    <n v="0.02"/>
    <n v="10.68"/>
    <n v="13.04"/>
    <n v="2882"/>
    <x v="42"/>
    <x v="0"/>
    <x v="2"/>
    <x v="2"/>
    <x v="4"/>
    <x v="2"/>
    <x v="436"/>
    <n v="0.6"/>
    <x v="0"/>
    <x v="2"/>
    <x v="18"/>
    <x v="29"/>
    <n v="28206"/>
    <x v="75"/>
    <d v="2015-02-22T00:00:00"/>
    <n v="-307.29650000000004"/>
    <x v="615"/>
    <n v="31"/>
    <x v="768"/>
    <n v="55300"/>
    <x v="2"/>
    <x v="0"/>
  </r>
  <r>
    <n v="19816"/>
    <x v="1"/>
    <n v="0.05"/>
    <n v="35.44"/>
    <n v="5.09"/>
    <n v="3098"/>
    <x v="587"/>
    <x v="0"/>
    <x v="2"/>
    <x v="0"/>
    <x v="11"/>
    <x v="0"/>
    <x v="279"/>
    <n v="0.38"/>
    <x v="0"/>
    <x v="0"/>
    <x v="2"/>
    <x v="474"/>
    <n v="11967"/>
    <x v="144"/>
    <d v="2015-04-09T00:00:00"/>
    <n v="240.17519999999996"/>
    <x v="11"/>
    <n v="10"/>
    <x v="769"/>
    <n v="89314"/>
    <x v="0"/>
    <x v="0"/>
  </r>
  <r>
    <n v="22662"/>
    <x v="2"/>
    <n v="0.1"/>
    <n v="73.98"/>
    <n v="4"/>
    <n v="1027"/>
    <x v="508"/>
    <x v="0"/>
    <x v="0"/>
    <x v="1"/>
    <x v="10"/>
    <x v="0"/>
    <x v="415"/>
    <n v="0.79"/>
    <x v="0"/>
    <x v="0"/>
    <x v="2"/>
    <x v="410"/>
    <n v="14225"/>
    <x v="84"/>
    <d v="2015-03-13T00:00:00"/>
    <n v="-229.87"/>
    <x v="616"/>
    <n v="5"/>
    <x v="770"/>
    <n v="89004"/>
    <x v="0"/>
    <x v="0"/>
  </r>
  <r>
    <n v="24953"/>
    <x v="2"/>
    <n v="0.06"/>
    <n v="350.98"/>
    <n v="30"/>
    <n v="915"/>
    <x v="588"/>
    <x v="1"/>
    <x v="3"/>
    <x v="2"/>
    <x v="2"/>
    <x v="1"/>
    <x v="90"/>
    <n v="0.61"/>
    <x v="0"/>
    <x v="3"/>
    <x v="6"/>
    <x v="475"/>
    <n v="77803"/>
    <x v="111"/>
    <d v="2015-01-05T00:00:00"/>
    <n v="-489.41559999999998"/>
    <x v="617"/>
    <n v="1"/>
    <x v="771"/>
    <n v="86356"/>
    <x v="3"/>
    <x v="0"/>
  </r>
  <r>
    <n v="21707"/>
    <x v="1"/>
    <n v="0.01"/>
    <n v="35.99"/>
    <n v="5.99"/>
    <n v="2779"/>
    <x v="589"/>
    <x v="0"/>
    <x v="1"/>
    <x v="1"/>
    <x v="9"/>
    <x v="6"/>
    <x v="288"/>
    <n v="0.38"/>
    <x v="0"/>
    <x v="2"/>
    <x v="18"/>
    <x v="476"/>
    <n v="27893"/>
    <x v="10"/>
    <d v="2015-06-12T00:00:00"/>
    <n v="-60.704000000000001"/>
    <x v="618"/>
    <n v="11"/>
    <x v="772"/>
    <n v="87161"/>
    <x v="2"/>
    <x v="0"/>
  </r>
  <r>
    <n v="18041"/>
    <x v="2"/>
    <n v="0.06"/>
    <n v="363.25"/>
    <n v="19.989999999999998"/>
    <n v="2968"/>
    <x v="420"/>
    <x v="0"/>
    <x v="0"/>
    <x v="0"/>
    <x v="7"/>
    <x v="0"/>
    <x v="36"/>
    <n v="0.56999999999999995"/>
    <x v="0"/>
    <x v="2"/>
    <x v="15"/>
    <x v="338"/>
    <n v="33021"/>
    <x v="141"/>
    <d v="2015-03-30T00:00:00"/>
    <n v="36.164099999999998"/>
    <x v="619"/>
    <n v="1"/>
    <x v="773"/>
    <n v="86086"/>
    <x v="2"/>
    <x v="0"/>
  </r>
  <r>
    <n v="20968"/>
    <x v="4"/>
    <n v="7.0000000000000007E-2"/>
    <n v="9.49"/>
    <n v="5.76"/>
    <n v="772"/>
    <x v="590"/>
    <x v="0"/>
    <x v="0"/>
    <x v="1"/>
    <x v="1"/>
    <x v="4"/>
    <x v="437"/>
    <n v="0.39"/>
    <x v="0"/>
    <x v="0"/>
    <x v="5"/>
    <x v="477"/>
    <n v="18103"/>
    <x v="91"/>
    <d v="2015-05-21T00:00:00"/>
    <n v="7.7151600000000045"/>
    <x v="620"/>
    <n v="37"/>
    <x v="774"/>
    <n v="88668"/>
    <x v="0"/>
    <x v="0"/>
  </r>
  <r>
    <n v="19482"/>
    <x v="0"/>
    <n v="7.0000000000000007E-2"/>
    <n v="30.98"/>
    <n v="5.76"/>
    <n v="1693"/>
    <x v="591"/>
    <x v="0"/>
    <x v="2"/>
    <x v="0"/>
    <x v="11"/>
    <x v="0"/>
    <x v="438"/>
    <n v="0.4"/>
    <x v="0"/>
    <x v="2"/>
    <x v="27"/>
    <x v="478"/>
    <n v="20190"/>
    <x v="172"/>
    <d v="2015-01-25T00:00:00"/>
    <n v="-28.798000000000002"/>
    <x v="621"/>
    <n v="11"/>
    <x v="775"/>
    <n v="90189"/>
    <x v="2"/>
    <x v="0"/>
  </r>
  <r>
    <n v="23237"/>
    <x v="2"/>
    <n v="0.01"/>
    <n v="26.17"/>
    <n v="1.39"/>
    <n v="1894"/>
    <x v="111"/>
    <x v="0"/>
    <x v="2"/>
    <x v="0"/>
    <x v="14"/>
    <x v="0"/>
    <x v="439"/>
    <n v="0.38"/>
    <x v="0"/>
    <x v="3"/>
    <x v="31"/>
    <x v="84"/>
    <n v="54915"/>
    <x v="15"/>
    <d v="2015-03-19T00:00:00"/>
    <n v="237.04259999999999"/>
    <x v="11"/>
    <n v="13"/>
    <x v="776"/>
    <n v="91263"/>
    <x v="3"/>
    <x v="0"/>
  </r>
  <r>
    <n v="26084"/>
    <x v="0"/>
    <n v="0.1"/>
    <n v="20.98"/>
    <n v="53.03"/>
    <n v="2198"/>
    <x v="534"/>
    <x v="1"/>
    <x v="0"/>
    <x v="0"/>
    <x v="3"/>
    <x v="1"/>
    <x v="392"/>
    <n v="0.78"/>
    <x v="0"/>
    <x v="0"/>
    <x v="2"/>
    <x v="432"/>
    <n v="11757"/>
    <x v="32"/>
    <d v="2015-05-22T00:00:00"/>
    <n v="-2111.36"/>
    <x v="622"/>
    <n v="16"/>
    <x v="777"/>
    <n v="89174"/>
    <x v="0"/>
    <x v="0"/>
  </r>
  <r>
    <n v="26048"/>
    <x v="2"/>
    <n v="0.08"/>
    <n v="68.81"/>
    <n v="60"/>
    <n v="2323"/>
    <x v="592"/>
    <x v="1"/>
    <x v="0"/>
    <x v="0"/>
    <x v="7"/>
    <x v="1"/>
    <x v="77"/>
    <n v="0.41"/>
    <x v="0"/>
    <x v="1"/>
    <x v="1"/>
    <x v="198"/>
    <n v="92236"/>
    <x v="24"/>
    <d v="2015-03-17T00:00:00"/>
    <n v="-550.42999999999995"/>
    <x v="623"/>
    <n v="5"/>
    <x v="778"/>
    <n v="88721"/>
    <x v="1"/>
    <x v="0"/>
  </r>
  <r>
    <n v="19596"/>
    <x v="3"/>
    <n v="0.1"/>
    <n v="52.99"/>
    <n v="19.989999999999998"/>
    <n v="1826"/>
    <x v="593"/>
    <x v="2"/>
    <x v="1"/>
    <x v="0"/>
    <x v="3"/>
    <x v="0"/>
    <x v="440"/>
    <n v="0.81"/>
    <x v="0"/>
    <x v="3"/>
    <x v="42"/>
    <x v="479"/>
    <n v="52722"/>
    <x v="94"/>
    <d v="2015-04-19T00:00:00"/>
    <n v="-517.16999999999996"/>
    <x v="624"/>
    <n v="7"/>
    <x v="779"/>
    <n v="86958"/>
    <x v="3"/>
    <x v="0"/>
  </r>
  <r>
    <n v="6586"/>
    <x v="3"/>
    <n v="0"/>
    <n v="125.99"/>
    <n v="2.5"/>
    <n v="2618"/>
    <x v="337"/>
    <x v="0"/>
    <x v="1"/>
    <x v="1"/>
    <x v="9"/>
    <x v="0"/>
    <x v="441"/>
    <n v="0.59"/>
    <x v="0"/>
    <x v="0"/>
    <x v="2"/>
    <x v="2"/>
    <n v="10004"/>
    <x v="128"/>
    <d v="2015-01-19T00:00:00"/>
    <n v="-815.90079999999989"/>
    <x v="625"/>
    <n v="3"/>
    <x v="780"/>
    <n v="46884"/>
    <x v="0"/>
    <x v="0"/>
  </r>
  <r>
    <n v="23499"/>
    <x v="0"/>
    <n v="0.09"/>
    <n v="28.48"/>
    <n v="1.99"/>
    <n v="2059"/>
    <x v="364"/>
    <x v="0"/>
    <x v="1"/>
    <x v="1"/>
    <x v="10"/>
    <x v="5"/>
    <x v="442"/>
    <n v="0.4"/>
    <x v="0"/>
    <x v="2"/>
    <x v="18"/>
    <x v="300"/>
    <n v="27260"/>
    <x v="128"/>
    <d v="2015-01-18T00:00:00"/>
    <n v="-1250.7460000000001"/>
    <x v="626"/>
    <n v="13"/>
    <x v="781"/>
    <n v="88039"/>
    <x v="2"/>
    <x v="0"/>
  </r>
  <r>
    <n v="18735"/>
    <x v="1"/>
    <n v="0.1"/>
    <n v="31.78"/>
    <n v="1.99"/>
    <n v="767"/>
    <x v="594"/>
    <x v="0"/>
    <x v="1"/>
    <x v="1"/>
    <x v="10"/>
    <x v="5"/>
    <x v="410"/>
    <n v="0.42"/>
    <x v="0"/>
    <x v="3"/>
    <x v="13"/>
    <x v="480"/>
    <n v="61201"/>
    <x v="79"/>
    <d v="2015-02-01T00:00:00"/>
    <n v="232.28159999999997"/>
    <x v="11"/>
    <n v="11"/>
    <x v="782"/>
    <n v="86279"/>
    <x v="3"/>
    <x v="0"/>
  </r>
  <r>
    <n v="21964"/>
    <x v="4"/>
    <n v="0.05"/>
    <n v="30.42"/>
    <n v="8.65"/>
    <n v="2132"/>
    <x v="595"/>
    <x v="2"/>
    <x v="3"/>
    <x v="1"/>
    <x v="10"/>
    <x v="0"/>
    <x v="443"/>
    <n v="0.74"/>
    <x v="0"/>
    <x v="3"/>
    <x v="38"/>
    <x v="481"/>
    <n v="63042"/>
    <x v="54"/>
    <d v="2015-01-14T00:00:00"/>
    <n v="-191.25760000000002"/>
    <x v="627"/>
    <n v="11"/>
    <x v="783"/>
    <n v="90078"/>
    <x v="3"/>
    <x v="0"/>
  </r>
  <r>
    <n v="23750"/>
    <x v="2"/>
    <n v="0.06"/>
    <n v="15.01"/>
    <n v="8.4"/>
    <n v="1623"/>
    <x v="511"/>
    <x v="0"/>
    <x v="0"/>
    <x v="0"/>
    <x v="0"/>
    <x v="0"/>
    <x v="444"/>
    <n v="0.39"/>
    <x v="0"/>
    <x v="3"/>
    <x v="7"/>
    <x v="412"/>
    <n v="46375"/>
    <x v="113"/>
    <d v="2015-05-26T00:00:00"/>
    <n v="1.6169000000000011"/>
    <x v="628"/>
    <n v="22"/>
    <x v="784"/>
    <n v="87611"/>
    <x v="3"/>
    <x v="0"/>
  </r>
  <r>
    <n v="23568"/>
    <x v="4"/>
    <n v="0.03"/>
    <n v="30.98"/>
    <n v="6.5"/>
    <n v="1132"/>
    <x v="157"/>
    <x v="0"/>
    <x v="1"/>
    <x v="1"/>
    <x v="10"/>
    <x v="0"/>
    <x v="209"/>
    <n v="0.79"/>
    <x v="0"/>
    <x v="3"/>
    <x v="6"/>
    <x v="124"/>
    <n v="76039"/>
    <x v="53"/>
    <d v="2015-06-17T00:00:00"/>
    <n v="-115.35999999999999"/>
    <x v="629"/>
    <n v="11"/>
    <x v="785"/>
    <n v="88104"/>
    <x v="3"/>
    <x v="0"/>
  </r>
  <r>
    <n v="25605"/>
    <x v="2"/>
    <n v="0.04"/>
    <n v="39.479999999999997"/>
    <n v="1.99"/>
    <n v="3222"/>
    <x v="596"/>
    <x v="2"/>
    <x v="1"/>
    <x v="1"/>
    <x v="10"/>
    <x v="5"/>
    <x v="302"/>
    <n v="0.54"/>
    <x v="0"/>
    <x v="2"/>
    <x v="15"/>
    <x v="482"/>
    <n v="32303"/>
    <x v="135"/>
    <d v="2015-03-19T00:00:00"/>
    <n v="-1535.4864000000002"/>
    <x v="630"/>
    <n v="8"/>
    <x v="786"/>
    <n v="90814"/>
    <x v="2"/>
    <x v="0"/>
  </r>
  <r>
    <n v="1115"/>
    <x v="4"/>
    <n v="0.01"/>
    <n v="4.9800000000000004"/>
    <n v="7.44"/>
    <n v="553"/>
    <x v="1"/>
    <x v="0"/>
    <x v="1"/>
    <x v="0"/>
    <x v="11"/>
    <x v="0"/>
    <x v="445"/>
    <n v="0.36"/>
    <x v="0"/>
    <x v="1"/>
    <x v="1"/>
    <x v="1"/>
    <n v="90008"/>
    <x v="121"/>
    <d v="2015-04-24T00:00:00"/>
    <n v="-179.59199999999998"/>
    <x v="631"/>
    <n v="63"/>
    <x v="787"/>
    <n v="8165"/>
    <x v="1"/>
    <x v="0"/>
  </r>
  <r>
    <n v="19488"/>
    <x v="4"/>
    <n v="7.0000000000000007E-2"/>
    <n v="195.99"/>
    <n v="8.99"/>
    <n v="2795"/>
    <x v="178"/>
    <x v="0"/>
    <x v="1"/>
    <x v="1"/>
    <x v="9"/>
    <x v="0"/>
    <x v="446"/>
    <n v="0.57999999999999996"/>
    <x v="0"/>
    <x v="3"/>
    <x v="42"/>
    <x v="145"/>
    <n v="50401"/>
    <x v="118"/>
    <d v="2015-01-26T00:00:00"/>
    <n v="-457.16"/>
    <x v="632"/>
    <n v="2"/>
    <x v="788"/>
    <n v="87556"/>
    <x v="3"/>
    <x v="0"/>
  </r>
  <r>
    <n v="2628"/>
    <x v="1"/>
    <n v="7.0000000000000007E-2"/>
    <n v="40.98"/>
    <n v="7.47"/>
    <n v="1280"/>
    <x v="597"/>
    <x v="0"/>
    <x v="1"/>
    <x v="0"/>
    <x v="0"/>
    <x v="0"/>
    <x v="447"/>
    <n v="0.37"/>
    <x v="0"/>
    <x v="1"/>
    <x v="14"/>
    <x v="23"/>
    <n v="98119"/>
    <x v="40"/>
    <d v="2015-03-02T00:00:00"/>
    <n v="54.901500000000006"/>
    <x v="633"/>
    <n v="8"/>
    <x v="789"/>
    <n v="19042"/>
    <x v="1"/>
    <x v="0"/>
  </r>
  <r>
    <n v="20066"/>
    <x v="2"/>
    <n v="0.02"/>
    <n v="28.15"/>
    <n v="6.17"/>
    <n v="2488"/>
    <x v="598"/>
    <x v="0"/>
    <x v="2"/>
    <x v="0"/>
    <x v="13"/>
    <x v="5"/>
    <x v="207"/>
    <n v="0.55000000000000004"/>
    <x v="0"/>
    <x v="2"/>
    <x v="37"/>
    <x v="483"/>
    <n v="72023"/>
    <x v="87"/>
    <d v="2015-04-10T00:00:00"/>
    <n v="160.8066"/>
    <x v="634"/>
    <n v="11"/>
    <x v="790"/>
    <n v="86887"/>
    <x v="2"/>
    <x v="0"/>
  </r>
  <r>
    <n v="25709"/>
    <x v="4"/>
    <n v="0.06"/>
    <n v="20.99"/>
    <n v="0.99"/>
    <n v="2958"/>
    <x v="599"/>
    <x v="0"/>
    <x v="1"/>
    <x v="1"/>
    <x v="9"/>
    <x v="6"/>
    <x v="448"/>
    <n v="0.37"/>
    <x v="0"/>
    <x v="3"/>
    <x v="31"/>
    <x v="484"/>
    <n v="54956"/>
    <x v="151"/>
    <d v="2015-03-28T00:00:00"/>
    <n v="224.96069999999997"/>
    <x v="11"/>
    <n v="18"/>
    <x v="791"/>
    <n v="90265"/>
    <x v="3"/>
    <x v="0"/>
  </r>
  <r>
    <n v="1553"/>
    <x v="4"/>
    <n v="0.03"/>
    <n v="28.53"/>
    <n v="1.49"/>
    <n v="1193"/>
    <x v="99"/>
    <x v="0"/>
    <x v="0"/>
    <x v="0"/>
    <x v="0"/>
    <x v="0"/>
    <x v="359"/>
    <n v="0.38"/>
    <x v="0"/>
    <x v="0"/>
    <x v="0"/>
    <x v="0"/>
    <n v="20016"/>
    <x v="117"/>
    <d v="2015-07-01T00:00:00"/>
    <n v="39.626999999999995"/>
    <x v="635"/>
    <n v="11"/>
    <x v="792"/>
    <n v="11206"/>
    <x v="0"/>
    <x v="0"/>
  </r>
  <r>
    <n v="20798"/>
    <x v="4"/>
    <n v="0.1"/>
    <n v="205.99"/>
    <n v="8.99"/>
    <n v="2358"/>
    <x v="600"/>
    <x v="0"/>
    <x v="1"/>
    <x v="1"/>
    <x v="9"/>
    <x v="0"/>
    <x v="93"/>
    <n v="0.56000000000000005"/>
    <x v="0"/>
    <x v="2"/>
    <x v="15"/>
    <x v="485"/>
    <n v="33311"/>
    <x v="49"/>
    <d v="2015-03-08T00:00:00"/>
    <n v="147"/>
    <x v="636"/>
    <n v="2"/>
    <x v="793"/>
    <n v="88267"/>
    <x v="2"/>
    <x v="0"/>
  </r>
  <r>
    <n v="18404"/>
    <x v="1"/>
    <n v="0.06"/>
    <n v="55.94"/>
    <n v="4"/>
    <n v="1041"/>
    <x v="601"/>
    <x v="0"/>
    <x v="0"/>
    <x v="1"/>
    <x v="10"/>
    <x v="0"/>
    <x v="320"/>
    <n v="0.74"/>
    <x v="0"/>
    <x v="1"/>
    <x v="1"/>
    <x v="486"/>
    <n v="95695"/>
    <x v="51"/>
    <d v="2015-04-18T00:00:00"/>
    <n v="-13.77"/>
    <x v="637"/>
    <n v="6"/>
    <x v="794"/>
    <n v="87846"/>
    <x v="1"/>
    <x v="0"/>
  </r>
  <r>
    <n v="4613"/>
    <x v="3"/>
    <n v="0.06"/>
    <n v="8.1199999999999992"/>
    <n v="2.83"/>
    <n v="698"/>
    <x v="84"/>
    <x v="0"/>
    <x v="1"/>
    <x v="1"/>
    <x v="10"/>
    <x v="5"/>
    <x v="449"/>
    <n v="0.77"/>
    <x v="0"/>
    <x v="1"/>
    <x v="14"/>
    <x v="23"/>
    <n v="98105"/>
    <x v="65"/>
    <d v="2015-03-28T00:00:00"/>
    <n v="-82.83"/>
    <x v="638"/>
    <n v="41"/>
    <x v="795"/>
    <n v="32869"/>
    <x v="1"/>
    <x v="0"/>
  </r>
  <r>
    <n v="6212"/>
    <x v="3"/>
    <n v="0.05"/>
    <n v="6.68"/>
    <n v="5.66"/>
    <n v="1723"/>
    <x v="194"/>
    <x v="0"/>
    <x v="1"/>
    <x v="0"/>
    <x v="11"/>
    <x v="0"/>
    <x v="333"/>
    <n v="0.37"/>
    <x v="0"/>
    <x v="1"/>
    <x v="1"/>
    <x v="12"/>
    <n v="92037"/>
    <x v="150"/>
    <d v="2015-02-09T00:00:00"/>
    <n v="-66.48"/>
    <x v="639"/>
    <n v="46"/>
    <x v="796"/>
    <n v="44002"/>
    <x v="1"/>
    <x v="0"/>
  </r>
  <r>
    <n v="20844"/>
    <x v="1"/>
    <n v="0.09"/>
    <n v="95.99"/>
    <n v="4.9000000000000004"/>
    <n v="1875"/>
    <x v="602"/>
    <x v="0"/>
    <x v="2"/>
    <x v="1"/>
    <x v="9"/>
    <x v="0"/>
    <x v="238"/>
    <n v="0.56000000000000005"/>
    <x v="0"/>
    <x v="2"/>
    <x v="27"/>
    <x v="487"/>
    <n v="23320"/>
    <x v="52"/>
    <d v="2015-01-31T00:00:00"/>
    <n v="34.302"/>
    <x v="640"/>
    <n v="4"/>
    <x v="797"/>
    <n v="90899"/>
    <x v="2"/>
    <x v="0"/>
  </r>
  <r>
    <n v="21438"/>
    <x v="2"/>
    <n v="0.1"/>
    <n v="32.479999999999997"/>
    <n v="35"/>
    <n v="3155"/>
    <x v="123"/>
    <x v="0"/>
    <x v="1"/>
    <x v="0"/>
    <x v="3"/>
    <x v="2"/>
    <x v="450"/>
    <n v="0.81"/>
    <x v="0"/>
    <x v="2"/>
    <x v="15"/>
    <x v="96"/>
    <n v="32771"/>
    <x v="118"/>
    <d v="2015-01-27T00:00:00"/>
    <n v="-333.42540000000002"/>
    <x v="641"/>
    <n v="10"/>
    <x v="798"/>
    <n v="86899"/>
    <x v="2"/>
    <x v="0"/>
  </r>
  <r>
    <n v="2808"/>
    <x v="3"/>
    <n v="0.04"/>
    <n v="6.35"/>
    <n v="1.02"/>
    <n v="1106"/>
    <x v="12"/>
    <x v="0"/>
    <x v="0"/>
    <x v="0"/>
    <x v="11"/>
    <x v="6"/>
    <x v="451"/>
    <n v="0.39"/>
    <x v="0"/>
    <x v="3"/>
    <x v="6"/>
    <x v="9"/>
    <n v="75220"/>
    <x v="57"/>
    <d v="2015-05-23T00:00:00"/>
    <n v="81.91"/>
    <x v="642"/>
    <n v="52"/>
    <x v="799"/>
    <n v="20261"/>
    <x v="3"/>
    <x v="0"/>
  </r>
  <r>
    <n v="23689"/>
    <x v="4"/>
    <n v="0.05"/>
    <n v="63.94"/>
    <n v="14.48"/>
    <n v="2885"/>
    <x v="603"/>
    <x v="2"/>
    <x v="2"/>
    <x v="2"/>
    <x v="4"/>
    <x v="0"/>
    <x v="157"/>
    <n v="0.46"/>
    <x v="0"/>
    <x v="0"/>
    <x v="8"/>
    <x v="488"/>
    <n v="44133"/>
    <x v="8"/>
    <d v="2015-07-07T00:00:00"/>
    <n v="219.54419999999999"/>
    <x v="11"/>
    <n v="5"/>
    <x v="800"/>
    <n v="87634"/>
    <x v="0"/>
    <x v="0"/>
  </r>
  <r>
    <n v="19987"/>
    <x v="4"/>
    <n v="0.01"/>
    <n v="35.99"/>
    <n v="5.99"/>
    <n v="2741"/>
    <x v="604"/>
    <x v="0"/>
    <x v="0"/>
    <x v="1"/>
    <x v="9"/>
    <x v="6"/>
    <x v="288"/>
    <n v="0.38"/>
    <x v="0"/>
    <x v="1"/>
    <x v="35"/>
    <x v="489"/>
    <n v="83605"/>
    <x v="84"/>
    <d v="2015-03-19T00:00:00"/>
    <n v="218.23319999999995"/>
    <x v="11"/>
    <n v="10"/>
    <x v="801"/>
    <n v="89481"/>
    <x v="1"/>
    <x v="0"/>
  </r>
  <r>
    <n v="23558"/>
    <x v="0"/>
    <n v="0.1"/>
    <n v="27.18"/>
    <n v="8.23"/>
    <n v="2391"/>
    <x v="348"/>
    <x v="0"/>
    <x v="1"/>
    <x v="0"/>
    <x v="14"/>
    <x v="0"/>
    <x v="452"/>
    <n v="0.38"/>
    <x v="0"/>
    <x v="0"/>
    <x v="2"/>
    <x v="286"/>
    <n v="11572"/>
    <x v="60"/>
    <d v="2015-05-27T00:00:00"/>
    <n v="204.49"/>
    <x v="643"/>
    <n v="12"/>
    <x v="802"/>
    <n v="91122"/>
    <x v="0"/>
    <x v="0"/>
  </r>
  <r>
    <n v="21949"/>
    <x v="0"/>
    <n v="0.02"/>
    <n v="70.98"/>
    <n v="46.74"/>
    <n v="738"/>
    <x v="605"/>
    <x v="1"/>
    <x v="2"/>
    <x v="2"/>
    <x v="6"/>
    <x v="3"/>
    <x v="348"/>
    <n v="0.56000000000000005"/>
    <x v="0"/>
    <x v="0"/>
    <x v="17"/>
    <x v="27"/>
    <n v="7016"/>
    <x v="127"/>
    <d v="2015-06-16T00:00:00"/>
    <n v="-178.21600000000001"/>
    <x v="644"/>
    <n v="4"/>
    <x v="803"/>
    <n v="90361"/>
    <x v="0"/>
    <x v="0"/>
  </r>
  <r>
    <n v="24803"/>
    <x v="1"/>
    <n v="0.03"/>
    <n v="22.84"/>
    <n v="11.54"/>
    <n v="142"/>
    <x v="606"/>
    <x v="0"/>
    <x v="0"/>
    <x v="0"/>
    <x v="11"/>
    <x v="0"/>
    <x v="453"/>
    <n v="0.39"/>
    <x v="0"/>
    <x v="0"/>
    <x v="39"/>
    <x v="490"/>
    <n v="6401"/>
    <x v="140"/>
    <d v="2015-06-03T00:00:00"/>
    <n v="91.955999999999989"/>
    <x v="645"/>
    <n v="13"/>
    <x v="804"/>
    <n v="91087"/>
    <x v="0"/>
    <x v="0"/>
  </r>
  <r>
    <n v="20303"/>
    <x v="2"/>
    <n v="0.09"/>
    <n v="35.94"/>
    <n v="6.66"/>
    <n v="3191"/>
    <x v="607"/>
    <x v="0"/>
    <x v="1"/>
    <x v="0"/>
    <x v="14"/>
    <x v="0"/>
    <x v="270"/>
    <n v="0.4"/>
    <x v="0"/>
    <x v="3"/>
    <x v="31"/>
    <x v="491"/>
    <n v="54481"/>
    <x v="22"/>
    <d v="2015-04-12T00:00:00"/>
    <n v="172.56439999999998"/>
    <x v="646"/>
    <n v="9"/>
    <x v="805"/>
    <n v="86448"/>
    <x v="3"/>
    <x v="0"/>
  </r>
  <r>
    <n v="4501"/>
    <x v="4"/>
    <n v="0.04"/>
    <n v="8.6"/>
    <n v="6.19"/>
    <n v="1129"/>
    <x v="19"/>
    <x v="0"/>
    <x v="3"/>
    <x v="0"/>
    <x v="0"/>
    <x v="0"/>
    <x v="380"/>
    <n v="0.38"/>
    <x v="0"/>
    <x v="0"/>
    <x v="11"/>
    <x v="15"/>
    <n v="2118"/>
    <x v="17"/>
    <d v="2015-02-23T00:00:00"/>
    <n v="-63.813500000000005"/>
    <x v="647"/>
    <n v="37"/>
    <x v="806"/>
    <n v="32037"/>
    <x v="0"/>
    <x v="0"/>
  </r>
  <r>
    <n v="19053"/>
    <x v="3"/>
    <n v="0.02"/>
    <n v="179.29"/>
    <n v="29.21"/>
    <n v="2345"/>
    <x v="229"/>
    <x v="1"/>
    <x v="1"/>
    <x v="2"/>
    <x v="8"/>
    <x v="3"/>
    <x v="115"/>
    <n v="0.76"/>
    <x v="0"/>
    <x v="2"/>
    <x v="34"/>
    <x v="189"/>
    <n v="42003"/>
    <x v="21"/>
    <d v="2015-03-14T00:00:00"/>
    <n v="-411.23599999999999"/>
    <x v="648"/>
    <n v="2"/>
    <x v="807"/>
    <n v="89504"/>
    <x v="2"/>
    <x v="0"/>
  </r>
  <r>
    <n v="23104"/>
    <x v="0"/>
    <n v="0.06"/>
    <n v="30.42"/>
    <n v="8.65"/>
    <n v="1085"/>
    <x v="608"/>
    <x v="0"/>
    <x v="1"/>
    <x v="1"/>
    <x v="10"/>
    <x v="0"/>
    <x v="443"/>
    <n v="0.74"/>
    <x v="0"/>
    <x v="0"/>
    <x v="2"/>
    <x v="492"/>
    <n v="11729"/>
    <x v="162"/>
    <d v="2015-05-15T00:00:00"/>
    <n v="-159.25"/>
    <x v="649"/>
    <n v="10"/>
    <x v="808"/>
    <n v="86124"/>
    <x v="0"/>
    <x v="0"/>
  </r>
  <r>
    <n v="19424"/>
    <x v="4"/>
    <n v="0.1"/>
    <n v="195.99"/>
    <n v="3.99"/>
    <n v="672"/>
    <x v="609"/>
    <x v="0"/>
    <x v="0"/>
    <x v="1"/>
    <x v="9"/>
    <x v="0"/>
    <x v="454"/>
    <n v="0.57999999999999996"/>
    <x v="0"/>
    <x v="3"/>
    <x v="42"/>
    <x v="210"/>
    <n v="50208"/>
    <x v="36"/>
    <d v="2015-02-12T00:00:00"/>
    <n v="-655.42399999999998"/>
    <x v="650"/>
    <n v="2"/>
    <x v="809"/>
    <n v="88173"/>
    <x v="3"/>
    <x v="0"/>
  </r>
  <r>
    <n v="7544"/>
    <x v="0"/>
    <n v="7.0000000000000007E-2"/>
    <n v="8.9499999999999993"/>
    <n v="2.0099999999999998"/>
    <n v="1481"/>
    <x v="610"/>
    <x v="0"/>
    <x v="1"/>
    <x v="0"/>
    <x v="11"/>
    <x v="6"/>
    <x v="455"/>
    <n v="0.39"/>
    <x v="0"/>
    <x v="1"/>
    <x v="1"/>
    <x v="1"/>
    <n v="90049"/>
    <x v="65"/>
    <d v="2015-03-28T00:00:00"/>
    <n v="91.73"/>
    <x v="651"/>
    <n v="36"/>
    <x v="810"/>
    <n v="53953"/>
    <x v="1"/>
    <x v="0"/>
  </r>
  <r>
    <n v="19733"/>
    <x v="0"/>
    <n v="0"/>
    <n v="73.98"/>
    <n v="14.52"/>
    <n v="2037"/>
    <x v="611"/>
    <x v="0"/>
    <x v="0"/>
    <x v="1"/>
    <x v="10"/>
    <x v="0"/>
    <x v="415"/>
    <n v="0.65"/>
    <x v="0"/>
    <x v="1"/>
    <x v="28"/>
    <x v="45"/>
    <n v="59715"/>
    <x v="84"/>
    <d v="2015-03-14T00:00:00"/>
    <n v="-88.61"/>
    <x v="652"/>
    <n v="4"/>
    <x v="811"/>
    <n v="89333"/>
    <x v="1"/>
    <x v="0"/>
  </r>
  <r>
    <n v="22370"/>
    <x v="2"/>
    <n v="0.05"/>
    <n v="31.76"/>
    <n v="45.51"/>
    <n v="263"/>
    <x v="612"/>
    <x v="1"/>
    <x v="0"/>
    <x v="2"/>
    <x v="8"/>
    <x v="3"/>
    <x v="382"/>
    <n v="0.65"/>
    <x v="0"/>
    <x v="0"/>
    <x v="8"/>
    <x v="493"/>
    <n v="44106"/>
    <x v="105"/>
    <d v="2015-01-23T00:00:00"/>
    <n v="-2177.9860960000001"/>
    <x v="653"/>
    <n v="9"/>
    <x v="812"/>
    <n v="86297"/>
    <x v="0"/>
    <x v="0"/>
  </r>
  <r>
    <n v="18494"/>
    <x v="3"/>
    <n v="0.1"/>
    <n v="19.98"/>
    <n v="4"/>
    <n v="101"/>
    <x v="613"/>
    <x v="0"/>
    <x v="2"/>
    <x v="1"/>
    <x v="10"/>
    <x v="0"/>
    <x v="218"/>
    <n v="0.68"/>
    <x v="0"/>
    <x v="0"/>
    <x v="10"/>
    <x v="494"/>
    <n v="4005"/>
    <x v="59"/>
    <d v="2015-06-24T00:00:00"/>
    <n v="-16.2"/>
    <x v="654"/>
    <n v="16"/>
    <x v="813"/>
    <n v="88205"/>
    <x v="0"/>
    <x v="0"/>
  </r>
  <r>
    <n v="21902"/>
    <x v="2"/>
    <n v="0.09"/>
    <n v="150.97999999999999"/>
    <n v="66.27"/>
    <n v="2131"/>
    <x v="614"/>
    <x v="1"/>
    <x v="3"/>
    <x v="2"/>
    <x v="6"/>
    <x v="3"/>
    <x v="456"/>
    <n v="0.65"/>
    <x v="0"/>
    <x v="3"/>
    <x v="38"/>
    <x v="495"/>
    <n v="64118"/>
    <x v="43"/>
    <d v="2015-01-04T00:00:00"/>
    <n v="-407.85"/>
    <x v="655"/>
    <n v="2"/>
    <x v="814"/>
    <n v="90079"/>
    <x v="3"/>
    <x v="0"/>
  </r>
  <r>
    <n v="19627"/>
    <x v="4"/>
    <n v="7.0000000000000007E-2"/>
    <n v="17.7"/>
    <n v="9.4700000000000006"/>
    <n v="1551"/>
    <x v="615"/>
    <x v="0"/>
    <x v="2"/>
    <x v="0"/>
    <x v="3"/>
    <x v="0"/>
    <x v="419"/>
    <n v="0.59"/>
    <x v="0"/>
    <x v="2"/>
    <x v="45"/>
    <x v="496"/>
    <n v="39530"/>
    <x v="103"/>
    <d v="2015-07-01T00:00:00"/>
    <n v="-243.54400000000001"/>
    <x v="656"/>
    <n v="18"/>
    <x v="815"/>
    <n v="87488"/>
    <x v="2"/>
    <x v="0"/>
  </r>
  <r>
    <n v="20604"/>
    <x v="4"/>
    <n v="0.1"/>
    <n v="50.98"/>
    <n v="22.24"/>
    <n v="851"/>
    <x v="616"/>
    <x v="0"/>
    <x v="1"/>
    <x v="2"/>
    <x v="4"/>
    <x v="2"/>
    <x v="457"/>
    <n v="0.55000000000000004"/>
    <x v="0"/>
    <x v="1"/>
    <x v="1"/>
    <x v="497"/>
    <n v="91745"/>
    <x v="76"/>
    <d v="2015-02-27T00:00:00"/>
    <n v="98.12"/>
    <x v="657"/>
    <n v="6"/>
    <x v="816"/>
    <n v="88568"/>
    <x v="1"/>
    <x v="0"/>
  </r>
  <r>
    <n v="23105"/>
    <x v="0"/>
    <n v="0.02"/>
    <n v="37.94"/>
    <n v="5.08"/>
    <n v="1085"/>
    <x v="608"/>
    <x v="0"/>
    <x v="1"/>
    <x v="0"/>
    <x v="11"/>
    <x v="6"/>
    <x v="458"/>
    <n v="0.38"/>
    <x v="0"/>
    <x v="0"/>
    <x v="2"/>
    <x v="492"/>
    <n v="11729"/>
    <x v="162"/>
    <d v="2015-05-14T00:00:00"/>
    <n v="206.517"/>
    <x v="11"/>
    <n v="8"/>
    <x v="817"/>
    <n v="86124"/>
    <x v="0"/>
    <x v="0"/>
  </r>
  <r>
    <n v="23418"/>
    <x v="4"/>
    <n v="0.05"/>
    <n v="23.99"/>
    <n v="15.68"/>
    <n v="2274"/>
    <x v="617"/>
    <x v="1"/>
    <x v="1"/>
    <x v="2"/>
    <x v="4"/>
    <x v="1"/>
    <x v="459"/>
    <n v="0.62"/>
    <x v="0"/>
    <x v="3"/>
    <x v="6"/>
    <x v="65"/>
    <n v="77036"/>
    <x v="26"/>
    <d v="2015-05-09T00:00:00"/>
    <n v="-133.71"/>
    <x v="658"/>
    <n v="12"/>
    <x v="818"/>
    <n v="90109"/>
    <x v="3"/>
    <x v="0"/>
  </r>
  <r>
    <n v="19739"/>
    <x v="3"/>
    <n v="0"/>
    <n v="137.47999999999999"/>
    <n v="32.18"/>
    <n v="3076"/>
    <x v="618"/>
    <x v="1"/>
    <x v="0"/>
    <x v="2"/>
    <x v="6"/>
    <x v="3"/>
    <x v="192"/>
    <n v="0.78"/>
    <x v="0"/>
    <x v="0"/>
    <x v="8"/>
    <x v="498"/>
    <n v="44224"/>
    <x v="7"/>
    <d v="2015-01-08T00:00:00"/>
    <n v="-203.27"/>
    <x v="659"/>
    <n v="2"/>
    <x v="819"/>
    <n v="88241"/>
    <x v="0"/>
    <x v="0"/>
  </r>
  <r>
    <n v="19112"/>
    <x v="3"/>
    <n v="0.03"/>
    <n v="27.48"/>
    <n v="4"/>
    <n v="2196"/>
    <x v="167"/>
    <x v="0"/>
    <x v="0"/>
    <x v="1"/>
    <x v="10"/>
    <x v="0"/>
    <x v="402"/>
    <n v="0.75"/>
    <x v="0"/>
    <x v="0"/>
    <x v="2"/>
    <x v="134"/>
    <n v="14701"/>
    <x v="114"/>
    <d v="2015-04-08T00:00:00"/>
    <n v="-88.840800000000002"/>
    <x v="660"/>
    <n v="11"/>
    <x v="820"/>
    <n v="89175"/>
    <x v="0"/>
    <x v="0"/>
  </r>
  <r>
    <n v="6062"/>
    <x v="0"/>
    <n v="0.08"/>
    <n v="5"/>
    <n v="3.39"/>
    <n v="21"/>
    <x v="218"/>
    <x v="0"/>
    <x v="0"/>
    <x v="0"/>
    <x v="16"/>
    <x v="6"/>
    <x v="460"/>
    <n v="0.37"/>
    <x v="0"/>
    <x v="0"/>
    <x v="2"/>
    <x v="2"/>
    <n v="10012"/>
    <x v="139"/>
    <d v="2015-05-22T00:00:00"/>
    <n v="-17.489999999999998"/>
    <x v="661"/>
    <n v="58"/>
    <x v="821"/>
    <n v="42949"/>
    <x v="0"/>
    <x v="0"/>
  </r>
  <r>
    <n v="24774"/>
    <x v="0"/>
    <n v="0.04"/>
    <n v="29.18"/>
    <n v="8.5500000000000007"/>
    <n v="868"/>
    <x v="106"/>
    <x v="2"/>
    <x v="1"/>
    <x v="2"/>
    <x v="4"/>
    <x v="0"/>
    <x v="461"/>
    <n v="0.42"/>
    <x v="0"/>
    <x v="3"/>
    <x v="22"/>
    <x v="79"/>
    <n v="55126"/>
    <x v="76"/>
    <d v="2015-02-27T00:00:00"/>
    <n v="201.7353"/>
    <x v="11"/>
    <n v="10"/>
    <x v="822"/>
    <n v="91194"/>
    <x v="3"/>
    <x v="0"/>
  </r>
  <r>
    <n v="21767"/>
    <x v="2"/>
    <n v="0.01"/>
    <n v="65.989999999999995"/>
    <n v="8.99"/>
    <n v="152"/>
    <x v="405"/>
    <x v="0"/>
    <x v="2"/>
    <x v="1"/>
    <x v="9"/>
    <x v="0"/>
    <x v="462"/>
    <n v="0.6"/>
    <x v="0"/>
    <x v="2"/>
    <x v="25"/>
    <x v="328"/>
    <n v="37918"/>
    <x v="173"/>
    <d v="2015-04-01T00:00:00"/>
    <n v="97.86"/>
    <x v="662"/>
    <n v="5"/>
    <x v="823"/>
    <n v="89524"/>
    <x v="2"/>
    <x v="0"/>
  </r>
  <r>
    <n v="25480"/>
    <x v="1"/>
    <n v="0.08"/>
    <n v="14.81"/>
    <n v="13.32"/>
    <n v="697"/>
    <x v="286"/>
    <x v="0"/>
    <x v="1"/>
    <x v="0"/>
    <x v="7"/>
    <x v="0"/>
    <x v="227"/>
    <n v="0.43"/>
    <x v="0"/>
    <x v="3"/>
    <x v="7"/>
    <x v="237"/>
    <n v="46312"/>
    <x v="150"/>
    <d v="2015-02-09T00:00:00"/>
    <n v="-131.61720000000003"/>
    <x v="663"/>
    <n v="20"/>
    <x v="824"/>
    <n v="89849"/>
    <x v="3"/>
    <x v="0"/>
  </r>
  <r>
    <n v="25006"/>
    <x v="2"/>
    <n v="0.05"/>
    <n v="85.99"/>
    <n v="0.99"/>
    <n v="1459"/>
    <x v="619"/>
    <x v="0"/>
    <x v="2"/>
    <x v="1"/>
    <x v="9"/>
    <x v="6"/>
    <x v="190"/>
    <n v="0.55000000000000004"/>
    <x v="0"/>
    <x v="2"/>
    <x v="36"/>
    <x v="499"/>
    <n v="29687"/>
    <x v="89"/>
    <d v="2015-04-07T00:00:00"/>
    <n v="36.215999999999994"/>
    <x v="664"/>
    <n v="4"/>
    <x v="825"/>
    <n v="86734"/>
    <x v="2"/>
    <x v="0"/>
  </r>
  <r>
    <n v="25759"/>
    <x v="4"/>
    <n v="0.06"/>
    <n v="300.97000000000003"/>
    <n v="7.18"/>
    <n v="2063"/>
    <x v="620"/>
    <x v="0"/>
    <x v="1"/>
    <x v="1"/>
    <x v="10"/>
    <x v="0"/>
    <x v="120"/>
    <n v="0.48"/>
    <x v="0"/>
    <x v="2"/>
    <x v="27"/>
    <x v="500"/>
    <n v="23602"/>
    <x v="62"/>
    <d v="2015-05-08T00:00:00"/>
    <n v="-729.98799999999994"/>
    <x v="665"/>
    <n v="1"/>
    <x v="826"/>
    <n v="87147"/>
    <x v="2"/>
    <x v="0"/>
  </r>
  <r>
    <n v="18497"/>
    <x v="2"/>
    <n v="0.03"/>
    <n v="15.28"/>
    <n v="1.99"/>
    <n v="2049"/>
    <x v="621"/>
    <x v="0"/>
    <x v="1"/>
    <x v="1"/>
    <x v="10"/>
    <x v="5"/>
    <x v="463"/>
    <n v="0.42"/>
    <x v="0"/>
    <x v="2"/>
    <x v="27"/>
    <x v="501"/>
    <n v="22801"/>
    <x v="148"/>
    <d v="2015-06-23T00:00:00"/>
    <n v="-266.68600000000004"/>
    <x v="666"/>
    <n v="19"/>
    <x v="827"/>
    <n v="88220"/>
    <x v="2"/>
    <x v="0"/>
  </r>
  <r>
    <n v="21806"/>
    <x v="2"/>
    <n v="0.06"/>
    <n v="99.99"/>
    <n v="19.989999999999998"/>
    <n v="1484"/>
    <x v="354"/>
    <x v="0"/>
    <x v="3"/>
    <x v="1"/>
    <x v="10"/>
    <x v="0"/>
    <x v="339"/>
    <n v="0.52"/>
    <x v="0"/>
    <x v="3"/>
    <x v="13"/>
    <x v="292"/>
    <n v="60016"/>
    <x v="154"/>
    <d v="2015-03-14T00:00:00"/>
    <n v="-127.56"/>
    <x v="667"/>
    <n v="3"/>
    <x v="828"/>
    <n v="91235"/>
    <x v="3"/>
    <x v="0"/>
  </r>
  <r>
    <n v="21335"/>
    <x v="0"/>
    <n v="0.03"/>
    <n v="21.78"/>
    <n v="5.94"/>
    <n v="2290"/>
    <x v="325"/>
    <x v="0"/>
    <x v="3"/>
    <x v="0"/>
    <x v="7"/>
    <x v="4"/>
    <x v="464"/>
    <n v="0.5"/>
    <x v="0"/>
    <x v="3"/>
    <x v="22"/>
    <x v="269"/>
    <n v="55433"/>
    <x v="41"/>
    <d v="2015-01-08T00:00:00"/>
    <n v="187.2"/>
    <x v="668"/>
    <n v="13"/>
    <x v="829"/>
    <n v="88163"/>
    <x v="3"/>
    <x v="0"/>
  </r>
  <r>
    <n v="20810"/>
    <x v="0"/>
    <n v="0.02"/>
    <n v="22.72"/>
    <n v="8.99"/>
    <n v="2587"/>
    <x v="622"/>
    <x v="0"/>
    <x v="3"/>
    <x v="2"/>
    <x v="4"/>
    <x v="5"/>
    <x v="272"/>
    <n v="0.44"/>
    <x v="0"/>
    <x v="3"/>
    <x v="31"/>
    <x v="502"/>
    <n v="54220"/>
    <x v="47"/>
    <d v="2015-06-26T00:00:00"/>
    <n v="200.01719999999997"/>
    <x v="11"/>
    <n v="12"/>
    <x v="830"/>
    <n v="91167"/>
    <x v="3"/>
    <x v="0"/>
  </r>
  <r>
    <n v="23329"/>
    <x v="1"/>
    <n v="0.09"/>
    <n v="20.98"/>
    <n v="1.49"/>
    <n v="1511"/>
    <x v="623"/>
    <x v="0"/>
    <x v="1"/>
    <x v="0"/>
    <x v="0"/>
    <x v="0"/>
    <x v="389"/>
    <n v="0.35"/>
    <x v="0"/>
    <x v="3"/>
    <x v="7"/>
    <x v="503"/>
    <n v="47302"/>
    <x v="59"/>
    <d v="2015-06-24T00:00:00"/>
    <n v="199.1823"/>
    <x v="11"/>
    <n v="14"/>
    <x v="831"/>
    <n v="90303"/>
    <x v="3"/>
    <x v="0"/>
  </r>
  <r>
    <n v="20351"/>
    <x v="0"/>
    <n v="0.01"/>
    <n v="30.98"/>
    <n v="5.09"/>
    <n v="3285"/>
    <x v="624"/>
    <x v="0"/>
    <x v="2"/>
    <x v="0"/>
    <x v="11"/>
    <x v="0"/>
    <x v="465"/>
    <n v="0.4"/>
    <x v="0"/>
    <x v="2"/>
    <x v="27"/>
    <x v="504"/>
    <n v="20170"/>
    <x v="41"/>
    <d v="2015-01-08T00:00:00"/>
    <n v="896.40599999999995"/>
    <x v="669"/>
    <n v="9"/>
    <x v="832"/>
    <n v="90750"/>
    <x v="2"/>
    <x v="0"/>
  </r>
  <r>
    <n v="25498"/>
    <x v="2"/>
    <n v="0.06"/>
    <n v="13.99"/>
    <n v="7.51"/>
    <n v="1778"/>
    <x v="625"/>
    <x v="0"/>
    <x v="2"/>
    <x v="1"/>
    <x v="1"/>
    <x v="4"/>
    <x v="466"/>
    <n v="0.39"/>
    <x v="0"/>
    <x v="3"/>
    <x v="7"/>
    <x v="505"/>
    <n v="47906"/>
    <x v="98"/>
    <d v="2015-05-12T00:00:00"/>
    <n v="6.4832400000000021"/>
    <x v="670"/>
    <n v="21"/>
    <x v="833"/>
    <n v="89943"/>
    <x v="3"/>
    <x v="0"/>
  </r>
  <r>
    <n v="20445"/>
    <x v="4"/>
    <n v="0.04"/>
    <n v="22.84"/>
    <n v="16.87"/>
    <n v="1068"/>
    <x v="626"/>
    <x v="0"/>
    <x v="3"/>
    <x v="0"/>
    <x v="11"/>
    <x v="0"/>
    <x v="467"/>
    <n v="0.39"/>
    <x v="0"/>
    <x v="3"/>
    <x v="13"/>
    <x v="506"/>
    <n v="60409"/>
    <x v="24"/>
    <d v="2015-03-16T00:00:00"/>
    <n v="-97.28"/>
    <x v="671"/>
    <n v="12"/>
    <x v="834"/>
    <n v="87109"/>
    <x v="3"/>
    <x v="0"/>
  </r>
  <r>
    <n v="19781"/>
    <x v="1"/>
    <n v="0.08"/>
    <n v="30.53"/>
    <n v="19.989999999999998"/>
    <n v="592"/>
    <x v="627"/>
    <x v="0"/>
    <x v="0"/>
    <x v="0"/>
    <x v="15"/>
    <x v="0"/>
    <x v="378"/>
    <n v="0.39"/>
    <x v="0"/>
    <x v="3"/>
    <x v="13"/>
    <x v="507"/>
    <n v="60091"/>
    <x v="128"/>
    <d v="2015-01-17T00:00:00"/>
    <n v="-239.8656"/>
    <x v="672"/>
    <n v="10"/>
    <x v="835"/>
    <n v="86307"/>
    <x v="3"/>
    <x v="0"/>
  </r>
  <r>
    <n v="1976"/>
    <x v="0"/>
    <n v="0.04"/>
    <n v="6.28"/>
    <n v="5.41"/>
    <n v="1682"/>
    <x v="628"/>
    <x v="0"/>
    <x v="2"/>
    <x v="2"/>
    <x v="4"/>
    <x v="0"/>
    <x v="433"/>
    <n v="0.53"/>
    <x v="0"/>
    <x v="3"/>
    <x v="13"/>
    <x v="17"/>
    <n v="60611"/>
    <x v="46"/>
    <d v="2015-02-16T00:00:00"/>
    <n v="-38.380000000000003"/>
    <x v="673"/>
    <n v="43"/>
    <x v="836"/>
    <n v="14115"/>
    <x v="3"/>
    <x v="0"/>
  </r>
  <r>
    <n v="25078"/>
    <x v="2"/>
    <n v="0.01"/>
    <n v="23.99"/>
    <n v="6.3"/>
    <n v="1713"/>
    <x v="629"/>
    <x v="0"/>
    <x v="1"/>
    <x v="1"/>
    <x v="1"/>
    <x v="4"/>
    <x v="468"/>
    <n v="0.38"/>
    <x v="0"/>
    <x v="2"/>
    <x v="30"/>
    <x v="322"/>
    <n v="30265"/>
    <x v="4"/>
    <d v="2015-05-31T00:00:00"/>
    <n v="-6.202"/>
    <x v="674"/>
    <n v="11"/>
    <x v="837"/>
    <n v="87748"/>
    <x v="2"/>
    <x v="0"/>
  </r>
  <r>
    <n v="20618"/>
    <x v="4"/>
    <n v="0"/>
    <n v="17.52"/>
    <n v="8.17"/>
    <n v="2801"/>
    <x v="630"/>
    <x v="0"/>
    <x v="3"/>
    <x v="0"/>
    <x v="7"/>
    <x v="4"/>
    <x v="469"/>
    <n v="0.5"/>
    <x v="0"/>
    <x v="1"/>
    <x v="40"/>
    <x v="126"/>
    <n v="85224"/>
    <x v="117"/>
    <d v="2015-07-03T00:00:00"/>
    <n v="52.763999999999996"/>
    <x v="675"/>
    <n v="15"/>
    <x v="838"/>
    <n v="91049"/>
    <x v="1"/>
    <x v="0"/>
  </r>
  <r>
    <n v="23345"/>
    <x v="2"/>
    <n v="0.1"/>
    <n v="146.34"/>
    <n v="43.75"/>
    <n v="2302"/>
    <x v="169"/>
    <x v="1"/>
    <x v="1"/>
    <x v="2"/>
    <x v="8"/>
    <x v="3"/>
    <x v="176"/>
    <n v="0.64"/>
    <x v="0"/>
    <x v="2"/>
    <x v="15"/>
    <x v="136"/>
    <n v="32404"/>
    <x v="43"/>
    <d v="2015-01-04T00:00:00"/>
    <n v="-473.57799999999997"/>
    <x v="676"/>
    <n v="2"/>
    <x v="839"/>
    <n v="87696"/>
    <x v="2"/>
    <x v="0"/>
  </r>
  <r>
    <n v="24232"/>
    <x v="2"/>
    <n v="0.05"/>
    <n v="17.670000000000002"/>
    <n v="8.99"/>
    <n v="1352"/>
    <x v="631"/>
    <x v="0"/>
    <x v="3"/>
    <x v="2"/>
    <x v="4"/>
    <x v="5"/>
    <x v="470"/>
    <n v="0.47"/>
    <x v="0"/>
    <x v="0"/>
    <x v="32"/>
    <x v="508"/>
    <n v="20746"/>
    <x v="78"/>
    <d v="2015-05-01T00:00:00"/>
    <n v="46.036799999999999"/>
    <x v="677"/>
    <n v="16"/>
    <x v="840"/>
    <n v="88234"/>
    <x v="0"/>
    <x v="0"/>
  </r>
  <r>
    <n v="3431"/>
    <x v="0"/>
    <n v="7.0000000000000007E-2"/>
    <n v="3.98"/>
    <n v="0.83"/>
    <n v="1340"/>
    <x v="140"/>
    <x v="0"/>
    <x v="3"/>
    <x v="0"/>
    <x v="13"/>
    <x v="6"/>
    <x v="471"/>
    <n v="0.51"/>
    <x v="0"/>
    <x v="0"/>
    <x v="2"/>
    <x v="2"/>
    <n v="10170"/>
    <x v="11"/>
    <d v="2015-06-09T00:00:00"/>
    <n v="27.38"/>
    <x v="678"/>
    <n v="76"/>
    <x v="841"/>
    <n v="24455"/>
    <x v="0"/>
    <x v="0"/>
  </r>
  <r>
    <n v="22612"/>
    <x v="0"/>
    <n v="0.05"/>
    <n v="28.15"/>
    <n v="6.17"/>
    <n v="2725"/>
    <x v="632"/>
    <x v="0"/>
    <x v="3"/>
    <x v="0"/>
    <x v="13"/>
    <x v="5"/>
    <x v="207"/>
    <n v="0.55000000000000004"/>
    <x v="0"/>
    <x v="2"/>
    <x v="25"/>
    <x v="509"/>
    <n v="37042"/>
    <x v="128"/>
    <d v="2015-01-18T00:00:00"/>
    <n v="-66.248000000000005"/>
    <x v="679"/>
    <n v="10"/>
    <x v="842"/>
    <n v="88958"/>
    <x v="2"/>
    <x v="0"/>
  </r>
  <r>
    <n v="21085"/>
    <x v="4"/>
    <n v="7.0000000000000007E-2"/>
    <n v="49.43"/>
    <n v="19.989999999999998"/>
    <n v="3089"/>
    <x v="633"/>
    <x v="0"/>
    <x v="1"/>
    <x v="0"/>
    <x v="7"/>
    <x v="0"/>
    <x v="472"/>
    <n v="0.56999999999999995"/>
    <x v="0"/>
    <x v="3"/>
    <x v="20"/>
    <x v="510"/>
    <n v="66209"/>
    <x v="48"/>
    <d v="2015-01-29T00:00:00"/>
    <n v="-122.77"/>
    <x v="680"/>
    <n v="6"/>
    <x v="843"/>
    <n v="91219"/>
    <x v="3"/>
    <x v="0"/>
  </r>
  <r>
    <n v="24746"/>
    <x v="0"/>
    <n v="0.1"/>
    <n v="22.01"/>
    <n v="5.53"/>
    <n v="2820"/>
    <x v="634"/>
    <x v="0"/>
    <x v="3"/>
    <x v="0"/>
    <x v="13"/>
    <x v="5"/>
    <x v="473"/>
    <n v="0.59"/>
    <x v="0"/>
    <x v="3"/>
    <x v="38"/>
    <x v="511"/>
    <n v="63129"/>
    <x v="129"/>
    <d v="2015-01-15T00:00:00"/>
    <n v="31.59"/>
    <x v="681"/>
    <n v="14"/>
    <x v="844"/>
    <n v="87900"/>
    <x v="3"/>
    <x v="0"/>
  </r>
  <r>
    <n v="5302"/>
    <x v="2"/>
    <n v="0.01"/>
    <n v="8.33"/>
    <n v="1.99"/>
    <n v="308"/>
    <x v="635"/>
    <x v="0"/>
    <x v="0"/>
    <x v="1"/>
    <x v="10"/>
    <x v="5"/>
    <x v="393"/>
    <n v="0.52"/>
    <x v="0"/>
    <x v="1"/>
    <x v="14"/>
    <x v="23"/>
    <n v="98115"/>
    <x v="46"/>
    <d v="2015-02-15T00:00:00"/>
    <n v="10.74"/>
    <x v="682"/>
    <n v="32"/>
    <x v="845"/>
    <n v="37760"/>
    <x v="1"/>
    <x v="1"/>
  </r>
  <r>
    <n v="6587"/>
    <x v="3"/>
    <n v="0.1"/>
    <n v="11.55"/>
    <n v="2.36"/>
    <n v="2618"/>
    <x v="337"/>
    <x v="0"/>
    <x v="1"/>
    <x v="0"/>
    <x v="13"/>
    <x v="6"/>
    <x v="474"/>
    <n v="0.55000000000000004"/>
    <x v="0"/>
    <x v="0"/>
    <x v="2"/>
    <x v="2"/>
    <n v="10004"/>
    <x v="128"/>
    <d v="2015-01-18T00:00:00"/>
    <n v="15.808000000000003"/>
    <x v="683"/>
    <n v="25"/>
    <x v="846"/>
    <n v="46884"/>
    <x v="0"/>
    <x v="0"/>
  </r>
  <r>
    <n v="21282"/>
    <x v="1"/>
    <n v="7.0000000000000007E-2"/>
    <n v="65.989999999999995"/>
    <n v="5.26"/>
    <n v="383"/>
    <x v="636"/>
    <x v="2"/>
    <x v="1"/>
    <x v="1"/>
    <x v="9"/>
    <x v="0"/>
    <x v="210"/>
    <n v="0.56000000000000005"/>
    <x v="0"/>
    <x v="0"/>
    <x v="5"/>
    <x v="512"/>
    <n v="19026"/>
    <x v="135"/>
    <d v="2015-03-21T00:00:00"/>
    <n v="107.08200000000001"/>
    <x v="684"/>
    <n v="5"/>
    <x v="847"/>
    <n v="88928"/>
    <x v="0"/>
    <x v="0"/>
  </r>
  <r>
    <n v="18493"/>
    <x v="0"/>
    <n v="0.02"/>
    <n v="20.89"/>
    <n v="11.52"/>
    <n v="617"/>
    <x v="637"/>
    <x v="0"/>
    <x v="2"/>
    <x v="0"/>
    <x v="3"/>
    <x v="0"/>
    <x v="475"/>
    <n v="0.83"/>
    <x v="0"/>
    <x v="1"/>
    <x v="12"/>
    <x v="513"/>
    <n v="81001"/>
    <x v="143"/>
    <d v="2015-04-30T00:00:00"/>
    <n v="-276.11279999999999"/>
    <x v="685"/>
    <n v="13"/>
    <x v="848"/>
    <n v="88198"/>
    <x v="1"/>
    <x v="0"/>
  </r>
  <r>
    <n v="20434"/>
    <x v="2"/>
    <n v="0.04"/>
    <n v="34.76"/>
    <n v="5.49"/>
    <n v="782"/>
    <x v="638"/>
    <x v="0"/>
    <x v="0"/>
    <x v="0"/>
    <x v="3"/>
    <x v="0"/>
    <x v="476"/>
    <n v="0.6"/>
    <x v="0"/>
    <x v="1"/>
    <x v="1"/>
    <x v="514"/>
    <n v="90604"/>
    <x v="143"/>
    <d v="2015-04-30T00:00:00"/>
    <n v="192.51689999999999"/>
    <x v="11"/>
    <n v="8"/>
    <x v="849"/>
    <n v="90962"/>
    <x v="1"/>
    <x v="0"/>
  </r>
  <r>
    <n v="21579"/>
    <x v="0"/>
    <n v="0.06"/>
    <n v="64.650000000000006"/>
    <n v="35"/>
    <n v="1117"/>
    <x v="639"/>
    <x v="0"/>
    <x v="3"/>
    <x v="0"/>
    <x v="3"/>
    <x v="2"/>
    <x v="271"/>
    <n v="0.8"/>
    <x v="0"/>
    <x v="1"/>
    <x v="40"/>
    <x v="515"/>
    <n v="85705"/>
    <x v="36"/>
    <d v="2015-02-06T00:00:00"/>
    <n v="-139.28720000000001"/>
    <x v="686"/>
    <n v="4"/>
    <x v="850"/>
    <n v="86768"/>
    <x v="1"/>
    <x v="0"/>
  </r>
  <r>
    <n v="22018"/>
    <x v="2"/>
    <n v="0.06"/>
    <n v="40.99"/>
    <n v="17.48"/>
    <n v="2038"/>
    <x v="640"/>
    <x v="0"/>
    <x v="0"/>
    <x v="0"/>
    <x v="11"/>
    <x v="0"/>
    <x v="247"/>
    <n v="0.36"/>
    <x v="0"/>
    <x v="0"/>
    <x v="2"/>
    <x v="62"/>
    <n v="10550"/>
    <x v="20"/>
    <d v="2015-04-21T00:00:00"/>
    <n v="109.16"/>
    <x v="687"/>
    <n v="7"/>
    <x v="851"/>
    <n v="89334"/>
    <x v="0"/>
    <x v="0"/>
  </r>
  <r>
    <n v="20254"/>
    <x v="2"/>
    <n v="0.04"/>
    <n v="40.98"/>
    <n v="6.5"/>
    <n v="2530"/>
    <x v="641"/>
    <x v="0"/>
    <x v="0"/>
    <x v="1"/>
    <x v="10"/>
    <x v="0"/>
    <x v="292"/>
    <n v="0.74"/>
    <x v="0"/>
    <x v="1"/>
    <x v="1"/>
    <x v="516"/>
    <n v="92307"/>
    <x v="173"/>
    <d v="2015-03-30T00:00:00"/>
    <n v="-89.5"/>
    <x v="688"/>
    <n v="7"/>
    <x v="852"/>
    <n v="87451"/>
    <x v="1"/>
    <x v="0"/>
  </r>
  <r>
    <n v="18150"/>
    <x v="3"/>
    <n v="7.0000000000000007E-2"/>
    <n v="13.73"/>
    <n v="6.85"/>
    <n v="1679"/>
    <x v="642"/>
    <x v="0"/>
    <x v="2"/>
    <x v="2"/>
    <x v="4"/>
    <x v="6"/>
    <x v="477"/>
    <n v="0.54"/>
    <x v="0"/>
    <x v="0"/>
    <x v="8"/>
    <x v="517"/>
    <n v="45324"/>
    <x v="70"/>
    <d v="2015-03-21T00:00:00"/>
    <n v="-22.72"/>
    <x v="689"/>
    <n v="21"/>
    <x v="853"/>
    <n v="86646"/>
    <x v="0"/>
    <x v="0"/>
  </r>
  <r>
    <n v="20369"/>
    <x v="3"/>
    <n v="0.03"/>
    <n v="32.479999999999997"/>
    <n v="35"/>
    <n v="556"/>
    <x v="643"/>
    <x v="2"/>
    <x v="3"/>
    <x v="0"/>
    <x v="3"/>
    <x v="2"/>
    <x v="450"/>
    <n v="0.81"/>
    <x v="0"/>
    <x v="1"/>
    <x v="9"/>
    <x v="518"/>
    <n v="84604"/>
    <x v="97"/>
    <d v="2015-01-28T00:00:00"/>
    <n v="-1116.3348000000001"/>
    <x v="690"/>
    <n v="8"/>
    <x v="854"/>
    <n v="86189"/>
    <x v="1"/>
    <x v="0"/>
  </r>
  <r>
    <n v="5140"/>
    <x v="2"/>
    <n v="0.01"/>
    <n v="7.89"/>
    <n v="2.82"/>
    <n v="699"/>
    <x v="62"/>
    <x v="0"/>
    <x v="2"/>
    <x v="0"/>
    <x v="16"/>
    <x v="6"/>
    <x v="478"/>
    <n v="0.4"/>
    <x v="0"/>
    <x v="1"/>
    <x v="1"/>
    <x v="1"/>
    <n v="90041"/>
    <x v="8"/>
    <d v="2015-07-01T00:00:00"/>
    <n v="38.700000000000003"/>
    <x v="691"/>
    <n v="32"/>
    <x v="855"/>
    <n v="36647"/>
    <x v="1"/>
    <x v="0"/>
  </r>
  <r>
    <n v="18420"/>
    <x v="3"/>
    <n v="0"/>
    <n v="14.98"/>
    <n v="8.99"/>
    <n v="2840"/>
    <x v="581"/>
    <x v="0"/>
    <x v="1"/>
    <x v="2"/>
    <x v="4"/>
    <x v="5"/>
    <x v="479"/>
    <n v="0.39"/>
    <x v="0"/>
    <x v="2"/>
    <x v="15"/>
    <x v="469"/>
    <n v="33161"/>
    <x v="10"/>
    <d v="2015-06-12T00:00:00"/>
    <n v="-40.604199999999999"/>
    <x v="692"/>
    <n v="18"/>
    <x v="856"/>
    <n v="87885"/>
    <x v="2"/>
    <x v="0"/>
  </r>
  <r>
    <n v="23137"/>
    <x v="1"/>
    <n v="0.04"/>
    <n v="33.29"/>
    <n v="8.74"/>
    <n v="2865"/>
    <x v="644"/>
    <x v="0"/>
    <x v="1"/>
    <x v="0"/>
    <x v="3"/>
    <x v="0"/>
    <x v="480"/>
    <n v="0.61"/>
    <x v="0"/>
    <x v="3"/>
    <x v="6"/>
    <x v="519"/>
    <n v="75460"/>
    <x v="110"/>
    <d v="2015-02-24T00:00:00"/>
    <n v="87.03"/>
    <x v="693"/>
    <n v="8"/>
    <x v="857"/>
    <n v="90871"/>
    <x v="3"/>
    <x v="0"/>
  </r>
  <r>
    <n v="24545"/>
    <x v="2"/>
    <n v="0.1"/>
    <n v="65.989999999999995"/>
    <n v="3.99"/>
    <n v="1730"/>
    <x v="645"/>
    <x v="2"/>
    <x v="0"/>
    <x v="1"/>
    <x v="9"/>
    <x v="0"/>
    <x v="285"/>
    <n v="0.59"/>
    <x v="0"/>
    <x v="1"/>
    <x v="35"/>
    <x v="520"/>
    <n v="83843"/>
    <x v="114"/>
    <d v="2015-04-09T00:00:00"/>
    <n v="-88.624800000000008"/>
    <x v="694"/>
    <n v="5"/>
    <x v="858"/>
    <n v="90653"/>
    <x v="1"/>
    <x v="0"/>
  </r>
  <r>
    <n v="23301"/>
    <x v="1"/>
    <n v="0"/>
    <n v="13.4"/>
    <n v="4.95"/>
    <n v="2197"/>
    <x v="446"/>
    <x v="0"/>
    <x v="0"/>
    <x v="2"/>
    <x v="4"/>
    <x v="5"/>
    <x v="481"/>
    <n v="0.37"/>
    <x v="0"/>
    <x v="0"/>
    <x v="2"/>
    <x v="361"/>
    <n v="11756"/>
    <x v="47"/>
    <d v="2015-06-27T00:00:00"/>
    <n v="187.7628"/>
    <x v="11"/>
    <n v="19"/>
    <x v="859"/>
    <n v="89176"/>
    <x v="0"/>
    <x v="0"/>
  </r>
  <r>
    <n v="20807"/>
    <x v="3"/>
    <n v="0.09"/>
    <n v="31.74"/>
    <n v="12.62"/>
    <n v="1108"/>
    <x v="507"/>
    <x v="2"/>
    <x v="0"/>
    <x v="0"/>
    <x v="0"/>
    <x v="0"/>
    <x v="482"/>
    <n v="0.37"/>
    <x v="0"/>
    <x v="3"/>
    <x v="6"/>
    <x v="409"/>
    <n v="75146"/>
    <x v="57"/>
    <d v="2015-05-20T00:00:00"/>
    <n v="67.107500000000002"/>
    <x v="695"/>
    <n v="9"/>
    <x v="860"/>
    <n v="86409"/>
    <x v="3"/>
    <x v="0"/>
  </r>
  <r>
    <n v="19826"/>
    <x v="4"/>
    <n v="0.09"/>
    <n v="12.95"/>
    <n v="4.9800000000000004"/>
    <n v="1775"/>
    <x v="646"/>
    <x v="0"/>
    <x v="2"/>
    <x v="0"/>
    <x v="0"/>
    <x v="0"/>
    <x v="483"/>
    <n v="0.4"/>
    <x v="0"/>
    <x v="3"/>
    <x v="7"/>
    <x v="521"/>
    <n v="46614"/>
    <x v="6"/>
    <d v="2015-06-21T00:00:00"/>
    <n v="123.89175"/>
    <x v="696"/>
    <n v="21"/>
    <x v="861"/>
    <n v="89944"/>
    <x v="3"/>
    <x v="0"/>
  </r>
  <r>
    <n v="24935"/>
    <x v="0"/>
    <n v="0.1"/>
    <n v="7.37"/>
    <n v="5.53"/>
    <n v="1984"/>
    <x v="647"/>
    <x v="0"/>
    <x v="2"/>
    <x v="1"/>
    <x v="10"/>
    <x v="5"/>
    <x v="484"/>
    <n v="0.69"/>
    <x v="0"/>
    <x v="2"/>
    <x v="36"/>
    <x v="273"/>
    <n v="29915"/>
    <x v="92"/>
    <d v="2015-05-16T00:00:00"/>
    <n v="290.202"/>
    <x v="697"/>
    <n v="38"/>
    <x v="862"/>
    <n v="91258"/>
    <x v="2"/>
    <x v="0"/>
  </r>
  <r>
    <n v="21855"/>
    <x v="0"/>
    <n v="0.04"/>
    <n v="90.48"/>
    <n v="19.989999999999998"/>
    <n v="2847"/>
    <x v="648"/>
    <x v="0"/>
    <x v="1"/>
    <x v="0"/>
    <x v="14"/>
    <x v="0"/>
    <x v="226"/>
    <n v="0.4"/>
    <x v="0"/>
    <x v="2"/>
    <x v="25"/>
    <x v="522"/>
    <n v="38017"/>
    <x v="87"/>
    <d v="2015-04-11T00:00:00"/>
    <n v="55.555199999999999"/>
    <x v="698"/>
    <n v="3"/>
    <x v="863"/>
    <n v="85928"/>
    <x v="2"/>
    <x v="0"/>
  </r>
  <r>
    <n v="21955"/>
    <x v="1"/>
    <n v="0.01"/>
    <n v="80.98"/>
    <n v="35"/>
    <n v="1438"/>
    <x v="649"/>
    <x v="0"/>
    <x v="1"/>
    <x v="0"/>
    <x v="3"/>
    <x v="2"/>
    <x v="305"/>
    <n v="0.83"/>
    <x v="0"/>
    <x v="0"/>
    <x v="8"/>
    <x v="523"/>
    <n v="44035"/>
    <x v="39"/>
    <d v="2015-01-24T00:00:00"/>
    <n v="-409.37360000000001"/>
    <x v="699"/>
    <n v="3"/>
    <x v="864"/>
    <n v="90120"/>
    <x v="0"/>
    <x v="0"/>
  </r>
  <r>
    <n v="19184"/>
    <x v="2"/>
    <n v="0.09"/>
    <n v="40.98"/>
    <n v="6.5"/>
    <n v="1178"/>
    <x v="127"/>
    <x v="2"/>
    <x v="2"/>
    <x v="1"/>
    <x v="10"/>
    <x v="0"/>
    <x v="292"/>
    <n v="0.74"/>
    <x v="0"/>
    <x v="2"/>
    <x v="15"/>
    <x v="98"/>
    <n v="32701"/>
    <x v="87"/>
    <d v="2015-04-11T00:00:00"/>
    <n v="5.6916000000000002"/>
    <x v="700"/>
    <n v="7"/>
    <x v="865"/>
    <n v="89787"/>
    <x v="2"/>
    <x v="0"/>
  </r>
  <r>
    <n v="2368"/>
    <x v="3"/>
    <n v="0"/>
    <n v="6.88"/>
    <n v="2"/>
    <n v="553"/>
    <x v="1"/>
    <x v="2"/>
    <x v="3"/>
    <x v="0"/>
    <x v="11"/>
    <x v="6"/>
    <x v="485"/>
    <n v="0.39"/>
    <x v="0"/>
    <x v="1"/>
    <x v="1"/>
    <x v="1"/>
    <n v="90008"/>
    <x v="97"/>
    <d v="2015-01-29T00:00:00"/>
    <n v="34.068000000000005"/>
    <x v="701"/>
    <n v="36"/>
    <x v="866"/>
    <n v="17155"/>
    <x v="1"/>
    <x v="1"/>
  </r>
  <r>
    <n v="21655"/>
    <x v="4"/>
    <n v="0.03"/>
    <n v="11.66"/>
    <n v="7.95"/>
    <n v="1712"/>
    <x v="650"/>
    <x v="0"/>
    <x v="1"/>
    <x v="0"/>
    <x v="13"/>
    <x v="5"/>
    <x v="486"/>
    <n v="0.57999999999999996"/>
    <x v="0"/>
    <x v="2"/>
    <x v="30"/>
    <x v="524"/>
    <n v="30907"/>
    <x v="170"/>
    <d v="2015-04-20T00:00:00"/>
    <n v="-31.094000000000001"/>
    <x v="702"/>
    <n v="22"/>
    <x v="867"/>
    <n v="87749"/>
    <x v="2"/>
    <x v="0"/>
  </r>
  <r>
    <n v="21214"/>
    <x v="1"/>
    <n v="0.03"/>
    <n v="14.2"/>
    <n v="5.3"/>
    <n v="865"/>
    <x v="651"/>
    <x v="0"/>
    <x v="1"/>
    <x v="2"/>
    <x v="4"/>
    <x v="6"/>
    <x v="487"/>
    <n v="0.46"/>
    <x v="0"/>
    <x v="3"/>
    <x v="7"/>
    <x v="237"/>
    <n v="46312"/>
    <x v="167"/>
    <d v="2015-05-28T00:00:00"/>
    <n v="122.21"/>
    <x v="703"/>
    <n v="18"/>
    <x v="868"/>
    <n v="90674"/>
    <x v="3"/>
    <x v="0"/>
  </r>
  <r>
    <n v="21522"/>
    <x v="0"/>
    <n v="0.04"/>
    <n v="35.99"/>
    <n v="3.3"/>
    <n v="1183"/>
    <x v="652"/>
    <x v="0"/>
    <x v="3"/>
    <x v="1"/>
    <x v="9"/>
    <x v="5"/>
    <x v="488"/>
    <n v="0.39"/>
    <x v="0"/>
    <x v="1"/>
    <x v="9"/>
    <x v="525"/>
    <n v="84663"/>
    <x v="115"/>
    <d v="2015-06-29T00:00:00"/>
    <n v="184.19549999999998"/>
    <x v="11"/>
    <n v="9"/>
    <x v="869"/>
    <n v="86914"/>
    <x v="1"/>
    <x v="0"/>
  </r>
  <r>
    <n v="20401"/>
    <x v="0"/>
    <n v="0.02"/>
    <n v="20.99"/>
    <n v="4.8099999999999996"/>
    <n v="370"/>
    <x v="653"/>
    <x v="0"/>
    <x v="1"/>
    <x v="1"/>
    <x v="9"/>
    <x v="4"/>
    <x v="489"/>
    <n v="0.57999999999999996"/>
    <x v="0"/>
    <x v="0"/>
    <x v="10"/>
    <x v="526"/>
    <n v="4240"/>
    <x v="167"/>
    <d v="2015-05-29T00:00:00"/>
    <n v="49.787999999999997"/>
    <x v="704"/>
    <n v="15"/>
    <x v="870"/>
    <n v="90291"/>
    <x v="0"/>
    <x v="0"/>
  </r>
  <r>
    <n v="21399"/>
    <x v="1"/>
    <n v="0"/>
    <n v="40.479999999999997"/>
    <n v="19.989999999999998"/>
    <n v="2720"/>
    <x v="654"/>
    <x v="0"/>
    <x v="0"/>
    <x v="1"/>
    <x v="10"/>
    <x v="0"/>
    <x v="197"/>
    <n v="0.77"/>
    <x v="0"/>
    <x v="2"/>
    <x v="30"/>
    <x v="527"/>
    <n v="30721"/>
    <x v="134"/>
    <d v="2015-06-17T00:00:00"/>
    <n v="-25.634"/>
    <x v="705"/>
    <n v="6"/>
    <x v="871"/>
    <n v="88766"/>
    <x v="2"/>
    <x v="0"/>
  </r>
  <r>
    <n v="5142"/>
    <x v="2"/>
    <n v="0.1"/>
    <n v="9.7100000000000009"/>
    <n v="9.4499999999999993"/>
    <n v="699"/>
    <x v="62"/>
    <x v="0"/>
    <x v="2"/>
    <x v="0"/>
    <x v="3"/>
    <x v="0"/>
    <x v="490"/>
    <n v="0.6"/>
    <x v="0"/>
    <x v="1"/>
    <x v="1"/>
    <x v="1"/>
    <n v="90041"/>
    <x v="8"/>
    <d v="2015-07-03T00:00:00"/>
    <n v="-119.77"/>
    <x v="706"/>
    <n v="27"/>
    <x v="872"/>
    <n v="36647"/>
    <x v="1"/>
    <x v="0"/>
  </r>
  <r>
    <n v="6213"/>
    <x v="3"/>
    <n v="0.03"/>
    <n v="17.7"/>
    <n v="9.4700000000000006"/>
    <n v="1723"/>
    <x v="194"/>
    <x v="0"/>
    <x v="1"/>
    <x v="0"/>
    <x v="3"/>
    <x v="0"/>
    <x v="419"/>
    <n v="0.59"/>
    <x v="0"/>
    <x v="1"/>
    <x v="1"/>
    <x v="12"/>
    <n v="92037"/>
    <x v="150"/>
    <d v="2015-02-07T00:00:00"/>
    <n v="-52.33"/>
    <x v="707"/>
    <n v="14"/>
    <x v="873"/>
    <n v="44002"/>
    <x v="1"/>
    <x v="0"/>
  </r>
  <r>
    <n v="18244"/>
    <x v="2"/>
    <n v="0.05"/>
    <n v="35.99"/>
    <n v="1.1000000000000001"/>
    <n v="1725"/>
    <x v="655"/>
    <x v="0"/>
    <x v="1"/>
    <x v="1"/>
    <x v="9"/>
    <x v="0"/>
    <x v="347"/>
    <n v="0.55000000000000004"/>
    <x v="0"/>
    <x v="0"/>
    <x v="8"/>
    <x v="133"/>
    <n v="43026"/>
    <x v="126"/>
    <d v="2015-05-09T00:00:00"/>
    <n v="149.166"/>
    <x v="708"/>
    <n v="9"/>
    <x v="874"/>
    <n v="87193"/>
    <x v="0"/>
    <x v="0"/>
  </r>
  <r>
    <n v="23487"/>
    <x v="1"/>
    <n v="0.02"/>
    <n v="14.58"/>
    <n v="7.4"/>
    <n v="663"/>
    <x v="656"/>
    <x v="0"/>
    <x v="3"/>
    <x v="2"/>
    <x v="4"/>
    <x v="0"/>
    <x v="491"/>
    <n v="0.48"/>
    <x v="0"/>
    <x v="0"/>
    <x v="8"/>
    <x v="18"/>
    <n v="43952"/>
    <x v="4"/>
    <d v="2015-06-01T00:00:00"/>
    <n v="10.802000000000001"/>
    <x v="709"/>
    <n v="17"/>
    <x v="875"/>
    <n v="90922"/>
    <x v="0"/>
    <x v="0"/>
  </r>
  <r>
    <n v="23583"/>
    <x v="1"/>
    <n v="0"/>
    <n v="12.97"/>
    <n v="1.49"/>
    <n v="2555"/>
    <x v="657"/>
    <x v="0"/>
    <x v="3"/>
    <x v="0"/>
    <x v="0"/>
    <x v="0"/>
    <x v="492"/>
    <n v="0.35"/>
    <x v="0"/>
    <x v="3"/>
    <x v="31"/>
    <x v="3"/>
    <n v="53711"/>
    <x v="27"/>
    <d v="2015-02-03T00:00:00"/>
    <n v="180.23489999999998"/>
    <x v="11"/>
    <n v="19"/>
    <x v="876"/>
    <n v="86529"/>
    <x v="3"/>
    <x v="0"/>
  </r>
  <r>
    <n v="20841"/>
    <x v="3"/>
    <n v="0.02"/>
    <n v="240.98"/>
    <n v="60.2"/>
    <n v="2061"/>
    <x v="658"/>
    <x v="1"/>
    <x v="1"/>
    <x v="2"/>
    <x v="6"/>
    <x v="3"/>
    <x v="493"/>
    <n v="0.56000000000000005"/>
    <x v="0"/>
    <x v="3"/>
    <x v="29"/>
    <x v="528"/>
    <n v="69101"/>
    <x v="52"/>
    <d v="2015-01-31T00:00:00"/>
    <n v="-272.71320000000003"/>
    <x v="710"/>
    <n v="1"/>
    <x v="877"/>
    <n v="87146"/>
    <x v="3"/>
    <x v="0"/>
  </r>
  <r>
    <n v="18419"/>
    <x v="3"/>
    <n v="0.05"/>
    <n v="15.68"/>
    <n v="3.73"/>
    <n v="2840"/>
    <x v="581"/>
    <x v="0"/>
    <x v="1"/>
    <x v="2"/>
    <x v="4"/>
    <x v="5"/>
    <x v="494"/>
    <n v="0.46"/>
    <x v="0"/>
    <x v="2"/>
    <x v="15"/>
    <x v="469"/>
    <n v="33161"/>
    <x v="10"/>
    <d v="2015-06-13T00:00:00"/>
    <n v="1166.6280000000002"/>
    <x v="711"/>
    <n v="17"/>
    <x v="878"/>
    <n v="87885"/>
    <x v="2"/>
    <x v="0"/>
  </r>
  <r>
    <n v="19566"/>
    <x v="4"/>
    <n v="0.09"/>
    <n v="90.97"/>
    <n v="14"/>
    <n v="2437"/>
    <x v="659"/>
    <x v="1"/>
    <x v="3"/>
    <x v="1"/>
    <x v="1"/>
    <x v="1"/>
    <x v="217"/>
    <n v="0.36"/>
    <x v="0"/>
    <x v="3"/>
    <x v="31"/>
    <x v="529"/>
    <n v="53150"/>
    <x v="40"/>
    <d v="2015-03-03T00:00:00"/>
    <n v="35.290000000000049"/>
    <x v="712"/>
    <n v="3"/>
    <x v="879"/>
    <n v="90301"/>
    <x v="3"/>
    <x v="0"/>
  </r>
  <r>
    <n v="26061"/>
    <x v="1"/>
    <n v="0"/>
    <n v="55.99"/>
    <n v="5"/>
    <n v="1113"/>
    <x v="660"/>
    <x v="0"/>
    <x v="1"/>
    <x v="1"/>
    <x v="9"/>
    <x v="5"/>
    <x v="343"/>
    <n v="0.8"/>
    <x v="0"/>
    <x v="1"/>
    <x v="12"/>
    <x v="530"/>
    <n v="80004"/>
    <x v="23"/>
    <d v="2015-04-08T00:00:00"/>
    <n v="-187.11"/>
    <x v="713"/>
    <n v="5"/>
    <x v="880"/>
    <n v="90833"/>
    <x v="1"/>
    <x v="0"/>
  </r>
  <r>
    <n v="25452"/>
    <x v="1"/>
    <n v="0.1"/>
    <n v="20.27"/>
    <n v="3.99"/>
    <n v="2620"/>
    <x v="661"/>
    <x v="0"/>
    <x v="1"/>
    <x v="0"/>
    <x v="7"/>
    <x v="0"/>
    <x v="237"/>
    <n v="0.56999999999999995"/>
    <x v="0"/>
    <x v="2"/>
    <x v="25"/>
    <x v="531"/>
    <n v="38134"/>
    <x v="151"/>
    <d v="2015-03-24T00:00:00"/>
    <n v="381.61799999999994"/>
    <x v="714"/>
    <n v="13"/>
    <x v="881"/>
    <n v="88017"/>
    <x v="2"/>
    <x v="0"/>
  </r>
  <r>
    <n v="18438"/>
    <x v="4"/>
    <n v="0.01"/>
    <n v="39.979999999999997"/>
    <n v="4"/>
    <n v="3206"/>
    <x v="266"/>
    <x v="0"/>
    <x v="2"/>
    <x v="1"/>
    <x v="10"/>
    <x v="0"/>
    <x v="283"/>
    <n v="0.7"/>
    <x v="0"/>
    <x v="1"/>
    <x v="35"/>
    <x v="221"/>
    <n v="83301"/>
    <x v="13"/>
    <d v="2015-04-04T00:00:00"/>
    <n v="51.590000000000053"/>
    <x v="715"/>
    <n v="6"/>
    <x v="882"/>
    <n v="87933"/>
    <x v="1"/>
    <x v="0"/>
  </r>
  <r>
    <n v="20855"/>
    <x v="0"/>
    <n v="0.09"/>
    <n v="27.75"/>
    <n v="19.989999999999998"/>
    <n v="750"/>
    <x v="662"/>
    <x v="0"/>
    <x v="1"/>
    <x v="0"/>
    <x v="3"/>
    <x v="0"/>
    <x v="495"/>
    <n v="0.67"/>
    <x v="0"/>
    <x v="2"/>
    <x v="34"/>
    <x v="532"/>
    <n v="41042"/>
    <x v="82"/>
    <d v="2015-01-13T00:00:00"/>
    <n v="-224.64400000000001"/>
    <x v="716"/>
    <n v="10"/>
    <x v="882"/>
    <n v="91200"/>
    <x v="2"/>
    <x v="0"/>
  </r>
  <r>
    <n v="19031"/>
    <x v="3"/>
    <n v="0.05"/>
    <n v="15.68"/>
    <n v="3.73"/>
    <n v="2543"/>
    <x v="135"/>
    <x v="0"/>
    <x v="0"/>
    <x v="2"/>
    <x v="4"/>
    <x v="5"/>
    <x v="494"/>
    <n v="0.46"/>
    <x v="0"/>
    <x v="2"/>
    <x v="27"/>
    <x v="10"/>
    <n v="23223"/>
    <x v="10"/>
    <d v="2015-06-12T00:00:00"/>
    <n v="3.54"/>
    <x v="717"/>
    <n v="17"/>
    <x v="883"/>
    <n v="87917"/>
    <x v="2"/>
    <x v="0"/>
  </r>
  <r>
    <n v="1863"/>
    <x v="4"/>
    <n v="0.04"/>
    <n v="60.65"/>
    <n v="12.23"/>
    <n v="1745"/>
    <x v="255"/>
    <x v="0"/>
    <x v="3"/>
    <x v="2"/>
    <x v="4"/>
    <x v="4"/>
    <x v="332"/>
    <n v="0.64"/>
    <x v="0"/>
    <x v="2"/>
    <x v="30"/>
    <x v="131"/>
    <n v="30305"/>
    <x v="46"/>
    <d v="2015-02-16T00:00:00"/>
    <n v="116.50629999999998"/>
    <x v="718"/>
    <n v="4"/>
    <x v="884"/>
    <n v="13408"/>
    <x v="2"/>
    <x v="0"/>
  </r>
  <r>
    <n v="24287"/>
    <x v="1"/>
    <n v="0.03"/>
    <n v="15.14"/>
    <n v="4.53"/>
    <n v="1497"/>
    <x v="663"/>
    <x v="0"/>
    <x v="1"/>
    <x v="0"/>
    <x v="3"/>
    <x v="0"/>
    <x v="496"/>
    <n v="0.81"/>
    <x v="0"/>
    <x v="0"/>
    <x v="2"/>
    <x v="533"/>
    <n v="14901"/>
    <x v="154"/>
    <d v="2015-03-13T00:00:00"/>
    <n v="-92.87"/>
    <x v="719"/>
    <n v="17"/>
    <x v="885"/>
    <n v="85880"/>
    <x v="0"/>
    <x v="0"/>
  </r>
  <r>
    <n v="24343"/>
    <x v="3"/>
    <n v="0.06"/>
    <n v="22.24"/>
    <n v="1.99"/>
    <n v="3226"/>
    <x v="664"/>
    <x v="0"/>
    <x v="0"/>
    <x v="1"/>
    <x v="10"/>
    <x v="5"/>
    <x v="497"/>
    <n v="0.43"/>
    <x v="0"/>
    <x v="2"/>
    <x v="25"/>
    <x v="430"/>
    <n v="37075"/>
    <x v="117"/>
    <d v="2015-06-30T00:00:00"/>
    <n v="95.387999999999991"/>
    <x v="720"/>
    <n v="12"/>
    <x v="886"/>
    <n v="86509"/>
    <x v="2"/>
    <x v="0"/>
  </r>
  <r>
    <n v="21066"/>
    <x v="1"/>
    <n v="7.0000000000000007E-2"/>
    <n v="226.67"/>
    <n v="28.16"/>
    <n v="2114"/>
    <x v="535"/>
    <x v="1"/>
    <x v="1"/>
    <x v="2"/>
    <x v="2"/>
    <x v="1"/>
    <x v="234"/>
    <n v="0.59"/>
    <x v="0"/>
    <x v="2"/>
    <x v="27"/>
    <x v="196"/>
    <n v="23518"/>
    <x v="109"/>
    <d v="2015-02-27T00:00:00"/>
    <n v="53.114399999999996"/>
    <x v="721"/>
    <n v="1"/>
    <x v="887"/>
    <n v="88405"/>
    <x v="2"/>
    <x v="0"/>
  </r>
  <r>
    <n v="21834"/>
    <x v="4"/>
    <n v="0.05"/>
    <n v="55.5"/>
    <n v="52.2"/>
    <n v="2157"/>
    <x v="70"/>
    <x v="0"/>
    <x v="3"/>
    <x v="2"/>
    <x v="4"/>
    <x v="4"/>
    <x v="498"/>
    <n v="0.72"/>
    <x v="0"/>
    <x v="3"/>
    <x v="4"/>
    <x v="51"/>
    <n v="48093"/>
    <x v="24"/>
    <d v="2015-03-16T00:00:00"/>
    <n v="-118.54"/>
    <x v="722"/>
    <n v="4"/>
    <x v="888"/>
    <n v="90385"/>
    <x v="3"/>
    <x v="0"/>
  </r>
  <r>
    <n v="21612"/>
    <x v="3"/>
    <n v="0.04"/>
    <n v="95.99"/>
    <n v="4.9000000000000004"/>
    <n v="680"/>
    <x v="665"/>
    <x v="0"/>
    <x v="1"/>
    <x v="1"/>
    <x v="9"/>
    <x v="0"/>
    <x v="238"/>
    <n v="0.56000000000000005"/>
    <x v="0"/>
    <x v="1"/>
    <x v="14"/>
    <x v="534"/>
    <n v="99207"/>
    <x v="49"/>
    <d v="2015-03-06T00:00:00"/>
    <n v="-258.22500000000002"/>
    <x v="723"/>
    <n v="3"/>
    <x v="889"/>
    <n v="88890"/>
    <x v="1"/>
    <x v="0"/>
  </r>
  <r>
    <n v="18105"/>
    <x v="2"/>
    <n v="0.05"/>
    <n v="12.95"/>
    <n v="4.9800000000000004"/>
    <n v="1461"/>
    <x v="666"/>
    <x v="0"/>
    <x v="2"/>
    <x v="0"/>
    <x v="0"/>
    <x v="0"/>
    <x v="483"/>
    <n v="0.4"/>
    <x v="0"/>
    <x v="3"/>
    <x v="7"/>
    <x v="143"/>
    <n v="47905"/>
    <x v="140"/>
    <d v="2015-06-04T00:00:00"/>
    <n v="134.16825"/>
    <x v="724"/>
    <n v="19"/>
    <x v="890"/>
    <n v="86397"/>
    <x v="3"/>
    <x v="0"/>
  </r>
  <r>
    <n v="20600"/>
    <x v="0"/>
    <n v="0.03"/>
    <n v="19.989999999999998"/>
    <n v="11.17"/>
    <n v="1777"/>
    <x v="667"/>
    <x v="0"/>
    <x v="1"/>
    <x v="2"/>
    <x v="4"/>
    <x v="2"/>
    <x v="499"/>
    <n v="0.6"/>
    <x v="0"/>
    <x v="3"/>
    <x v="7"/>
    <x v="535"/>
    <n v="46383"/>
    <x v="9"/>
    <d v="2015-04-03T00:00:00"/>
    <n v="-20.876399999999997"/>
    <x v="725"/>
    <n v="12"/>
    <x v="891"/>
    <n v="89942"/>
    <x v="3"/>
    <x v="0"/>
  </r>
  <r>
    <n v="24415"/>
    <x v="2"/>
    <n v="0.05"/>
    <n v="120.98"/>
    <n v="30"/>
    <n v="3046"/>
    <x v="668"/>
    <x v="1"/>
    <x v="0"/>
    <x v="2"/>
    <x v="2"/>
    <x v="1"/>
    <x v="132"/>
    <n v="0.64"/>
    <x v="0"/>
    <x v="3"/>
    <x v="20"/>
    <x v="510"/>
    <n v="66209"/>
    <x v="156"/>
    <d v="2015-02-14T00:00:00"/>
    <n v="-78.759200000000007"/>
    <x v="726"/>
    <n v="2"/>
    <x v="892"/>
    <n v="86103"/>
    <x v="3"/>
    <x v="0"/>
  </r>
  <r>
    <n v="23361"/>
    <x v="1"/>
    <n v="0.02"/>
    <n v="49.99"/>
    <n v="19.989999999999998"/>
    <n v="184"/>
    <x v="669"/>
    <x v="0"/>
    <x v="0"/>
    <x v="1"/>
    <x v="10"/>
    <x v="0"/>
    <x v="140"/>
    <n v="0.41"/>
    <x v="0"/>
    <x v="0"/>
    <x v="11"/>
    <x v="536"/>
    <n v="2474"/>
    <x v="1"/>
    <d v="2015-02-21T00:00:00"/>
    <n v="-76.89"/>
    <x v="727"/>
    <n v="5"/>
    <x v="893"/>
    <n v="88360"/>
    <x v="0"/>
    <x v="0"/>
  </r>
  <r>
    <n v="22378"/>
    <x v="1"/>
    <n v="0"/>
    <n v="19.98"/>
    <n v="5.97"/>
    <n v="3379"/>
    <x v="670"/>
    <x v="2"/>
    <x v="1"/>
    <x v="0"/>
    <x v="11"/>
    <x v="0"/>
    <x v="500"/>
    <n v="0.38"/>
    <x v="0"/>
    <x v="2"/>
    <x v="30"/>
    <x v="537"/>
    <n v="30144"/>
    <x v="104"/>
    <d v="2015-03-29T00:00:00"/>
    <n v="-189.714"/>
    <x v="728"/>
    <n v="12"/>
    <x v="894"/>
    <n v="88837"/>
    <x v="2"/>
    <x v="0"/>
  </r>
  <r>
    <n v="22555"/>
    <x v="0"/>
    <n v="0.08"/>
    <n v="243.98"/>
    <n v="43.32"/>
    <n v="2151"/>
    <x v="671"/>
    <x v="1"/>
    <x v="1"/>
    <x v="2"/>
    <x v="2"/>
    <x v="1"/>
    <x v="60"/>
    <n v="0.55000000000000004"/>
    <x v="0"/>
    <x v="3"/>
    <x v="42"/>
    <x v="538"/>
    <n v="52001"/>
    <x v="30"/>
    <d v="2015-01-06T00:00:00"/>
    <n v="-162.8244"/>
    <x v="729"/>
    <n v="1"/>
    <x v="895"/>
    <n v="90404"/>
    <x v="3"/>
    <x v="0"/>
  </r>
  <r>
    <n v="25997"/>
    <x v="1"/>
    <n v="0.01"/>
    <n v="15.67"/>
    <n v="1.39"/>
    <n v="2266"/>
    <x v="672"/>
    <x v="0"/>
    <x v="1"/>
    <x v="0"/>
    <x v="14"/>
    <x v="0"/>
    <x v="501"/>
    <n v="0.38"/>
    <x v="0"/>
    <x v="3"/>
    <x v="38"/>
    <x v="539"/>
    <n v="63122"/>
    <x v="64"/>
    <d v="2015-05-27T00:00:00"/>
    <n v="171.26489999999998"/>
    <x v="11"/>
    <n v="16"/>
    <x v="896"/>
    <n v="86610"/>
    <x v="3"/>
    <x v="0"/>
  </r>
  <r>
    <n v="18170"/>
    <x v="1"/>
    <n v="0.03"/>
    <n v="40.98"/>
    <n v="7.47"/>
    <n v="2979"/>
    <x v="673"/>
    <x v="0"/>
    <x v="1"/>
    <x v="0"/>
    <x v="0"/>
    <x v="0"/>
    <x v="447"/>
    <n v="0.37"/>
    <x v="0"/>
    <x v="3"/>
    <x v="33"/>
    <x v="540"/>
    <n v="58601"/>
    <x v="109"/>
    <d v="2015-02-27T00:00:00"/>
    <n v="170.79569999999998"/>
    <x v="11"/>
    <n v="6"/>
    <x v="897"/>
    <n v="86545"/>
    <x v="3"/>
    <x v="0"/>
  </r>
  <r>
    <n v="20731"/>
    <x v="4"/>
    <n v="0.03"/>
    <n v="140.99"/>
    <n v="4.2"/>
    <n v="2430"/>
    <x v="674"/>
    <x v="0"/>
    <x v="3"/>
    <x v="1"/>
    <x v="9"/>
    <x v="0"/>
    <x v="502"/>
    <n v="0.59"/>
    <x v="0"/>
    <x v="3"/>
    <x v="6"/>
    <x v="541"/>
    <n v="76541"/>
    <x v="173"/>
    <d v="2015-04-06T00:00:00"/>
    <n v="-458.74400000000003"/>
    <x v="730"/>
    <n v="2"/>
    <x v="898"/>
    <n v="91110"/>
    <x v="3"/>
    <x v="0"/>
  </r>
  <r>
    <n v="19128"/>
    <x v="4"/>
    <n v="0.02"/>
    <n v="48.04"/>
    <n v="5.09"/>
    <n v="950"/>
    <x v="264"/>
    <x v="0"/>
    <x v="2"/>
    <x v="0"/>
    <x v="11"/>
    <x v="0"/>
    <x v="264"/>
    <n v="0.37"/>
    <x v="0"/>
    <x v="3"/>
    <x v="22"/>
    <x v="219"/>
    <n v="55372"/>
    <x v="100"/>
    <d v="2015-03-26T00:00:00"/>
    <n v="168.91889999999998"/>
    <x v="11"/>
    <n v="5"/>
    <x v="899"/>
    <n v="89084"/>
    <x v="3"/>
    <x v="0"/>
  </r>
  <r>
    <n v="6622"/>
    <x v="0"/>
    <n v="0.06"/>
    <n v="17.98"/>
    <n v="8.51"/>
    <n v="1821"/>
    <x v="187"/>
    <x v="0"/>
    <x v="2"/>
    <x v="1"/>
    <x v="1"/>
    <x v="4"/>
    <x v="503"/>
    <n v="0.4"/>
    <x v="0"/>
    <x v="0"/>
    <x v="2"/>
    <x v="2"/>
    <n v="10177"/>
    <x v="121"/>
    <d v="2015-04-17T00:00:00"/>
    <n v="-52.492319999999999"/>
    <x v="731"/>
    <n v="13"/>
    <x v="900"/>
    <n v="47108"/>
    <x v="0"/>
    <x v="0"/>
  </r>
  <r>
    <n v="25117"/>
    <x v="4"/>
    <n v="0.06"/>
    <n v="119.99"/>
    <n v="14"/>
    <n v="754"/>
    <x v="371"/>
    <x v="1"/>
    <x v="2"/>
    <x v="1"/>
    <x v="1"/>
    <x v="1"/>
    <x v="293"/>
    <n v="0.36"/>
    <x v="0"/>
    <x v="1"/>
    <x v="40"/>
    <x v="306"/>
    <n v="86314"/>
    <x v="174"/>
    <d v="2015-04-19T00:00:00"/>
    <n v="-207.679788"/>
    <x v="732"/>
    <n v="2"/>
    <x v="901"/>
    <n v="90439"/>
    <x v="1"/>
    <x v="0"/>
  </r>
  <r>
    <n v="19158"/>
    <x v="3"/>
    <n v="0.01"/>
    <n v="29.1"/>
    <n v="4"/>
    <n v="331"/>
    <x v="675"/>
    <x v="2"/>
    <x v="3"/>
    <x v="1"/>
    <x v="10"/>
    <x v="0"/>
    <x v="504"/>
    <n v="0.78"/>
    <x v="0"/>
    <x v="0"/>
    <x v="41"/>
    <x v="542"/>
    <n v="3045"/>
    <x v="147"/>
    <d v="2015-04-16T00:00:00"/>
    <n v="-22.82"/>
    <x v="733"/>
    <n v="8"/>
    <x v="902"/>
    <n v="89726"/>
    <x v="0"/>
    <x v="0"/>
  </r>
  <r>
    <n v="20359"/>
    <x v="2"/>
    <n v="0.02"/>
    <n v="25.99"/>
    <n v="5.37"/>
    <n v="1632"/>
    <x v="676"/>
    <x v="0"/>
    <x v="3"/>
    <x v="0"/>
    <x v="13"/>
    <x v="0"/>
    <x v="376"/>
    <n v="0.56000000000000005"/>
    <x v="0"/>
    <x v="2"/>
    <x v="45"/>
    <x v="543"/>
    <n v="39401"/>
    <x v="121"/>
    <d v="2015-04-17T00:00:00"/>
    <n v="-88.158000000000001"/>
    <x v="734"/>
    <n v="9"/>
    <x v="903"/>
    <n v="90533"/>
    <x v="2"/>
    <x v="0"/>
  </r>
  <r>
    <n v="25351"/>
    <x v="0"/>
    <n v="0.05"/>
    <n v="10.98"/>
    <n v="4.8"/>
    <n v="428"/>
    <x v="677"/>
    <x v="0"/>
    <x v="1"/>
    <x v="0"/>
    <x v="14"/>
    <x v="0"/>
    <x v="505"/>
    <n v="0.36"/>
    <x v="0"/>
    <x v="1"/>
    <x v="26"/>
    <x v="544"/>
    <n v="89701"/>
    <x v="175"/>
    <d v="2015-03-05T00:00:00"/>
    <n v="90.62"/>
    <x v="735"/>
    <n v="22"/>
    <x v="904"/>
    <n v="88480"/>
    <x v="1"/>
    <x v="0"/>
  </r>
  <r>
    <n v="18412"/>
    <x v="2"/>
    <n v="0.09"/>
    <n v="34.76"/>
    <n v="8.2200000000000006"/>
    <n v="2141"/>
    <x v="20"/>
    <x v="0"/>
    <x v="3"/>
    <x v="0"/>
    <x v="3"/>
    <x v="0"/>
    <x v="506"/>
    <n v="0.56999999999999995"/>
    <x v="0"/>
    <x v="1"/>
    <x v="12"/>
    <x v="16"/>
    <n v="81301"/>
    <x v="14"/>
    <d v="2015-02-20T00:00:00"/>
    <n v="45.3324"/>
    <x v="736"/>
    <n v="7"/>
    <x v="905"/>
    <n v="87570"/>
    <x v="1"/>
    <x v="0"/>
  </r>
  <r>
    <n v="20500"/>
    <x v="0"/>
    <n v="0"/>
    <n v="10.31"/>
    <n v="1.79"/>
    <n v="2072"/>
    <x v="129"/>
    <x v="0"/>
    <x v="1"/>
    <x v="0"/>
    <x v="11"/>
    <x v="6"/>
    <x v="507"/>
    <n v="0.38"/>
    <x v="0"/>
    <x v="3"/>
    <x v="4"/>
    <x v="100"/>
    <n v="48505"/>
    <x v="71"/>
    <d v="2015-02-03T00:00:00"/>
    <n v="167.46299999999997"/>
    <x v="8"/>
    <n v="23"/>
    <x v="906"/>
    <n v="88555"/>
    <x v="3"/>
    <x v="0"/>
  </r>
  <r>
    <n v="21630"/>
    <x v="3"/>
    <n v="0.08"/>
    <n v="22.01"/>
    <n v="5.53"/>
    <n v="2760"/>
    <x v="678"/>
    <x v="0"/>
    <x v="1"/>
    <x v="0"/>
    <x v="13"/>
    <x v="5"/>
    <x v="473"/>
    <n v="0.59"/>
    <x v="0"/>
    <x v="0"/>
    <x v="39"/>
    <x v="545"/>
    <n v="6708"/>
    <x v="157"/>
    <d v="2015-04-24T00:00:00"/>
    <n v="105.7"/>
    <x v="737"/>
    <n v="11"/>
    <x v="907"/>
    <n v="90724"/>
    <x v="0"/>
    <x v="0"/>
  </r>
  <r>
    <n v="3167"/>
    <x v="3"/>
    <n v="0.04"/>
    <n v="5.34"/>
    <n v="2.99"/>
    <n v="1314"/>
    <x v="35"/>
    <x v="0"/>
    <x v="3"/>
    <x v="0"/>
    <x v="0"/>
    <x v="0"/>
    <x v="508"/>
    <n v="0.38"/>
    <x v="0"/>
    <x v="1"/>
    <x v="1"/>
    <x v="1"/>
    <n v="90058"/>
    <x v="13"/>
    <d v="2015-04-01T00:00:00"/>
    <n v="3.4509999999999996"/>
    <x v="738"/>
    <n v="45"/>
    <x v="908"/>
    <n v="22755"/>
    <x v="1"/>
    <x v="0"/>
  </r>
  <r>
    <n v="19384"/>
    <x v="0"/>
    <n v="0.08"/>
    <n v="19.899999999999999"/>
    <n v="5.29"/>
    <n v="851"/>
    <x v="616"/>
    <x v="0"/>
    <x v="1"/>
    <x v="0"/>
    <x v="7"/>
    <x v="4"/>
    <x v="509"/>
    <n v="0.4"/>
    <x v="0"/>
    <x v="1"/>
    <x v="1"/>
    <x v="497"/>
    <n v="91745"/>
    <x v="119"/>
    <d v="2015-03-09T00:00:00"/>
    <n v="107.11"/>
    <x v="739"/>
    <n v="13"/>
    <x v="909"/>
    <n v="88569"/>
    <x v="1"/>
    <x v="0"/>
  </r>
  <r>
    <n v="19850"/>
    <x v="0"/>
    <n v="0.05"/>
    <n v="35.44"/>
    <n v="7.5"/>
    <n v="3036"/>
    <x v="114"/>
    <x v="0"/>
    <x v="3"/>
    <x v="0"/>
    <x v="11"/>
    <x v="0"/>
    <x v="413"/>
    <n v="0.38"/>
    <x v="0"/>
    <x v="3"/>
    <x v="33"/>
    <x v="87"/>
    <n v="58554"/>
    <x v="159"/>
    <d v="2015-01-18T00:00:00"/>
    <n v="165.88979999999998"/>
    <x v="11"/>
    <n v="7"/>
    <x v="910"/>
    <n v="89129"/>
    <x v="3"/>
    <x v="0"/>
  </r>
  <r>
    <n v="20314"/>
    <x v="2"/>
    <n v="7.0000000000000007E-2"/>
    <n v="28.99"/>
    <n v="8.59"/>
    <n v="2884"/>
    <x v="233"/>
    <x v="0"/>
    <x v="2"/>
    <x v="1"/>
    <x v="9"/>
    <x v="4"/>
    <x v="251"/>
    <n v="0.56000000000000005"/>
    <x v="0"/>
    <x v="0"/>
    <x v="8"/>
    <x v="192"/>
    <n v="44039"/>
    <x v="135"/>
    <d v="2015-03-19T00:00:00"/>
    <n v="-12.078000000000001"/>
    <x v="740"/>
    <n v="10"/>
    <x v="911"/>
    <n v="87631"/>
    <x v="0"/>
    <x v="0"/>
  </r>
  <r>
    <n v="23803"/>
    <x v="4"/>
    <n v="0.02"/>
    <n v="21.98"/>
    <n v="2.87"/>
    <n v="2823"/>
    <x v="679"/>
    <x v="0"/>
    <x v="1"/>
    <x v="0"/>
    <x v="13"/>
    <x v="5"/>
    <x v="428"/>
    <n v="0.55000000000000004"/>
    <x v="0"/>
    <x v="1"/>
    <x v="26"/>
    <x v="546"/>
    <n v="89031"/>
    <x v="78"/>
    <d v="2015-05-02T00:00:00"/>
    <n v="165.6345"/>
    <x v="11"/>
    <n v="11"/>
    <x v="912"/>
    <n v="87240"/>
    <x v="1"/>
    <x v="0"/>
  </r>
  <r>
    <n v="6046"/>
    <x v="0"/>
    <n v="0.02"/>
    <n v="9.06"/>
    <n v="9.86"/>
    <n v="491"/>
    <x v="2"/>
    <x v="0"/>
    <x v="2"/>
    <x v="0"/>
    <x v="11"/>
    <x v="0"/>
    <x v="510"/>
    <n v="0.4"/>
    <x v="0"/>
    <x v="0"/>
    <x v="2"/>
    <x v="2"/>
    <n v="10154"/>
    <x v="2"/>
    <d v="2015-06-22T00:00:00"/>
    <n v="-63.51"/>
    <x v="741"/>
    <n v="24"/>
    <x v="913"/>
    <n v="42852"/>
    <x v="0"/>
    <x v="0"/>
  </r>
  <r>
    <n v="24264"/>
    <x v="3"/>
    <n v="0"/>
    <n v="20.28"/>
    <n v="14.39"/>
    <n v="2145"/>
    <x v="680"/>
    <x v="0"/>
    <x v="1"/>
    <x v="2"/>
    <x v="4"/>
    <x v="0"/>
    <x v="511"/>
    <n v="0.47"/>
    <x v="0"/>
    <x v="2"/>
    <x v="15"/>
    <x v="485"/>
    <n v="33311"/>
    <x v="61"/>
    <d v="2015-02-12T00:00:00"/>
    <n v="15.677999999999999"/>
    <x v="742"/>
    <n v="11"/>
    <x v="914"/>
    <n v="87072"/>
    <x v="2"/>
    <x v="0"/>
  </r>
  <r>
    <n v="26032"/>
    <x v="2"/>
    <n v="0.1"/>
    <n v="41.94"/>
    <n v="2.99"/>
    <n v="2626"/>
    <x v="681"/>
    <x v="0"/>
    <x v="2"/>
    <x v="0"/>
    <x v="0"/>
    <x v="0"/>
    <x v="512"/>
    <n v="0.35"/>
    <x v="0"/>
    <x v="1"/>
    <x v="1"/>
    <x v="547"/>
    <n v="94025"/>
    <x v="150"/>
    <d v="2015-02-08T00:00:00"/>
    <n v="164.08199999999999"/>
    <x v="11"/>
    <n v="6"/>
    <x v="915"/>
    <n v="90927"/>
    <x v="1"/>
    <x v="0"/>
  </r>
  <r>
    <n v="24278"/>
    <x v="1"/>
    <n v="0.02"/>
    <n v="33.979999999999997"/>
    <n v="1.99"/>
    <n v="2738"/>
    <x v="682"/>
    <x v="0"/>
    <x v="0"/>
    <x v="1"/>
    <x v="10"/>
    <x v="5"/>
    <x v="513"/>
    <n v="0.45"/>
    <x v="0"/>
    <x v="0"/>
    <x v="21"/>
    <x v="244"/>
    <n v="5403"/>
    <x v="116"/>
    <d v="2015-04-15T00:00:00"/>
    <n v="164.06129999999999"/>
    <x v="11"/>
    <n v="7"/>
    <x v="916"/>
    <n v="89017"/>
    <x v="0"/>
    <x v="0"/>
  </r>
  <r>
    <n v="22028"/>
    <x v="2"/>
    <n v="0.02"/>
    <n v="71.37"/>
    <n v="69"/>
    <n v="2486"/>
    <x v="204"/>
    <x v="0"/>
    <x v="0"/>
    <x v="2"/>
    <x v="8"/>
    <x v="2"/>
    <x v="211"/>
    <n v="0.68"/>
    <x v="0"/>
    <x v="2"/>
    <x v="30"/>
    <x v="167"/>
    <n v="30458"/>
    <x v="101"/>
    <d v="2015-02-07T00:00:00"/>
    <n v="-439.90800000000002"/>
    <x v="743"/>
    <n v="4"/>
    <x v="917"/>
    <n v="91414"/>
    <x v="2"/>
    <x v="0"/>
  </r>
  <r>
    <n v="3168"/>
    <x v="3"/>
    <n v="0.06"/>
    <n v="55.99"/>
    <n v="5"/>
    <n v="1314"/>
    <x v="35"/>
    <x v="0"/>
    <x v="3"/>
    <x v="1"/>
    <x v="9"/>
    <x v="5"/>
    <x v="343"/>
    <n v="0.8"/>
    <x v="0"/>
    <x v="1"/>
    <x v="1"/>
    <x v="1"/>
    <n v="90058"/>
    <x v="13"/>
    <d v="2015-04-01T00:00:00"/>
    <n v="-275.25299999999999"/>
    <x v="744"/>
    <n v="5"/>
    <x v="918"/>
    <n v="22755"/>
    <x v="1"/>
    <x v="0"/>
  </r>
  <r>
    <n v="87"/>
    <x v="1"/>
    <n v="0.04"/>
    <n v="3.08"/>
    <n v="0.99"/>
    <n v="3106"/>
    <x v="90"/>
    <x v="0"/>
    <x v="3"/>
    <x v="0"/>
    <x v="15"/>
    <x v="0"/>
    <x v="514"/>
    <n v="0.37"/>
    <x v="0"/>
    <x v="3"/>
    <x v="6"/>
    <x v="65"/>
    <n v="77041"/>
    <x v="70"/>
    <d v="2015-03-21T00:00:00"/>
    <n v="36.020000000000003"/>
    <x v="745"/>
    <n v="75"/>
    <x v="919"/>
    <n v="548"/>
    <x v="3"/>
    <x v="0"/>
  </r>
  <r>
    <n v="25817"/>
    <x v="1"/>
    <n v="0.02"/>
    <n v="5.58"/>
    <n v="2.99"/>
    <n v="2928"/>
    <x v="216"/>
    <x v="0"/>
    <x v="2"/>
    <x v="0"/>
    <x v="0"/>
    <x v="0"/>
    <x v="515"/>
    <n v="0.37"/>
    <x v="0"/>
    <x v="2"/>
    <x v="36"/>
    <x v="178"/>
    <n v="29418"/>
    <x v="64"/>
    <d v="2015-05-28T00:00:00"/>
    <n v="689.32799999999997"/>
    <x v="746"/>
    <n v="42"/>
    <x v="920"/>
    <n v="90218"/>
    <x v="2"/>
    <x v="0"/>
  </r>
  <r>
    <n v="22355"/>
    <x v="2"/>
    <n v="0.02"/>
    <n v="15.28"/>
    <n v="1.99"/>
    <n v="428"/>
    <x v="677"/>
    <x v="0"/>
    <x v="1"/>
    <x v="1"/>
    <x v="10"/>
    <x v="5"/>
    <x v="463"/>
    <n v="0.42"/>
    <x v="0"/>
    <x v="1"/>
    <x v="26"/>
    <x v="544"/>
    <n v="89701"/>
    <x v="90"/>
    <d v="2015-01-16T00:00:00"/>
    <n v="163.1574"/>
    <x v="11"/>
    <n v="15"/>
    <x v="921"/>
    <n v="88479"/>
    <x v="1"/>
    <x v="0"/>
  </r>
  <r>
    <n v="25352"/>
    <x v="2"/>
    <n v="0.08"/>
    <n v="120.97"/>
    <n v="26.3"/>
    <n v="3125"/>
    <x v="683"/>
    <x v="1"/>
    <x v="3"/>
    <x v="1"/>
    <x v="1"/>
    <x v="1"/>
    <x v="516"/>
    <n v="0.38"/>
    <x v="0"/>
    <x v="3"/>
    <x v="13"/>
    <x v="548"/>
    <n v="60056"/>
    <x v="30"/>
    <d v="2015-01-07T00:00:00"/>
    <n v="-233.840688"/>
    <x v="747"/>
    <n v="2"/>
    <x v="922"/>
    <n v="87285"/>
    <x v="3"/>
    <x v="0"/>
  </r>
  <r>
    <n v="694"/>
    <x v="1"/>
    <n v="0.05"/>
    <n v="6.48"/>
    <n v="8.73"/>
    <n v="2882"/>
    <x v="42"/>
    <x v="0"/>
    <x v="2"/>
    <x v="0"/>
    <x v="11"/>
    <x v="0"/>
    <x v="517"/>
    <n v="0.37"/>
    <x v="0"/>
    <x v="2"/>
    <x v="18"/>
    <x v="29"/>
    <n v="28206"/>
    <x v="168"/>
    <d v="2015-05-09T00:00:00"/>
    <n v="-160.38470000000001"/>
    <x v="748"/>
    <n v="35"/>
    <x v="923"/>
    <n v="4839"/>
    <x v="2"/>
    <x v="0"/>
  </r>
  <r>
    <n v="19192"/>
    <x v="2"/>
    <n v="0.1"/>
    <n v="80.97"/>
    <n v="33.6"/>
    <n v="2837"/>
    <x v="451"/>
    <x v="1"/>
    <x v="3"/>
    <x v="1"/>
    <x v="1"/>
    <x v="1"/>
    <x v="269"/>
    <n v="0.37"/>
    <x v="0"/>
    <x v="3"/>
    <x v="44"/>
    <x v="364"/>
    <n v="74133"/>
    <x v="130"/>
    <d v="2015-03-11T00:00:00"/>
    <n v="-149.4573"/>
    <x v="749"/>
    <n v="3"/>
    <x v="924"/>
    <n v="89801"/>
    <x v="3"/>
    <x v="0"/>
  </r>
  <r>
    <n v="24063"/>
    <x v="0"/>
    <n v="7.0000000000000007E-2"/>
    <n v="12.99"/>
    <n v="9.44"/>
    <n v="19"/>
    <x v="684"/>
    <x v="0"/>
    <x v="0"/>
    <x v="1"/>
    <x v="1"/>
    <x v="4"/>
    <x v="255"/>
    <n v="0.39"/>
    <x v="0"/>
    <x v="1"/>
    <x v="28"/>
    <x v="549"/>
    <n v="59801"/>
    <x v="139"/>
    <d v="2015-05-23T00:00:00"/>
    <n v="-114.63990000000001"/>
    <x v="750"/>
    <n v="18"/>
    <x v="925"/>
    <n v="90032"/>
    <x v="1"/>
    <x v="0"/>
  </r>
  <r>
    <n v="23393"/>
    <x v="3"/>
    <n v="0.09"/>
    <n v="20.99"/>
    <n v="0.99"/>
    <n v="489"/>
    <x v="685"/>
    <x v="0"/>
    <x v="1"/>
    <x v="1"/>
    <x v="9"/>
    <x v="6"/>
    <x v="518"/>
    <n v="0.56999999999999995"/>
    <x v="0"/>
    <x v="0"/>
    <x v="11"/>
    <x v="550"/>
    <n v="2062"/>
    <x v="146"/>
    <d v="2015-05-18T00:00:00"/>
    <n v="122.292"/>
    <x v="751"/>
    <n v="14"/>
    <x v="926"/>
    <n v="91063"/>
    <x v="0"/>
    <x v="0"/>
  </r>
  <r>
    <n v="1312"/>
    <x v="0"/>
    <n v="7.0000000000000007E-2"/>
    <n v="5.18"/>
    <n v="2.04"/>
    <n v="898"/>
    <x v="469"/>
    <x v="2"/>
    <x v="0"/>
    <x v="0"/>
    <x v="11"/>
    <x v="6"/>
    <x v="519"/>
    <n v="0.36"/>
    <x v="0"/>
    <x v="0"/>
    <x v="2"/>
    <x v="2"/>
    <n v="10039"/>
    <x v="136"/>
    <d v="2015-01-29T00:00:00"/>
    <n v="37.31"/>
    <x v="752"/>
    <n v="44"/>
    <x v="927"/>
    <n v="9606"/>
    <x v="0"/>
    <x v="0"/>
  </r>
  <r>
    <n v="1950"/>
    <x v="3"/>
    <n v="0.01"/>
    <n v="4.91"/>
    <n v="0.5"/>
    <n v="117"/>
    <x v="686"/>
    <x v="0"/>
    <x v="3"/>
    <x v="0"/>
    <x v="15"/>
    <x v="0"/>
    <x v="520"/>
    <n v="0.36"/>
    <x v="0"/>
    <x v="1"/>
    <x v="14"/>
    <x v="23"/>
    <n v="98103"/>
    <x v="0"/>
    <d v="2015-04-06T00:00:00"/>
    <n v="112.06"/>
    <x v="753"/>
    <n v="47"/>
    <x v="928"/>
    <n v="13959"/>
    <x v="1"/>
    <x v="1"/>
  </r>
  <r>
    <n v="7811"/>
    <x v="3"/>
    <n v="0.01"/>
    <n v="4.9800000000000004"/>
    <n v="4.62"/>
    <n v="1228"/>
    <x v="687"/>
    <x v="2"/>
    <x v="0"/>
    <x v="1"/>
    <x v="10"/>
    <x v="5"/>
    <x v="521"/>
    <n v="0.64"/>
    <x v="0"/>
    <x v="0"/>
    <x v="5"/>
    <x v="7"/>
    <n v="19140"/>
    <x v="17"/>
    <d v="2015-02-18T00:00:00"/>
    <n v="-111.72"/>
    <x v="754"/>
    <n v="41"/>
    <x v="929"/>
    <n v="55874"/>
    <x v="0"/>
    <x v="1"/>
  </r>
  <r>
    <n v="20929"/>
    <x v="0"/>
    <n v="0.02"/>
    <n v="35.99"/>
    <n v="5"/>
    <n v="603"/>
    <x v="688"/>
    <x v="0"/>
    <x v="3"/>
    <x v="1"/>
    <x v="9"/>
    <x v="0"/>
    <x v="522"/>
    <n v="0.85"/>
    <x v="0"/>
    <x v="1"/>
    <x v="12"/>
    <x v="513"/>
    <n v="81001"/>
    <x v="124"/>
    <d v="2015-02-05T00:00:00"/>
    <n v="-120.934"/>
    <x v="755"/>
    <n v="7"/>
    <x v="930"/>
    <n v="87020"/>
    <x v="1"/>
    <x v="0"/>
  </r>
  <r>
    <n v="24539"/>
    <x v="3"/>
    <n v="0.01"/>
    <n v="18.97"/>
    <n v="9.5399999999999991"/>
    <n v="1142"/>
    <x v="163"/>
    <x v="0"/>
    <x v="3"/>
    <x v="0"/>
    <x v="11"/>
    <x v="0"/>
    <x v="523"/>
    <n v="0.37"/>
    <x v="0"/>
    <x v="3"/>
    <x v="6"/>
    <x v="130"/>
    <n v="76706"/>
    <x v="11"/>
    <d v="2015-06-09T00:00:00"/>
    <n v="85.875"/>
    <x v="756"/>
    <n v="11"/>
    <x v="931"/>
    <n v="86575"/>
    <x v="3"/>
    <x v="0"/>
  </r>
  <r>
    <n v="1529"/>
    <x v="2"/>
    <n v="0.01"/>
    <n v="125.99"/>
    <n v="8.99"/>
    <n v="2867"/>
    <x v="689"/>
    <x v="0"/>
    <x v="1"/>
    <x v="1"/>
    <x v="9"/>
    <x v="0"/>
    <x v="307"/>
    <n v="0.59"/>
    <x v="0"/>
    <x v="0"/>
    <x v="0"/>
    <x v="0"/>
    <n v="20016"/>
    <x v="51"/>
    <d v="2015-04-18T00:00:00"/>
    <n v="-582.64799999999991"/>
    <x v="757"/>
    <n v="2"/>
    <x v="932"/>
    <n v="11013"/>
    <x v="0"/>
    <x v="0"/>
  </r>
  <r>
    <n v="18345"/>
    <x v="1"/>
    <n v="0.02"/>
    <n v="110.98"/>
    <n v="13.99"/>
    <n v="2924"/>
    <x v="690"/>
    <x v="0"/>
    <x v="2"/>
    <x v="2"/>
    <x v="4"/>
    <x v="4"/>
    <x v="153"/>
    <n v="0.69"/>
    <x v="0"/>
    <x v="0"/>
    <x v="32"/>
    <x v="551"/>
    <n v="20707"/>
    <x v="159"/>
    <d v="2015-01-18T00:00:00"/>
    <n v="-106.3424"/>
    <x v="758"/>
    <n v="2"/>
    <x v="933"/>
    <n v="86591"/>
    <x v="0"/>
    <x v="0"/>
  </r>
  <r>
    <n v="5358"/>
    <x v="0"/>
    <n v="0.08"/>
    <n v="4.9800000000000004"/>
    <n v="4.7"/>
    <n v="1682"/>
    <x v="628"/>
    <x v="0"/>
    <x v="2"/>
    <x v="0"/>
    <x v="11"/>
    <x v="0"/>
    <x v="524"/>
    <n v="0.38"/>
    <x v="0"/>
    <x v="3"/>
    <x v="13"/>
    <x v="17"/>
    <n v="60611"/>
    <x v="21"/>
    <d v="2015-03-15T00:00:00"/>
    <n v="-56.35"/>
    <x v="759"/>
    <n v="47"/>
    <x v="934"/>
    <n v="38080"/>
    <x v="3"/>
    <x v="0"/>
  </r>
  <r>
    <n v="18415"/>
    <x v="2"/>
    <n v="0.1"/>
    <n v="30.98"/>
    <n v="5.76"/>
    <n v="1250"/>
    <x v="165"/>
    <x v="0"/>
    <x v="1"/>
    <x v="0"/>
    <x v="11"/>
    <x v="0"/>
    <x v="438"/>
    <n v="0.4"/>
    <x v="0"/>
    <x v="3"/>
    <x v="13"/>
    <x v="132"/>
    <n v="60110"/>
    <x v="87"/>
    <d v="2015-04-10T00:00:00"/>
    <n v="109.42479999999999"/>
    <x v="760"/>
    <n v="8"/>
    <x v="935"/>
    <n v="87877"/>
    <x v="3"/>
    <x v="0"/>
  </r>
  <r>
    <n v="21948"/>
    <x v="1"/>
    <n v="0.05"/>
    <n v="12.98"/>
    <n v="3.14"/>
    <n v="1648"/>
    <x v="419"/>
    <x v="0"/>
    <x v="1"/>
    <x v="0"/>
    <x v="12"/>
    <x v="5"/>
    <x v="525"/>
    <n v="0.6"/>
    <x v="0"/>
    <x v="3"/>
    <x v="13"/>
    <x v="287"/>
    <n v="60098"/>
    <x v="88"/>
    <d v="2015-03-25T00:00:00"/>
    <n v="38.229999999999997"/>
    <x v="761"/>
    <n v="18"/>
    <x v="936"/>
    <n v="91043"/>
    <x v="3"/>
    <x v="0"/>
  </r>
  <r>
    <n v="25097"/>
    <x v="1"/>
    <n v="0.02"/>
    <n v="12.58"/>
    <n v="5.16"/>
    <n v="2570"/>
    <x v="43"/>
    <x v="0"/>
    <x v="2"/>
    <x v="2"/>
    <x v="4"/>
    <x v="0"/>
    <x v="526"/>
    <n v="0.43"/>
    <x v="0"/>
    <x v="1"/>
    <x v="1"/>
    <x v="30"/>
    <n v="95616"/>
    <x v="3"/>
    <d v="2015-04-25T00:00:00"/>
    <n v="44.712000000000003"/>
    <x v="762"/>
    <n v="18"/>
    <x v="937"/>
    <n v="90327"/>
    <x v="1"/>
    <x v="0"/>
  </r>
  <r>
    <n v="19663"/>
    <x v="0"/>
    <n v="0"/>
    <n v="213.45"/>
    <n v="14.7"/>
    <n v="193"/>
    <x v="691"/>
    <x v="1"/>
    <x v="1"/>
    <x v="1"/>
    <x v="1"/>
    <x v="1"/>
    <x v="137"/>
    <n v="0.59"/>
    <x v="0"/>
    <x v="1"/>
    <x v="9"/>
    <x v="201"/>
    <n v="84041"/>
    <x v="43"/>
    <d v="2015-01-05T00:00:00"/>
    <n v="-560.81417999999996"/>
    <x v="763"/>
    <n v="1"/>
    <x v="938"/>
    <n v="90430"/>
    <x v="1"/>
    <x v="0"/>
  </r>
  <r>
    <n v="19139"/>
    <x v="2"/>
    <n v="0.09"/>
    <n v="35.99"/>
    <n v="1.1000000000000001"/>
    <n v="1849"/>
    <x v="692"/>
    <x v="0"/>
    <x v="2"/>
    <x v="1"/>
    <x v="9"/>
    <x v="0"/>
    <x v="347"/>
    <n v="0.55000000000000004"/>
    <x v="0"/>
    <x v="2"/>
    <x v="3"/>
    <x v="552"/>
    <n v="36330"/>
    <x v="96"/>
    <d v="2015-04-03T00:00:00"/>
    <n v="19.350000000000001"/>
    <x v="764"/>
    <n v="8"/>
    <x v="939"/>
    <n v="89697"/>
    <x v="2"/>
    <x v="0"/>
  </r>
  <r>
    <n v="18521"/>
    <x v="2"/>
    <n v="7.0000000000000007E-2"/>
    <n v="10.06"/>
    <n v="2.06"/>
    <n v="188"/>
    <x v="693"/>
    <x v="0"/>
    <x v="1"/>
    <x v="0"/>
    <x v="11"/>
    <x v="6"/>
    <x v="527"/>
    <n v="0.39"/>
    <x v="0"/>
    <x v="3"/>
    <x v="6"/>
    <x v="102"/>
    <n v="76240"/>
    <x v="32"/>
    <d v="2015-05-22T00:00:00"/>
    <n v="152.65559999999999"/>
    <x v="11"/>
    <n v="23"/>
    <x v="940"/>
    <n v="88361"/>
    <x v="3"/>
    <x v="0"/>
  </r>
  <r>
    <n v="6776"/>
    <x v="4"/>
    <n v="0.02"/>
    <n v="4.57"/>
    <n v="5.42"/>
    <n v="667"/>
    <x v="391"/>
    <x v="0"/>
    <x v="1"/>
    <x v="0"/>
    <x v="0"/>
    <x v="0"/>
    <x v="528"/>
    <n v="0.37"/>
    <x v="0"/>
    <x v="3"/>
    <x v="6"/>
    <x v="9"/>
    <n v="75203"/>
    <x v="157"/>
    <d v="2015-04-26T00:00:00"/>
    <n v="-124.28049999999999"/>
    <x v="765"/>
    <n v="45"/>
    <x v="941"/>
    <n v="48257"/>
    <x v="3"/>
    <x v="0"/>
  </r>
  <r>
    <n v="26176"/>
    <x v="2"/>
    <n v="0.04"/>
    <n v="19.23"/>
    <n v="6.15"/>
    <n v="1075"/>
    <x v="694"/>
    <x v="0"/>
    <x v="3"/>
    <x v="2"/>
    <x v="4"/>
    <x v="5"/>
    <x v="403"/>
    <n v="0.44"/>
    <x v="0"/>
    <x v="3"/>
    <x v="13"/>
    <x v="553"/>
    <n v="60441"/>
    <x v="99"/>
    <d v="2015-03-10T00:00:00"/>
    <n v="152.43479999999997"/>
    <x v="8"/>
    <n v="11"/>
    <x v="942"/>
    <n v="86422"/>
    <x v="3"/>
    <x v="0"/>
  </r>
  <r>
    <n v="19140"/>
    <x v="2"/>
    <n v="0.01"/>
    <n v="125.99"/>
    <n v="2.5"/>
    <n v="1849"/>
    <x v="692"/>
    <x v="0"/>
    <x v="2"/>
    <x v="1"/>
    <x v="9"/>
    <x v="0"/>
    <x v="168"/>
    <n v="0.6"/>
    <x v="0"/>
    <x v="2"/>
    <x v="3"/>
    <x v="552"/>
    <n v="36330"/>
    <x v="96"/>
    <d v="2015-04-02T00:00:00"/>
    <n v="-967.83399999999995"/>
    <x v="766"/>
    <n v="2"/>
    <x v="943"/>
    <n v="89697"/>
    <x v="2"/>
    <x v="0"/>
  </r>
  <r>
    <n v="19398"/>
    <x v="4"/>
    <n v="0.1"/>
    <n v="34.229999999999997"/>
    <n v="5.0199999999999996"/>
    <n v="1271"/>
    <x v="387"/>
    <x v="0"/>
    <x v="1"/>
    <x v="2"/>
    <x v="4"/>
    <x v="0"/>
    <x v="405"/>
    <n v="0.55000000000000004"/>
    <x v="0"/>
    <x v="1"/>
    <x v="1"/>
    <x v="317"/>
    <n v="91941"/>
    <x v="165"/>
    <d v="2015-05-06T00:00:00"/>
    <n v="151.56539999999998"/>
    <x v="11"/>
    <n v="7"/>
    <x v="944"/>
    <n v="88411"/>
    <x v="1"/>
    <x v="0"/>
  </r>
  <r>
    <n v="18161"/>
    <x v="0"/>
    <n v="7.0000000000000007E-2"/>
    <n v="15.74"/>
    <n v="1.39"/>
    <n v="129"/>
    <x v="695"/>
    <x v="0"/>
    <x v="0"/>
    <x v="0"/>
    <x v="14"/>
    <x v="0"/>
    <x v="529"/>
    <n v="0.4"/>
    <x v="0"/>
    <x v="3"/>
    <x v="13"/>
    <x v="554"/>
    <n v="62002"/>
    <x v="60"/>
    <d v="2015-05-26T00:00:00"/>
    <n v="149.88869999999997"/>
    <x v="11"/>
    <n v="14"/>
    <x v="945"/>
    <n v="86694"/>
    <x v="3"/>
    <x v="0"/>
  </r>
  <r>
    <n v="1450"/>
    <x v="1"/>
    <n v="0.01"/>
    <n v="4.9800000000000004"/>
    <n v="6.07"/>
    <n v="491"/>
    <x v="2"/>
    <x v="0"/>
    <x v="2"/>
    <x v="0"/>
    <x v="11"/>
    <x v="0"/>
    <x v="530"/>
    <n v="0.36"/>
    <x v="0"/>
    <x v="0"/>
    <x v="2"/>
    <x v="2"/>
    <n v="10154"/>
    <x v="61"/>
    <d v="2015-02-11T00:00:00"/>
    <n v="-69.069999999999993"/>
    <x v="767"/>
    <n v="41"/>
    <x v="946"/>
    <n v="10464"/>
    <x v="0"/>
    <x v="0"/>
  </r>
  <r>
    <n v="23203"/>
    <x v="3"/>
    <n v="0.04"/>
    <n v="12.98"/>
    <n v="3.14"/>
    <n v="92"/>
    <x v="696"/>
    <x v="2"/>
    <x v="1"/>
    <x v="0"/>
    <x v="12"/>
    <x v="5"/>
    <x v="525"/>
    <n v="0.6"/>
    <x v="0"/>
    <x v="2"/>
    <x v="24"/>
    <x v="555"/>
    <n v="70056"/>
    <x v="25"/>
    <d v="2015-06-09T00:00:00"/>
    <n v="22.817999999999998"/>
    <x v="768"/>
    <n v="16"/>
    <x v="947"/>
    <n v="87178"/>
    <x v="2"/>
    <x v="0"/>
  </r>
  <r>
    <n v="19597"/>
    <x v="3"/>
    <n v="7.0000000000000007E-2"/>
    <n v="100.98"/>
    <n v="57.38"/>
    <n v="1827"/>
    <x v="562"/>
    <x v="1"/>
    <x v="1"/>
    <x v="2"/>
    <x v="6"/>
    <x v="3"/>
    <x v="531"/>
    <n v="0.78"/>
    <x v="0"/>
    <x v="3"/>
    <x v="42"/>
    <x v="33"/>
    <n v="52601"/>
    <x v="94"/>
    <d v="2015-04-21T00:00:00"/>
    <n v="-429.86"/>
    <x v="769"/>
    <n v="2"/>
    <x v="948"/>
    <n v="86958"/>
    <x v="3"/>
    <x v="0"/>
  </r>
  <r>
    <n v="21961"/>
    <x v="2"/>
    <n v="0.06"/>
    <n v="10.97"/>
    <n v="6.5"/>
    <n v="3176"/>
    <x v="284"/>
    <x v="0"/>
    <x v="2"/>
    <x v="1"/>
    <x v="10"/>
    <x v="0"/>
    <x v="532"/>
    <n v="0.64"/>
    <x v="0"/>
    <x v="2"/>
    <x v="15"/>
    <x v="235"/>
    <n v="32216"/>
    <x v="85"/>
    <d v="2015-05-06T00:00:00"/>
    <n v="65.597999999999999"/>
    <x v="770"/>
    <n v="19"/>
    <x v="949"/>
    <n v="90820"/>
    <x v="2"/>
    <x v="0"/>
  </r>
  <r>
    <n v="23778"/>
    <x v="4"/>
    <n v="0.05"/>
    <n v="22.99"/>
    <n v="8.99"/>
    <n v="2549"/>
    <x v="231"/>
    <x v="0"/>
    <x v="0"/>
    <x v="0"/>
    <x v="13"/>
    <x v="5"/>
    <x v="263"/>
    <n v="0.56999999999999995"/>
    <x v="0"/>
    <x v="0"/>
    <x v="8"/>
    <x v="190"/>
    <n v="43213"/>
    <x v="20"/>
    <d v="2015-04-28T00:00:00"/>
    <n v="18.27"/>
    <x v="771"/>
    <n v="9"/>
    <x v="950"/>
    <n v="88657"/>
    <x v="0"/>
    <x v="0"/>
  </r>
  <r>
    <n v="26109"/>
    <x v="1"/>
    <n v="0.08"/>
    <n v="55.48"/>
    <n v="6.79"/>
    <n v="1639"/>
    <x v="697"/>
    <x v="0"/>
    <x v="3"/>
    <x v="0"/>
    <x v="11"/>
    <x v="0"/>
    <x v="350"/>
    <n v="0.37"/>
    <x v="0"/>
    <x v="0"/>
    <x v="39"/>
    <x v="556"/>
    <n v="6901"/>
    <x v="109"/>
    <d v="2015-02-28T00:00:00"/>
    <n v="147.75659999999999"/>
    <x v="121"/>
    <n v="4"/>
    <x v="951"/>
    <n v="89705"/>
    <x v="0"/>
    <x v="0"/>
  </r>
  <r>
    <n v="2408"/>
    <x v="1"/>
    <n v="0"/>
    <n v="8.34"/>
    <n v="2.64"/>
    <n v="349"/>
    <x v="79"/>
    <x v="2"/>
    <x v="3"/>
    <x v="0"/>
    <x v="12"/>
    <x v="5"/>
    <x v="533"/>
    <n v="0.59"/>
    <x v="0"/>
    <x v="2"/>
    <x v="15"/>
    <x v="25"/>
    <n v="33132"/>
    <x v="160"/>
    <d v="2015-06-11T00:00:00"/>
    <n v="5.8624999999999998"/>
    <x v="772"/>
    <n v="23"/>
    <x v="952"/>
    <n v="17446"/>
    <x v="2"/>
    <x v="0"/>
  </r>
  <r>
    <n v="21776"/>
    <x v="1"/>
    <n v="0.06"/>
    <n v="9.48"/>
    <n v="7.29"/>
    <n v="11"/>
    <x v="698"/>
    <x v="0"/>
    <x v="3"/>
    <x v="2"/>
    <x v="4"/>
    <x v="5"/>
    <x v="534"/>
    <n v="0.45"/>
    <x v="0"/>
    <x v="0"/>
    <x v="17"/>
    <x v="557"/>
    <n v="7203"/>
    <x v="44"/>
    <d v="2015-02-17T00:00:00"/>
    <n v="-53.809600000000003"/>
    <x v="773"/>
    <n v="22"/>
    <x v="953"/>
    <n v="90192"/>
    <x v="0"/>
    <x v="0"/>
  </r>
  <r>
    <n v="22176"/>
    <x v="2"/>
    <n v="0.09"/>
    <n v="17.98"/>
    <n v="8.51"/>
    <n v="526"/>
    <x v="699"/>
    <x v="0"/>
    <x v="3"/>
    <x v="1"/>
    <x v="1"/>
    <x v="4"/>
    <x v="503"/>
    <n v="0.4"/>
    <x v="0"/>
    <x v="1"/>
    <x v="40"/>
    <x v="558"/>
    <n v="85204"/>
    <x v="60"/>
    <d v="2015-05-27T00:00:00"/>
    <n v="-6.6120000000000108"/>
    <x v="774"/>
    <n v="12"/>
    <x v="954"/>
    <n v="90026"/>
    <x v="1"/>
    <x v="0"/>
  </r>
  <r>
    <n v="18771"/>
    <x v="4"/>
    <n v="0.03"/>
    <n v="40.89"/>
    <n v="18.98"/>
    <n v="268"/>
    <x v="700"/>
    <x v="0"/>
    <x v="3"/>
    <x v="2"/>
    <x v="4"/>
    <x v="0"/>
    <x v="262"/>
    <n v="0.56999999999999995"/>
    <x v="0"/>
    <x v="1"/>
    <x v="40"/>
    <x v="559"/>
    <n v="86001"/>
    <x v="114"/>
    <d v="2015-04-14T00:00:00"/>
    <n v="78.98"/>
    <x v="775"/>
    <n v="5"/>
    <x v="955"/>
    <n v="88941"/>
    <x v="1"/>
    <x v="0"/>
  </r>
  <r>
    <n v="19967"/>
    <x v="2"/>
    <n v="0.08"/>
    <n v="22.23"/>
    <n v="3.63"/>
    <n v="1917"/>
    <x v="701"/>
    <x v="0"/>
    <x v="3"/>
    <x v="2"/>
    <x v="4"/>
    <x v="5"/>
    <x v="535"/>
    <n v="0.52"/>
    <x v="0"/>
    <x v="2"/>
    <x v="37"/>
    <x v="560"/>
    <n v="72113"/>
    <x v="40"/>
    <d v="2015-03-03T00:00:00"/>
    <n v="-29.61"/>
    <x v="776"/>
    <n v="10"/>
    <x v="956"/>
    <n v="85897"/>
    <x v="2"/>
    <x v="0"/>
  </r>
  <r>
    <n v="4556"/>
    <x v="3"/>
    <n v="7.0000000000000007E-2"/>
    <n v="5.0199999999999996"/>
    <n v="5.14"/>
    <n v="699"/>
    <x v="62"/>
    <x v="0"/>
    <x v="2"/>
    <x v="1"/>
    <x v="10"/>
    <x v="5"/>
    <x v="536"/>
    <n v="0.79"/>
    <x v="0"/>
    <x v="1"/>
    <x v="1"/>
    <x v="1"/>
    <n v="90041"/>
    <x v="52"/>
    <d v="2015-01-31T00:00:00"/>
    <n v="-168.72"/>
    <x v="777"/>
    <n v="42"/>
    <x v="957"/>
    <n v="32420"/>
    <x v="1"/>
    <x v="0"/>
  </r>
  <r>
    <n v="26260"/>
    <x v="0"/>
    <n v="0.08"/>
    <n v="26.38"/>
    <n v="5.58"/>
    <n v="1054"/>
    <x v="702"/>
    <x v="0"/>
    <x v="1"/>
    <x v="0"/>
    <x v="11"/>
    <x v="0"/>
    <x v="537"/>
    <n v="0.39"/>
    <x v="0"/>
    <x v="1"/>
    <x v="40"/>
    <x v="561"/>
    <n v="85374"/>
    <x v="60"/>
    <d v="2015-05-26T00:00:00"/>
    <n v="144.7482"/>
    <x v="11"/>
    <n v="8"/>
    <x v="958"/>
    <n v="90069"/>
    <x v="1"/>
    <x v="0"/>
  </r>
  <r>
    <n v="23059"/>
    <x v="4"/>
    <n v="0.09"/>
    <n v="35.94"/>
    <n v="6.66"/>
    <n v="269"/>
    <x v="292"/>
    <x v="0"/>
    <x v="3"/>
    <x v="0"/>
    <x v="14"/>
    <x v="0"/>
    <x v="270"/>
    <n v="0.4"/>
    <x v="0"/>
    <x v="1"/>
    <x v="40"/>
    <x v="243"/>
    <n v="85234"/>
    <x v="16"/>
    <d v="2015-06-10T00:00:00"/>
    <n v="144.2928"/>
    <x v="11"/>
    <n v="6"/>
    <x v="959"/>
    <n v="88942"/>
    <x v="1"/>
    <x v="0"/>
  </r>
  <r>
    <n v="7810"/>
    <x v="3"/>
    <n v="0"/>
    <n v="7.1"/>
    <n v="6.05"/>
    <n v="1228"/>
    <x v="687"/>
    <x v="0"/>
    <x v="0"/>
    <x v="0"/>
    <x v="0"/>
    <x v="0"/>
    <x v="538"/>
    <n v="0.39"/>
    <x v="0"/>
    <x v="0"/>
    <x v="5"/>
    <x v="7"/>
    <n v="19140"/>
    <x v="17"/>
    <d v="2015-02-17T00:00:00"/>
    <n v="-60.145000000000003"/>
    <x v="778"/>
    <n v="28"/>
    <x v="960"/>
    <n v="55874"/>
    <x v="0"/>
    <x v="1"/>
  </r>
  <r>
    <n v="19842"/>
    <x v="2"/>
    <n v="0.01"/>
    <n v="10.9"/>
    <n v="7.46"/>
    <n v="3397"/>
    <x v="29"/>
    <x v="0"/>
    <x v="0"/>
    <x v="0"/>
    <x v="3"/>
    <x v="0"/>
    <x v="539"/>
    <n v="0.59"/>
    <x v="0"/>
    <x v="3"/>
    <x v="13"/>
    <x v="20"/>
    <n v="61832"/>
    <x v="154"/>
    <d v="2015-03-12T00:00:00"/>
    <n v="-116.76"/>
    <x v="779"/>
    <n v="18"/>
    <x v="961"/>
    <n v="87536"/>
    <x v="3"/>
    <x v="0"/>
  </r>
  <r>
    <n v="26296"/>
    <x v="2"/>
    <n v="0.03"/>
    <n v="40.97"/>
    <n v="8.99"/>
    <n v="2621"/>
    <x v="703"/>
    <x v="2"/>
    <x v="1"/>
    <x v="0"/>
    <x v="13"/>
    <x v="5"/>
    <x v="273"/>
    <n v="0.59"/>
    <x v="0"/>
    <x v="2"/>
    <x v="25"/>
    <x v="39"/>
    <n v="37027"/>
    <x v="135"/>
    <d v="2015-03-20T00:00:00"/>
    <n v="-177.05799999999999"/>
    <x v="780"/>
    <n v="5"/>
    <x v="962"/>
    <n v="88016"/>
    <x v="2"/>
    <x v="0"/>
  </r>
  <r>
    <n v="20790"/>
    <x v="0"/>
    <n v="0.03"/>
    <n v="95.43"/>
    <n v="19.989999999999998"/>
    <n v="719"/>
    <x v="704"/>
    <x v="0"/>
    <x v="1"/>
    <x v="0"/>
    <x v="3"/>
    <x v="0"/>
    <x v="109"/>
    <n v="0.79"/>
    <x v="0"/>
    <x v="1"/>
    <x v="26"/>
    <x v="562"/>
    <n v="89041"/>
    <x v="163"/>
    <d v="2015-03-02T00:00:00"/>
    <n v="-79.320800000000006"/>
    <x v="781"/>
    <n v="2"/>
    <x v="963"/>
    <n v="89344"/>
    <x v="1"/>
    <x v="0"/>
  </r>
  <r>
    <n v="3956"/>
    <x v="1"/>
    <n v="0"/>
    <n v="20.28"/>
    <n v="14.39"/>
    <n v="1959"/>
    <x v="124"/>
    <x v="0"/>
    <x v="1"/>
    <x v="2"/>
    <x v="4"/>
    <x v="0"/>
    <x v="511"/>
    <n v="0.47"/>
    <x v="0"/>
    <x v="2"/>
    <x v="15"/>
    <x v="25"/>
    <n v="33916"/>
    <x v="39"/>
    <d v="2015-01-22T00:00:00"/>
    <n v="-66.247299999999996"/>
    <x v="782"/>
    <n v="9"/>
    <x v="964"/>
    <n v="28225"/>
    <x v="2"/>
    <x v="0"/>
  </r>
  <r>
    <n v="25539"/>
    <x v="1"/>
    <n v="0.03"/>
    <n v="14.2"/>
    <n v="5.3"/>
    <n v="619"/>
    <x v="705"/>
    <x v="0"/>
    <x v="2"/>
    <x v="2"/>
    <x v="4"/>
    <x v="6"/>
    <x v="487"/>
    <n v="0.46"/>
    <x v="0"/>
    <x v="3"/>
    <x v="4"/>
    <x v="563"/>
    <n v="48195"/>
    <x v="7"/>
    <d v="2015-01-08T00:00:00"/>
    <n v="107.02"/>
    <x v="783"/>
    <n v="14"/>
    <x v="965"/>
    <n v="88196"/>
    <x v="3"/>
    <x v="0"/>
  </r>
  <r>
    <n v="24640"/>
    <x v="4"/>
    <n v="0.09"/>
    <n v="30.98"/>
    <n v="6.5"/>
    <n v="1958"/>
    <x v="706"/>
    <x v="2"/>
    <x v="2"/>
    <x v="1"/>
    <x v="10"/>
    <x v="0"/>
    <x v="427"/>
    <n v="0.64"/>
    <x v="0"/>
    <x v="1"/>
    <x v="16"/>
    <x v="207"/>
    <n v="97068"/>
    <x v="45"/>
    <d v="2015-06-22T00:00:00"/>
    <n v="-55.97"/>
    <x v="784"/>
    <n v="7"/>
    <x v="966"/>
    <n v="89819"/>
    <x v="1"/>
    <x v="0"/>
  </r>
  <r>
    <n v="20521"/>
    <x v="0"/>
    <n v="0.09"/>
    <n v="30.73"/>
    <n v="4"/>
    <n v="191"/>
    <x v="179"/>
    <x v="0"/>
    <x v="1"/>
    <x v="1"/>
    <x v="10"/>
    <x v="0"/>
    <x v="198"/>
    <n v="0.75"/>
    <x v="0"/>
    <x v="3"/>
    <x v="13"/>
    <x v="146"/>
    <n v="60505"/>
    <x v="87"/>
    <d v="2015-04-09T00:00:00"/>
    <n v="-99.986400000000003"/>
    <x v="785"/>
    <n v="7"/>
    <x v="967"/>
    <n v="89093"/>
    <x v="3"/>
    <x v="0"/>
  </r>
  <r>
    <n v="23627"/>
    <x v="1"/>
    <n v="0.05"/>
    <n v="9.99"/>
    <n v="4.78"/>
    <n v="3008"/>
    <x v="707"/>
    <x v="0"/>
    <x v="3"/>
    <x v="0"/>
    <x v="11"/>
    <x v="0"/>
    <x v="370"/>
    <n v="0.4"/>
    <x v="0"/>
    <x v="3"/>
    <x v="22"/>
    <x v="564"/>
    <n v="55343"/>
    <x v="81"/>
    <d v="2015-03-07T00:00:00"/>
    <n v="41.3"/>
    <x v="786"/>
    <n v="20"/>
    <x v="968"/>
    <n v="89414"/>
    <x v="3"/>
    <x v="0"/>
  </r>
  <r>
    <n v="18720"/>
    <x v="2"/>
    <n v="0.01"/>
    <n v="39.979999999999997"/>
    <n v="4"/>
    <n v="2649"/>
    <x v="708"/>
    <x v="0"/>
    <x v="1"/>
    <x v="1"/>
    <x v="10"/>
    <x v="0"/>
    <x v="283"/>
    <n v="0.7"/>
    <x v="0"/>
    <x v="0"/>
    <x v="32"/>
    <x v="565"/>
    <n v="21040"/>
    <x v="10"/>
    <d v="2015-06-12T00:00:00"/>
    <n v="-30.808"/>
    <x v="787"/>
    <n v="5"/>
    <x v="969"/>
    <n v="88814"/>
    <x v="0"/>
    <x v="0"/>
  </r>
  <r>
    <n v="22476"/>
    <x v="4"/>
    <n v="0"/>
    <n v="5.28"/>
    <n v="6.26"/>
    <n v="2992"/>
    <x v="709"/>
    <x v="0"/>
    <x v="3"/>
    <x v="0"/>
    <x v="11"/>
    <x v="0"/>
    <x v="396"/>
    <n v="0.4"/>
    <x v="0"/>
    <x v="3"/>
    <x v="31"/>
    <x v="566"/>
    <n v="53081"/>
    <x v="62"/>
    <d v="2015-05-15T00:00:00"/>
    <n v="25.058000000000035"/>
    <x v="788"/>
    <n v="36"/>
    <x v="970"/>
    <n v="91466"/>
    <x v="3"/>
    <x v="0"/>
  </r>
  <r>
    <n v="19902"/>
    <x v="3"/>
    <n v="0.01"/>
    <n v="99.99"/>
    <n v="19.989999999999998"/>
    <n v="2545"/>
    <x v="710"/>
    <x v="2"/>
    <x v="3"/>
    <x v="1"/>
    <x v="1"/>
    <x v="0"/>
    <x v="319"/>
    <n v="0.52"/>
    <x v="0"/>
    <x v="2"/>
    <x v="27"/>
    <x v="117"/>
    <n v="22153"/>
    <x v="55"/>
    <d v="2015-03-12T00:00:00"/>
    <n v="90.024000000000001"/>
    <x v="789"/>
    <n v="2"/>
    <x v="971"/>
    <n v="87915"/>
    <x v="2"/>
    <x v="0"/>
  </r>
  <r>
    <n v="21086"/>
    <x v="4"/>
    <n v="0.04"/>
    <n v="22.72"/>
    <n v="8.99"/>
    <n v="665"/>
    <x v="403"/>
    <x v="0"/>
    <x v="1"/>
    <x v="2"/>
    <x v="4"/>
    <x v="5"/>
    <x v="272"/>
    <n v="0.44"/>
    <x v="0"/>
    <x v="2"/>
    <x v="25"/>
    <x v="64"/>
    <n v="37130"/>
    <x v="159"/>
    <d v="2015-01-20T00:00:00"/>
    <n v="-678.49599999999998"/>
    <x v="790"/>
    <n v="9"/>
    <x v="972"/>
    <n v="88677"/>
    <x v="2"/>
    <x v="0"/>
  </r>
  <r>
    <n v="22843"/>
    <x v="4"/>
    <n v="0.01"/>
    <n v="10.48"/>
    <n v="2.89"/>
    <n v="1816"/>
    <x v="711"/>
    <x v="0"/>
    <x v="2"/>
    <x v="0"/>
    <x v="13"/>
    <x v="5"/>
    <x v="278"/>
    <n v="0.6"/>
    <x v="0"/>
    <x v="3"/>
    <x v="4"/>
    <x v="186"/>
    <n v="48187"/>
    <x v="36"/>
    <d v="2015-02-07T00:00:00"/>
    <n v="60.561599999999999"/>
    <x v="791"/>
    <n v="19"/>
    <x v="973"/>
    <n v="85990"/>
    <x v="3"/>
    <x v="0"/>
  </r>
  <r>
    <n v="20496"/>
    <x v="4"/>
    <n v="0.08"/>
    <n v="4.4800000000000004"/>
    <n v="49"/>
    <n v="2426"/>
    <x v="712"/>
    <x v="0"/>
    <x v="0"/>
    <x v="0"/>
    <x v="7"/>
    <x v="2"/>
    <x v="540"/>
    <n v="0.6"/>
    <x v="0"/>
    <x v="3"/>
    <x v="6"/>
    <x v="567"/>
    <n v="75061"/>
    <x v="35"/>
    <d v="2015-05-02T00:00:00"/>
    <n v="139.58009999999999"/>
    <x v="11"/>
    <n v="37"/>
    <x v="974"/>
    <n v="90861"/>
    <x v="3"/>
    <x v="0"/>
  </r>
  <r>
    <n v="20253"/>
    <x v="1"/>
    <n v="0.03"/>
    <n v="17.7"/>
    <n v="9.4700000000000006"/>
    <n v="3154"/>
    <x v="310"/>
    <x v="0"/>
    <x v="2"/>
    <x v="0"/>
    <x v="3"/>
    <x v="0"/>
    <x v="419"/>
    <n v="0.59"/>
    <x v="0"/>
    <x v="2"/>
    <x v="15"/>
    <x v="260"/>
    <n v="33710"/>
    <x v="138"/>
    <d v="2015-05-30T00:00:00"/>
    <n v="28.182599999999997"/>
    <x v="792"/>
    <n v="11"/>
    <x v="975"/>
    <n v="86900"/>
    <x v="2"/>
    <x v="0"/>
  </r>
  <r>
    <n v="23417"/>
    <x v="4"/>
    <n v="0.02"/>
    <n v="55.99"/>
    <n v="5"/>
    <n v="2273"/>
    <x v="210"/>
    <x v="0"/>
    <x v="1"/>
    <x v="1"/>
    <x v="9"/>
    <x v="5"/>
    <x v="186"/>
    <n v="0.83"/>
    <x v="0"/>
    <x v="3"/>
    <x v="6"/>
    <x v="172"/>
    <n v="78550"/>
    <x v="26"/>
    <d v="2015-05-05T00:00:00"/>
    <n v="-222.816"/>
    <x v="793"/>
    <n v="4"/>
    <x v="976"/>
    <n v="90109"/>
    <x v="3"/>
    <x v="0"/>
  </r>
  <r>
    <n v="25999"/>
    <x v="1"/>
    <n v="0.04"/>
    <n v="33.89"/>
    <n v="5.0999999999999996"/>
    <n v="3096"/>
    <x v="166"/>
    <x v="2"/>
    <x v="2"/>
    <x v="0"/>
    <x v="3"/>
    <x v="0"/>
    <x v="541"/>
    <n v="0.6"/>
    <x v="0"/>
    <x v="0"/>
    <x v="8"/>
    <x v="133"/>
    <n v="43026"/>
    <x v="149"/>
    <d v="2015-06-18T00:00:00"/>
    <n v="72.984000000000009"/>
    <x v="794"/>
    <n v="6"/>
    <x v="977"/>
    <n v="86222"/>
    <x v="0"/>
    <x v="0"/>
  </r>
  <r>
    <n v="21028"/>
    <x v="2"/>
    <n v="0.01"/>
    <n v="15.68"/>
    <n v="3.73"/>
    <n v="3069"/>
    <x v="217"/>
    <x v="0"/>
    <x v="2"/>
    <x v="2"/>
    <x v="4"/>
    <x v="5"/>
    <x v="494"/>
    <n v="0.46"/>
    <x v="0"/>
    <x v="3"/>
    <x v="22"/>
    <x v="179"/>
    <n v="55128"/>
    <x v="125"/>
    <d v="2015-06-03T00:00:00"/>
    <n v="138.49679999999998"/>
    <x v="11"/>
    <n v="12"/>
    <x v="978"/>
    <n v="88191"/>
    <x v="3"/>
    <x v="0"/>
  </r>
  <r>
    <n v="23435"/>
    <x v="4"/>
    <n v="0.01"/>
    <n v="15.99"/>
    <n v="11.28"/>
    <n v="651"/>
    <x v="54"/>
    <x v="0"/>
    <x v="2"/>
    <x v="1"/>
    <x v="1"/>
    <x v="4"/>
    <x v="542"/>
    <n v="0.38"/>
    <x v="0"/>
    <x v="1"/>
    <x v="26"/>
    <x v="40"/>
    <n v="89115"/>
    <x v="44"/>
    <d v="2015-02-22T00:00:00"/>
    <n v="-36.671543999999997"/>
    <x v="795"/>
    <n v="12"/>
    <x v="979"/>
    <n v="91576"/>
    <x v="1"/>
    <x v="0"/>
  </r>
  <r>
    <n v="23198"/>
    <x v="4"/>
    <n v="0.04"/>
    <n v="33.89"/>
    <n v="5.0999999999999996"/>
    <n v="3303"/>
    <x v="713"/>
    <x v="0"/>
    <x v="3"/>
    <x v="0"/>
    <x v="3"/>
    <x v="0"/>
    <x v="541"/>
    <n v="0.6"/>
    <x v="0"/>
    <x v="2"/>
    <x v="15"/>
    <x v="568"/>
    <n v="33461"/>
    <x v="7"/>
    <d v="2015-01-12T00:00:00"/>
    <n v="68.675999999999988"/>
    <x v="796"/>
    <n v="6"/>
    <x v="980"/>
    <n v="87795"/>
    <x v="2"/>
    <x v="0"/>
  </r>
  <r>
    <n v="23249"/>
    <x v="2"/>
    <n v="0.08"/>
    <n v="17.149999999999999"/>
    <n v="4.96"/>
    <n v="2143"/>
    <x v="714"/>
    <x v="0"/>
    <x v="3"/>
    <x v="0"/>
    <x v="3"/>
    <x v="0"/>
    <x v="543"/>
    <n v="0.57999999999999996"/>
    <x v="0"/>
    <x v="2"/>
    <x v="27"/>
    <x v="569"/>
    <n v="20151"/>
    <x v="53"/>
    <d v="2015-06-16T00:00:00"/>
    <n v="33.659999999999997"/>
    <x v="797"/>
    <n v="12"/>
    <x v="981"/>
    <n v="87569"/>
    <x v="2"/>
    <x v="0"/>
  </r>
  <r>
    <n v="20216"/>
    <x v="4"/>
    <n v="7.0000000000000007E-2"/>
    <n v="12.64"/>
    <n v="4.9800000000000004"/>
    <n v="518"/>
    <x v="715"/>
    <x v="0"/>
    <x v="3"/>
    <x v="2"/>
    <x v="4"/>
    <x v="5"/>
    <x v="544"/>
    <n v="0.48"/>
    <x v="0"/>
    <x v="3"/>
    <x v="38"/>
    <x v="570"/>
    <n v="63105"/>
    <x v="16"/>
    <d v="2015-06-12T00:00:00"/>
    <n v="113.41499999999999"/>
    <x v="798"/>
    <n v="16"/>
    <x v="982"/>
    <n v="90867"/>
    <x v="3"/>
    <x v="0"/>
  </r>
  <r>
    <n v="19838"/>
    <x v="2"/>
    <n v="0.03"/>
    <n v="28.53"/>
    <n v="1.49"/>
    <n v="3354"/>
    <x v="716"/>
    <x v="0"/>
    <x v="1"/>
    <x v="0"/>
    <x v="0"/>
    <x v="0"/>
    <x v="359"/>
    <n v="0.38"/>
    <x v="0"/>
    <x v="1"/>
    <x v="1"/>
    <x v="571"/>
    <n v="92231"/>
    <x v="92"/>
    <d v="2015-05-17T00:00:00"/>
    <n v="137.67569999999998"/>
    <x v="8"/>
    <n v="7"/>
    <x v="983"/>
    <n v="88589"/>
    <x v="1"/>
    <x v="0"/>
  </r>
  <r>
    <n v="24464"/>
    <x v="2"/>
    <n v="0.08"/>
    <n v="170.98"/>
    <n v="35.89"/>
    <n v="3187"/>
    <x v="717"/>
    <x v="1"/>
    <x v="0"/>
    <x v="2"/>
    <x v="6"/>
    <x v="3"/>
    <x v="177"/>
    <n v="0.66"/>
    <x v="0"/>
    <x v="2"/>
    <x v="15"/>
    <x v="572"/>
    <n v="33569"/>
    <x v="68"/>
    <d v="2015-03-04T00:00:00"/>
    <n v="-119.812"/>
    <x v="799"/>
    <n v="1"/>
    <x v="984"/>
    <n v="89025"/>
    <x v="2"/>
    <x v="0"/>
  </r>
  <r>
    <n v="23238"/>
    <x v="3"/>
    <n v="0.05"/>
    <n v="20.99"/>
    <n v="4.8099999999999996"/>
    <n v="2861"/>
    <x v="718"/>
    <x v="0"/>
    <x v="1"/>
    <x v="1"/>
    <x v="9"/>
    <x v="4"/>
    <x v="489"/>
    <n v="0.57999999999999996"/>
    <x v="0"/>
    <x v="3"/>
    <x v="20"/>
    <x v="188"/>
    <n v="67601"/>
    <x v="163"/>
    <d v="2015-02-28T00:00:00"/>
    <n v="4.9017600000000003"/>
    <x v="800"/>
    <n v="11"/>
    <x v="985"/>
    <n v="88280"/>
    <x v="3"/>
    <x v="0"/>
  </r>
  <r>
    <n v="2045"/>
    <x v="1"/>
    <n v="0.01"/>
    <n v="8.34"/>
    <n v="0.96"/>
    <n v="894"/>
    <x v="719"/>
    <x v="0"/>
    <x v="1"/>
    <x v="2"/>
    <x v="4"/>
    <x v="6"/>
    <x v="545"/>
    <n v="0.43"/>
    <x v="0"/>
    <x v="0"/>
    <x v="0"/>
    <x v="0"/>
    <n v="20024"/>
    <x v="54"/>
    <d v="2015-01-12T00:00:00"/>
    <n v="29.332000000000001"/>
    <x v="801"/>
    <n v="24"/>
    <x v="986"/>
    <n v="14596"/>
    <x v="0"/>
    <x v="0"/>
  </r>
  <r>
    <n v="3490"/>
    <x v="0"/>
    <n v="0.05"/>
    <n v="8.85"/>
    <n v="5.6"/>
    <n v="2431"/>
    <x v="207"/>
    <x v="0"/>
    <x v="2"/>
    <x v="0"/>
    <x v="0"/>
    <x v="0"/>
    <x v="546"/>
    <n v="0.36"/>
    <x v="0"/>
    <x v="1"/>
    <x v="1"/>
    <x v="1"/>
    <n v="90004"/>
    <x v="145"/>
    <d v="2015-06-11T00:00:00"/>
    <n v="-9.1769999999999996"/>
    <x v="802"/>
    <n v="21"/>
    <x v="987"/>
    <n v="24869"/>
    <x v="1"/>
    <x v="0"/>
  </r>
  <r>
    <n v="25121"/>
    <x v="2"/>
    <n v="0.03"/>
    <n v="28.53"/>
    <n v="1.49"/>
    <n v="234"/>
    <x v="253"/>
    <x v="0"/>
    <x v="0"/>
    <x v="0"/>
    <x v="0"/>
    <x v="0"/>
    <x v="359"/>
    <n v="0.38"/>
    <x v="0"/>
    <x v="3"/>
    <x v="42"/>
    <x v="210"/>
    <n v="50208"/>
    <x v="65"/>
    <d v="2015-03-29T00:00:00"/>
    <n v="136.33709999999999"/>
    <x v="11"/>
    <n v="7"/>
    <x v="988"/>
    <n v="90238"/>
    <x v="3"/>
    <x v="0"/>
  </r>
  <r>
    <n v="7098"/>
    <x v="1"/>
    <n v="0.1"/>
    <n v="7.7"/>
    <n v="3.68"/>
    <n v="2571"/>
    <x v="3"/>
    <x v="0"/>
    <x v="2"/>
    <x v="2"/>
    <x v="4"/>
    <x v="6"/>
    <x v="547"/>
    <n v="0.52"/>
    <x v="0"/>
    <x v="0"/>
    <x v="2"/>
    <x v="2"/>
    <n v="10165"/>
    <x v="3"/>
    <d v="2015-04-26T00:00:00"/>
    <n v="-25.14"/>
    <x v="803"/>
    <n v="27"/>
    <x v="989"/>
    <n v="50656"/>
    <x v="0"/>
    <x v="0"/>
  </r>
  <r>
    <n v="20197"/>
    <x v="1"/>
    <n v="0.01"/>
    <n v="11.7"/>
    <n v="5.63"/>
    <n v="2394"/>
    <x v="720"/>
    <x v="0"/>
    <x v="1"/>
    <x v="0"/>
    <x v="0"/>
    <x v="0"/>
    <x v="548"/>
    <n v="0.4"/>
    <x v="0"/>
    <x v="2"/>
    <x v="30"/>
    <x v="573"/>
    <n v="30328"/>
    <x v="165"/>
    <d v="2015-05-03T00:00:00"/>
    <n v="39.209999999999994"/>
    <x v="804"/>
    <n v="16"/>
    <x v="990"/>
    <n v="86949"/>
    <x v="2"/>
    <x v="0"/>
  </r>
  <r>
    <n v="23312"/>
    <x v="0"/>
    <n v="0.08"/>
    <n v="13.9"/>
    <n v="7.59"/>
    <n v="1080"/>
    <x v="721"/>
    <x v="0"/>
    <x v="1"/>
    <x v="0"/>
    <x v="12"/>
    <x v="5"/>
    <x v="549"/>
    <n v="0.56000000000000005"/>
    <x v="0"/>
    <x v="3"/>
    <x v="13"/>
    <x v="574"/>
    <n v="60174"/>
    <x v="62"/>
    <d v="2015-05-09T00:00:00"/>
    <n v="9.862000000000009"/>
    <x v="805"/>
    <n v="14"/>
    <x v="991"/>
    <n v="88461"/>
    <x v="3"/>
    <x v="0"/>
  </r>
  <r>
    <n v="18295"/>
    <x v="0"/>
    <n v="0.08"/>
    <n v="22.84"/>
    <n v="11.54"/>
    <n v="1556"/>
    <x v="722"/>
    <x v="0"/>
    <x v="2"/>
    <x v="0"/>
    <x v="11"/>
    <x v="0"/>
    <x v="453"/>
    <n v="0.39"/>
    <x v="0"/>
    <x v="2"/>
    <x v="27"/>
    <x v="215"/>
    <n v="22304"/>
    <x v="125"/>
    <d v="2015-06-03T00:00:00"/>
    <n v="-477.37200000000007"/>
    <x v="806"/>
    <n v="9"/>
    <x v="992"/>
    <n v="87425"/>
    <x v="2"/>
    <x v="0"/>
  </r>
  <r>
    <n v="18790"/>
    <x v="3"/>
    <n v="0.03"/>
    <n v="15.31"/>
    <n v="8.7799999999999994"/>
    <n v="2737"/>
    <x v="393"/>
    <x v="0"/>
    <x v="0"/>
    <x v="0"/>
    <x v="3"/>
    <x v="0"/>
    <x v="416"/>
    <n v="0.56999999999999995"/>
    <x v="0"/>
    <x v="0"/>
    <x v="21"/>
    <x v="320"/>
    <n v="5701"/>
    <x v="125"/>
    <d v="2015-06-02T00:00:00"/>
    <n v="-57.56"/>
    <x v="807"/>
    <n v="12"/>
    <x v="993"/>
    <n v="89019"/>
    <x v="0"/>
    <x v="0"/>
  </r>
  <r>
    <n v="7733"/>
    <x v="1"/>
    <n v="0.02"/>
    <n v="6.47"/>
    <n v="1.22"/>
    <n v="699"/>
    <x v="62"/>
    <x v="0"/>
    <x v="2"/>
    <x v="0"/>
    <x v="13"/>
    <x v="6"/>
    <x v="550"/>
    <n v="0.4"/>
    <x v="0"/>
    <x v="1"/>
    <x v="1"/>
    <x v="1"/>
    <n v="90041"/>
    <x v="11"/>
    <d v="2015-06-07T00:00:00"/>
    <n v="40.200000000000003"/>
    <x v="808"/>
    <n v="30"/>
    <x v="994"/>
    <n v="55392"/>
    <x v="1"/>
    <x v="0"/>
  </r>
  <r>
    <n v="19914"/>
    <x v="0"/>
    <n v="0.08"/>
    <n v="95.99"/>
    <n v="35"/>
    <n v="2211"/>
    <x v="723"/>
    <x v="2"/>
    <x v="3"/>
    <x v="0"/>
    <x v="3"/>
    <x v="2"/>
    <x v="259"/>
    <m/>
    <x v="0"/>
    <x v="0"/>
    <x v="32"/>
    <x v="575"/>
    <n v="20715"/>
    <x v="67"/>
    <d v="2015-01-03T00:00:00"/>
    <n v="-425.20840000000004"/>
    <x v="809"/>
    <n v="2"/>
    <x v="995"/>
    <n v="88028"/>
    <x v="0"/>
    <x v="0"/>
  </r>
  <r>
    <n v="25614"/>
    <x v="2"/>
    <n v="0.01"/>
    <n v="11.66"/>
    <n v="7.95"/>
    <n v="3339"/>
    <x v="724"/>
    <x v="0"/>
    <x v="2"/>
    <x v="0"/>
    <x v="13"/>
    <x v="5"/>
    <x v="486"/>
    <n v="0.57999999999999996"/>
    <x v="0"/>
    <x v="2"/>
    <x v="15"/>
    <x v="576"/>
    <n v="32780"/>
    <x v="6"/>
    <d v="2015-06-15T00:00:00"/>
    <n v="-10.368400000000001"/>
    <x v="810"/>
    <n v="16"/>
    <x v="996"/>
    <n v="85981"/>
    <x v="2"/>
    <x v="0"/>
  </r>
  <r>
    <n v="22840"/>
    <x v="0"/>
    <n v="0.02"/>
    <n v="178.47"/>
    <n v="19.989999999999998"/>
    <n v="2540"/>
    <x v="725"/>
    <x v="0"/>
    <x v="3"/>
    <x v="0"/>
    <x v="3"/>
    <x v="0"/>
    <x v="95"/>
    <n v="0.55000000000000004"/>
    <x v="0"/>
    <x v="2"/>
    <x v="15"/>
    <x v="577"/>
    <n v="32708"/>
    <x v="114"/>
    <d v="2015-04-08T00:00:00"/>
    <n v="106.98479999999999"/>
    <x v="811"/>
    <n v="1"/>
    <x v="997"/>
    <n v="91017"/>
    <x v="2"/>
    <x v="0"/>
  </r>
  <r>
    <n v="23365"/>
    <x v="0"/>
    <n v="0.01"/>
    <n v="45.98"/>
    <n v="4.8"/>
    <n v="146"/>
    <x v="366"/>
    <x v="0"/>
    <x v="0"/>
    <x v="2"/>
    <x v="4"/>
    <x v="6"/>
    <x v="551"/>
    <n v="0.68"/>
    <x v="0"/>
    <x v="3"/>
    <x v="6"/>
    <x v="302"/>
    <n v="76148"/>
    <x v="84"/>
    <d v="2015-03-13T00:00:00"/>
    <n v="133.5771"/>
    <x v="11"/>
    <n v="4"/>
    <x v="998"/>
    <n v="91088"/>
    <x v="3"/>
    <x v="0"/>
  </r>
  <r>
    <n v="21808"/>
    <x v="2"/>
    <n v="0.08"/>
    <n v="20.99"/>
    <n v="3.3"/>
    <n v="1484"/>
    <x v="354"/>
    <x v="2"/>
    <x v="3"/>
    <x v="1"/>
    <x v="9"/>
    <x v="5"/>
    <x v="552"/>
    <n v="0.81"/>
    <x v="0"/>
    <x v="3"/>
    <x v="13"/>
    <x v="292"/>
    <n v="60016"/>
    <x v="154"/>
    <d v="2015-03-11T00:00:00"/>
    <n v="-96.337999999999994"/>
    <x v="812"/>
    <n v="11"/>
    <x v="999"/>
    <n v="91235"/>
    <x v="3"/>
    <x v="0"/>
  </r>
  <r>
    <n v="19357"/>
    <x v="3"/>
    <n v="0.02"/>
    <n v="160.97999999999999"/>
    <n v="30"/>
    <n v="1138"/>
    <x v="726"/>
    <x v="1"/>
    <x v="3"/>
    <x v="2"/>
    <x v="2"/>
    <x v="1"/>
    <x v="50"/>
    <n v="0.62"/>
    <x v="0"/>
    <x v="3"/>
    <x v="6"/>
    <x v="578"/>
    <n v="75056"/>
    <x v="17"/>
    <d v="2015-02-19T00:00:00"/>
    <n v="-51.116"/>
    <x v="813"/>
    <n v="1"/>
    <x v="1000"/>
    <n v="86574"/>
    <x v="3"/>
    <x v="0"/>
  </r>
  <r>
    <n v="24199"/>
    <x v="2"/>
    <n v="0.08"/>
    <n v="15.99"/>
    <n v="13.18"/>
    <n v="651"/>
    <x v="54"/>
    <x v="0"/>
    <x v="2"/>
    <x v="0"/>
    <x v="0"/>
    <x v="0"/>
    <x v="400"/>
    <n v="0.37"/>
    <x v="0"/>
    <x v="1"/>
    <x v="26"/>
    <x v="40"/>
    <n v="89115"/>
    <x v="7"/>
    <d v="2015-01-08T00:00:00"/>
    <n v="-246.92615999999998"/>
    <x v="814"/>
    <n v="12"/>
    <x v="1001"/>
    <n v="91575"/>
    <x v="1"/>
    <x v="0"/>
  </r>
  <r>
    <n v="25624"/>
    <x v="1"/>
    <n v="0.09"/>
    <n v="28.48"/>
    <n v="1.99"/>
    <n v="288"/>
    <x v="412"/>
    <x v="0"/>
    <x v="0"/>
    <x v="1"/>
    <x v="10"/>
    <x v="5"/>
    <x v="442"/>
    <n v="0.4"/>
    <x v="0"/>
    <x v="3"/>
    <x v="20"/>
    <x v="333"/>
    <n v="67212"/>
    <x v="159"/>
    <d v="2015-01-19T00:00:00"/>
    <n v="132.68699999999998"/>
    <x v="8"/>
    <n v="7"/>
    <x v="1002"/>
    <n v="89762"/>
    <x v="3"/>
    <x v="0"/>
  </r>
  <r>
    <n v="18034"/>
    <x v="0"/>
    <n v="0.04"/>
    <n v="15.42"/>
    <n v="10.68"/>
    <n v="317"/>
    <x v="727"/>
    <x v="0"/>
    <x v="1"/>
    <x v="0"/>
    <x v="3"/>
    <x v="0"/>
    <x v="553"/>
    <n v="0.57999999999999996"/>
    <x v="0"/>
    <x v="1"/>
    <x v="1"/>
    <x v="579"/>
    <n v="91945"/>
    <x v="149"/>
    <d v="2015-06-18T00:00:00"/>
    <n v="-119.93599999999999"/>
    <x v="815"/>
    <n v="12"/>
    <x v="1003"/>
    <n v="86041"/>
    <x v="1"/>
    <x v="0"/>
  </r>
  <r>
    <n v="19441"/>
    <x v="2"/>
    <n v="0.06"/>
    <n v="180.98"/>
    <n v="26.2"/>
    <n v="2333"/>
    <x v="728"/>
    <x v="1"/>
    <x v="0"/>
    <x v="2"/>
    <x v="2"/>
    <x v="1"/>
    <x v="253"/>
    <n v="0.59"/>
    <x v="0"/>
    <x v="3"/>
    <x v="31"/>
    <x v="580"/>
    <n v="54302"/>
    <x v="12"/>
    <d v="2015-06-24T00:00:00"/>
    <n v="-122.235"/>
    <x v="816"/>
    <n v="1"/>
    <x v="1004"/>
    <n v="89611"/>
    <x v="3"/>
    <x v="0"/>
  </r>
  <r>
    <n v="22724"/>
    <x v="2"/>
    <n v="0.04"/>
    <n v="90.97"/>
    <n v="28"/>
    <n v="899"/>
    <x v="729"/>
    <x v="1"/>
    <x v="0"/>
    <x v="1"/>
    <x v="1"/>
    <x v="1"/>
    <x v="346"/>
    <n v="0.38"/>
    <x v="0"/>
    <x v="0"/>
    <x v="5"/>
    <x v="581"/>
    <n v="16602"/>
    <x v="82"/>
    <d v="2015-01-13T00:00:00"/>
    <n v="-173.09520000000001"/>
    <x v="817"/>
    <n v="2"/>
    <x v="1005"/>
    <n v="86263"/>
    <x v="0"/>
    <x v="0"/>
  </r>
  <r>
    <n v="18220"/>
    <x v="3"/>
    <n v="0.02"/>
    <n v="17.149999999999999"/>
    <n v="4.96"/>
    <n v="2516"/>
    <x v="730"/>
    <x v="0"/>
    <x v="3"/>
    <x v="0"/>
    <x v="3"/>
    <x v="0"/>
    <x v="543"/>
    <n v="0.57999999999999996"/>
    <x v="0"/>
    <x v="0"/>
    <x v="17"/>
    <x v="282"/>
    <n v="7631"/>
    <x v="16"/>
    <d v="2015-06-07T00:00:00"/>
    <n v="36.494999999999997"/>
    <x v="818"/>
    <n v="11"/>
    <x v="1006"/>
    <n v="87033"/>
    <x v="0"/>
    <x v="0"/>
  </r>
  <r>
    <n v="5061"/>
    <x v="4"/>
    <n v="0.09"/>
    <n v="4.9800000000000004"/>
    <n v="7.44"/>
    <n v="272"/>
    <x v="380"/>
    <x v="0"/>
    <x v="3"/>
    <x v="0"/>
    <x v="11"/>
    <x v="0"/>
    <x v="445"/>
    <n v="0.36"/>
    <x v="0"/>
    <x v="2"/>
    <x v="18"/>
    <x v="29"/>
    <n v="28204"/>
    <x v="16"/>
    <d v="2015-06-07T00:00:00"/>
    <n v="-122.3733"/>
    <x v="819"/>
    <n v="37"/>
    <x v="1007"/>
    <n v="36069"/>
    <x v="2"/>
    <x v="0"/>
  </r>
  <r>
    <n v="22224"/>
    <x v="1"/>
    <n v="0.01"/>
    <n v="110.99"/>
    <n v="2.5"/>
    <n v="388"/>
    <x v="731"/>
    <x v="0"/>
    <x v="1"/>
    <x v="1"/>
    <x v="9"/>
    <x v="0"/>
    <x v="101"/>
    <n v="0.56999999999999995"/>
    <x v="0"/>
    <x v="3"/>
    <x v="29"/>
    <x v="582"/>
    <n v="68847"/>
    <x v="43"/>
    <d v="2015-01-06T00:00:00"/>
    <n v="-263.56572"/>
    <x v="820"/>
    <n v="2"/>
    <x v="1008"/>
    <n v="90337"/>
    <x v="3"/>
    <x v="0"/>
  </r>
  <r>
    <n v="24133"/>
    <x v="2"/>
    <n v="0.1"/>
    <n v="218.75"/>
    <n v="69.64"/>
    <n v="550"/>
    <x v="55"/>
    <x v="1"/>
    <x v="1"/>
    <x v="2"/>
    <x v="8"/>
    <x v="3"/>
    <x v="121"/>
    <n v="0.77"/>
    <x v="0"/>
    <x v="3"/>
    <x v="6"/>
    <x v="41"/>
    <n v="78155"/>
    <x v="79"/>
    <d v="2015-02-01T00:00:00"/>
    <n v="-201.27599999999998"/>
    <x v="821"/>
    <n v="1"/>
    <x v="1009"/>
    <n v="90909"/>
    <x v="3"/>
    <x v="0"/>
  </r>
  <r>
    <n v="21262"/>
    <x v="4"/>
    <n v="0.01"/>
    <n v="15.67"/>
    <n v="1.39"/>
    <n v="1693"/>
    <x v="591"/>
    <x v="2"/>
    <x v="2"/>
    <x v="0"/>
    <x v="14"/>
    <x v="0"/>
    <x v="501"/>
    <n v="0.38"/>
    <x v="0"/>
    <x v="2"/>
    <x v="27"/>
    <x v="478"/>
    <n v="20190"/>
    <x v="37"/>
    <d v="2015-05-11T00:00:00"/>
    <n v="-273.98"/>
    <x v="822"/>
    <n v="11"/>
    <x v="1010"/>
    <n v="90190"/>
    <x v="2"/>
    <x v="0"/>
  </r>
  <r>
    <n v="23534"/>
    <x v="1"/>
    <n v="0.05"/>
    <n v="179.29"/>
    <n v="29.21"/>
    <n v="1603"/>
    <x v="732"/>
    <x v="1"/>
    <x v="0"/>
    <x v="2"/>
    <x v="8"/>
    <x v="3"/>
    <x v="115"/>
    <n v="0.76"/>
    <x v="0"/>
    <x v="0"/>
    <x v="2"/>
    <x v="583"/>
    <n v="11598"/>
    <x v="159"/>
    <d v="2015-01-18T00:00:00"/>
    <n v="-537.27977732000011"/>
    <x v="823"/>
    <n v="1"/>
    <x v="1011"/>
    <n v="89679"/>
    <x v="0"/>
    <x v="0"/>
  </r>
  <r>
    <n v="522"/>
    <x v="2"/>
    <n v="7.0000000000000007E-2"/>
    <n v="1.68"/>
    <n v="1.57"/>
    <n v="181"/>
    <x v="374"/>
    <x v="0"/>
    <x v="1"/>
    <x v="0"/>
    <x v="13"/>
    <x v="6"/>
    <x v="554"/>
    <n v="0.59"/>
    <x v="0"/>
    <x v="1"/>
    <x v="1"/>
    <x v="22"/>
    <n v="94122"/>
    <x v="32"/>
    <d v="2015-05-23T00:00:00"/>
    <n v="-35.75"/>
    <x v="824"/>
    <n v="116"/>
    <x v="1012"/>
    <n v="3585"/>
    <x v="1"/>
    <x v="0"/>
  </r>
  <r>
    <n v="23870"/>
    <x v="1"/>
    <n v="0.05"/>
    <n v="16.98"/>
    <n v="7.78"/>
    <n v="2193"/>
    <x v="302"/>
    <x v="0"/>
    <x v="3"/>
    <x v="0"/>
    <x v="13"/>
    <x v="5"/>
    <x v="287"/>
    <n v="0.56999999999999995"/>
    <x v="0"/>
    <x v="2"/>
    <x v="18"/>
    <x v="232"/>
    <n v="28560"/>
    <x v="46"/>
    <d v="2015-02-16T00:00:00"/>
    <n v="-161"/>
    <x v="825"/>
    <n v="11"/>
    <x v="1013"/>
    <n v="90685"/>
    <x v="2"/>
    <x v="0"/>
  </r>
  <r>
    <n v="19851"/>
    <x v="0"/>
    <n v="0.02"/>
    <n v="12.98"/>
    <n v="3.14"/>
    <n v="3036"/>
    <x v="114"/>
    <x v="0"/>
    <x v="3"/>
    <x v="0"/>
    <x v="12"/>
    <x v="5"/>
    <x v="525"/>
    <n v="0.6"/>
    <x v="0"/>
    <x v="3"/>
    <x v="33"/>
    <x v="87"/>
    <n v="58554"/>
    <x v="159"/>
    <d v="2015-01-19T00:00:00"/>
    <n v="75.010000000000005"/>
    <x v="826"/>
    <n v="14"/>
    <x v="1014"/>
    <n v="89129"/>
    <x v="3"/>
    <x v="0"/>
  </r>
  <r>
    <n v="22292"/>
    <x v="0"/>
    <n v="7.0000000000000007E-2"/>
    <n v="90.48"/>
    <n v="19.989999999999998"/>
    <n v="3226"/>
    <x v="664"/>
    <x v="0"/>
    <x v="0"/>
    <x v="0"/>
    <x v="14"/>
    <x v="0"/>
    <x v="226"/>
    <n v="0.4"/>
    <x v="0"/>
    <x v="2"/>
    <x v="25"/>
    <x v="430"/>
    <n v="37075"/>
    <x v="129"/>
    <d v="2015-01-15T00:00:00"/>
    <n v="-11.815999999999999"/>
    <x v="827"/>
    <n v="2"/>
    <x v="1015"/>
    <n v="86507"/>
    <x v="2"/>
    <x v="0"/>
  </r>
  <r>
    <n v="24722"/>
    <x v="2"/>
    <n v="0.04"/>
    <n v="46.89"/>
    <n v="5.0999999999999996"/>
    <n v="1416"/>
    <x v="512"/>
    <x v="0"/>
    <x v="0"/>
    <x v="0"/>
    <x v="7"/>
    <x v="4"/>
    <x v="296"/>
    <n v="0.46"/>
    <x v="0"/>
    <x v="3"/>
    <x v="7"/>
    <x v="413"/>
    <n v="46203"/>
    <x v="103"/>
    <d v="2015-06-27T00:00:00"/>
    <n v="87.12"/>
    <x v="828"/>
    <n v="4"/>
    <x v="1016"/>
    <n v="90540"/>
    <x v="3"/>
    <x v="0"/>
  </r>
  <r>
    <n v="26274"/>
    <x v="2"/>
    <n v="0.04"/>
    <n v="62.18"/>
    <n v="10.84"/>
    <n v="1305"/>
    <x v="733"/>
    <x v="0"/>
    <x v="2"/>
    <x v="2"/>
    <x v="4"/>
    <x v="4"/>
    <x v="360"/>
    <n v="0.63"/>
    <x v="0"/>
    <x v="1"/>
    <x v="9"/>
    <x v="584"/>
    <n v="84120"/>
    <x v="158"/>
    <d v="2015-02-19T00:00:00"/>
    <n v="125.8077"/>
    <x v="11"/>
    <n v="3"/>
    <x v="1017"/>
    <n v="87002"/>
    <x v="1"/>
    <x v="0"/>
  </r>
  <r>
    <n v="18860"/>
    <x v="0"/>
    <n v="0.09"/>
    <n v="9.7799999999999994"/>
    <n v="1.39"/>
    <n v="1170"/>
    <x v="333"/>
    <x v="0"/>
    <x v="2"/>
    <x v="0"/>
    <x v="14"/>
    <x v="0"/>
    <x v="555"/>
    <n v="0.39"/>
    <x v="0"/>
    <x v="0"/>
    <x v="47"/>
    <x v="275"/>
    <n v="19711"/>
    <x v="140"/>
    <d v="2015-06-03T00:00:00"/>
    <n v="125.20739999999999"/>
    <x v="11"/>
    <n v="19"/>
    <x v="1018"/>
    <n v="87520"/>
    <x v="0"/>
    <x v="0"/>
  </r>
  <r>
    <n v="7719"/>
    <x v="2"/>
    <n v="0.01"/>
    <n v="3.75"/>
    <n v="0.5"/>
    <n v="2882"/>
    <x v="42"/>
    <x v="0"/>
    <x v="2"/>
    <x v="0"/>
    <x v="15"/>
    <x v="0"/>
    <x v="556"/>
    <n v="0.37"/>
    <x v="0"/>
    <x v="2"/>
    <x v="18"/>
    <x v="29"/>
    <n v="28206"/>
    <x v="75"/>
    <d v="2015-02-21T00:00:00"/>
    <n v="55.194599999999994"/>
    <x v="829"/>
    <n v="48"/>
    <x v="1019"/>
    <n v="55300"/>
    <x v="2"/>
    <x v="0"/>
  </r>
  <r>
    <n v="18071"/>
    <x v="3"/>
    <n v="0.1"/>
    <n v="178.47"/>
    <n v="19.989999999999998"/>
    <n v="2803"/>
    <x v="107"/>
    <x v="0"/>
    <x v="0"/>
    <x v="0"/>
    <x v="3"/>
    <x v="0"/>
    <x v="95"/>
    <n v="0.55000000000000004"/>
    <x v="0"/>
    <x v="1"/>
    <x v="1"/>
    <x v="80"/>
    <n v="90022"/>
    <x v="36"/>
    <d v="2015-02-07T00:00:00"/>
    <n v="-170.98"/>
    <x v="830"/>
    <n v="1"/>
    <x v="1020"/>
    <n v="86227"/>
    <x v="1"/>
    <x v="0"/>
  </r>
  <r>
    <n v="18462"/>
    <x v="0"/>
    <n v="7.0000000000000007E-2"/>
    <n v="179.99"/>
    <n v="19.989999999999998"/>
    <n v="472"/>
    <x v="734"/>
    <x v="2"/>
    <x v="2"/>
    <x v="1"/>
    <x v="10"/>
    <x v="0"/>
    <x v="136"/>
    <n v="0.48"/>
    <x v="0"/>
    <x v="0"/>
    <x v="32"/>
    <x v="585"/>
    <n v="21133"/>
    <x v="161"/>
    <d v="2015-02-08T00:00:00"/>
    <n v="-427.47"/>
    <x v="831"/>
    <n v="1"/>
    <x v="1021"/>
    <n v="88023"/>
    <x v="0"/>
    <x v="0"/>
  </r>
  <r>
    <n v="23248"/>
    <x v="1"/>
    <n v="0.1"/>
    <n v="10.89"/>
    <n v="4.5"/>
    <n v="3351"/>
    <x v="735"/>
    <x v="0"/>
    <x v="0"/>
    <x v="0"/>
    <x v="7"/>
    <x v="0"/>
    <x v="557"/>
    <n v="0.59"/>
    <x v="0"/>
    <x v="1"/>
    <x v="14"/>
    <x v="586"/>
    <n v="99301"/>
    <x v="95"/>
    <d v="2015-02-06T00:00:00"/>
    <n v="-19.2972"/>
    <x v="832"/>
    <n v="17"/>
    <x v="1022"/>
    <n v="91297"/>
    <x v="1"/>
    <x v="0"/>
  </r>
  <r>
    <n v="6891"/>
    <x v="0"/>
    <n v="0.05"/>
    <n v="5.78"/>
    <n v="7.64"/>
    <n v="1129"/>
    <x v="19"/>
    <x v="2"/>
    <x v="1"/>
    <x v="0"/>
    <x v="11"/>
    <x v="0"/>
    <x v="558"/>
    <n v="0.36"/>
    <x v="0"/>
    <x v="0"/>
    <x v="11"/>
    <x v="15"/>
    <n v="2118"/>
    <x v="173"/>
    <d v="2015-03-31T00:00:00"/>
    <n v="-116.05"/>
    <x v="833"/>
    <n v="29"/>
    <x v="1023"/>
    <n v="49125"/>
    <x v="0"/>
    <x v="0"/>
  </r>
  <r>
    <n v="18830"/>
    <x v="4"/>
    <n v="0.03"/>
    <n v="10.64"/>
    <n v="5.16"/>
    <n v="1189"/>
    <x v="736"/>
    <x v="0"/>
    <x v="2"/>
    <x v="2"/>
    <x v="4"/>
    <x v="0"/>
    <x v="304"/>
    <n v="0.56999999999999995"/>
    <x v="0"/>
    <x v="1"/>
    <x v="1"/>
    <x v="90"/>
    <n v="92646"/>
    <x v="149"/>
    <d v="2015-06-22T00:00:00"/>
    <n v="17.376000000000001"/>
    <x v="834"/>
    <n v="16"/>
    <x v="1024"/>
    <n v="87584"/>
    <x v="1"/>
    <x v="0"/>
  </r>
  <r>
    <n v="22029"/>
    <x v="2"/>
    <n v="0.03"/>
    <n v="205.99"/>
    <n v="8.99"/>
    <n v="2486"/>
    <x v="204"/>
    <x v="2"/>
    <x v="0"/>
    <x v="1"/>
    <x v="9"/>
    <x v="0"/>
    <x v="111"/>
    <n v="0.6"/>
    <x v="0"/>
    <x v="2"/>
    <x v="30"/>
    <x v="167"/>
    <n v="30458"/>
    <x v="101"/>
    <d v="2015-02-08T00:00:00"/>
    <n v="1087.7159999999999"/>
    <x v="835"/>
    <n v="1"/>
    <x v="1025"/>
    <n v="91414"/>
    <x v="2"/>
    <x v="0"/>
  </r>
  <r>
    <n v="23705"/>
    <x v="2"/>
    <n v="0.09"/>
    <n v="212.6"/>
    <n v="52.2"/>
    <n v="2579"/>
    <x v="737"/>
    <x v="1"/>
    <x v="3"/>
    <x v="2"/>
    <x v="8"/>
    <x v="3"/>
    <x v="37"/>
    <n v="0.64"/>
    <x v="0"/>
    <x v="2"/>
    <x v="3"/>
    <x v="587"/>
    <n v="36869"/>
    <x v="43"/>
    <d v="2015-01-04T00:00:00"/>
    <n v="-274.49799999999999"/>
    <x v="836"/>
    <n v="1"/>
    <x v="1026"/>
    <n v="88296"/>
    <x v="2"/>
    <x v="0"/>
  </r>
  <r>
    <n v="23606"/>
    <x v="3"/>
    <n v="0"/>
    <n v="65.989999999999995"/>
    <n v="5.92"/>
    <n v="211"/>
    <x v="738"/>
    <x v="0"/>
    <x v="2"/>
    <x v="1"/>
    <x v="9"/>
    <x v="0"/>
    <x v="281"/>
    <n v="0.55000000000000004"/>
    <x v="0"/>
    <x v="0"/>
    <x v="2"/>
    <x v="588"/>
    <n v="13501"/>
    <x v="41"/>
    <d v="2015-01-08T00:00:00"/>
    <n v="-107.98699999999999"/>
    <x v="837"/>
    <n v="3"/>
    <x v="1027"/>
    <n v="85964"/>
    <x v="0"/>
    <x v="0"/>
  </r>
  <r>
    <n v="23815"/>
    <x v="1"/>
    <n v="0.06"/>
    <n v="80.98"/>
    <n v="35"/>
    <n v="1254"/>
    <x v="739"/>
    <x v="0"/>
    <x v="3"/>
    <x v="0"/>
    <x v="3"/>
    <x v="2"/>
    <x v="124"/>
    <n v="0.81"/>
    <x v="0"/>
    <x v="3"/>
    <x v="6"/>
    <x v="589"/>
    <n v="77530"/>
    <x v="84"/>
    <d v="2015-03-13T00:00:00"/>
    <n v="-218.77"/>
    <x v="838"/>
    <n v="2"/>
    <x v="1028"/>
    <n v="89983"/>
    <x v="3"/>
    <x v="0"/>
  </r>
  <r>
    <n v="26135"/>
    <x v="2"/>
    <n v="0.04"/>
    <n v="10.98"/>
    <n v="3.99"/>
    <n v="1554"/>
    <x v="377"/>
    <x v="0"/>
    <x v="0"/>
    <x v="0"/>
    <x v="7"/>
    <x v="0"/>
    <x v="559"/>
    <n v="0.57999999999999996"/>
    <x v="0"/>
    <x v="2"/>
    <x v="45"/>
    <x v="310"/>
    <n v="39503"/>
    <x v="146"/>
    <d v="2015-05-18T00:00:00"/>
    <n v="481.03199999999998"/>
    <x v="839"/>
    <n v="15"/>
    <x v="1029"/>
    <n v="87485"/>
    <x v="2"/>
    <x v="0"/>
  </r>
  <r>
    <n v="25489"/>
    <x v="0"/>
    <n v="0.04"/>
    <n v="35.44"/>
    <n v="5.09"/>
    <n v="3078"/>
    <x v="740"/>
    <x v="0"/>
    <x v="0"/>
    <x v="0"/>
    <x v="11"/>
    <x v="0"/>
    <x v="279"/>
    <n v="0.38"/>
    <x v="0"/>
    <x v="0"/>
    <x v="8"/>
    <x v="590"/>
    <n v="43615"/>
    <x v="10"/>
    <d v="2015-06-11T00:00:00"/>
    <n v="118.6317"/>
    <x v="11"/>
    <n v="5"/>
    <x v="1030"/>
    <n v="88240"/>
    <x v="0"/>
    <x v="0"/>
  </r>
  <r>
    <n v="20049"/>
    <x v="3"/>
    <n v="7.0000000000000007E-2"/>
    <n v="14.48"/>
    <n v="6.46"/>
    <n v="3042"/>
    <x v="741"/>
    <x v="0"/>
    <x v="0"/>
    <x v="0"/>
    <x v="0"/>
    <x v="0"/>
    <x v="560"/>
    <n v="0.38"/>
    <x v="0"/>
    <x v="3"/>
    <x v="20"/>
    <x v="591"/>
    <n v="67501"/>
    <x v="95"/>
    <d v="2015-02-05T00:00:00"/>
    <n v="67.864000000000004"/>
    <x v="840"/>
    <n v="12"/>
    <x v="1031"/>
    <n v="86101"/>
    <x v="3"/>
    <x v="0"/>
  </r>
  <r>
    <n v="23071"/>
    <x v="2"/>
    <n v="7.0000000000000007E-2"/>
    <n v="19.84"/>
    <n v="4.0999999999999996"/>
    <n v="91"/>
    <x v="130"/>
    <x v="0"/>
    <x v="3"/>
    <x v="0"/>
    <x v="13"/>
    <x v="6"/>
    <x v="561"/>
    <n v="0.44"/>
    <x v="0"/>
    <x v="1"/>
    <x v="1"/>
    <x v="101"/>
    <n v="94591"/>
    <x v="91"/>
    <d v="2015-05-18T00:00:00"/>
    <n v="117.852"/>
    <x v="11"/>
    <n v="9"/>
    <x v="1032"/>
    <n v="87175"/>
    <x v="1"/>
    <x v="0"/>
  </r>
  <r>
    <n v="2065"/>
    <x v="2"/>
    <n v="0.08"/>
    <n v="4.91"/>
    <n v="0.5"/>
    <n v="2491"/>
    <x v="39"/>
    <x v="0"/>
    <x v="2"/>
    <x v="0"/>
    <x v="15"/>
    <x v="0"/>
    <x v="520"/>
    <n v="0.36"/>
    <x v="0"/>
    <x v="1"/>
    <x v="1"/>
    <x v="1"/>
    <n v="90045"/>
    <x v="87"/>
    <d v="2015-04-09T00:00:00"/>
    <n v="31.751999999999999"/>
    <x v="841"/>
    <n v="36"/>
    <x v="1033"/>
    <n v="14785"/>
    <x v="1"/>
    <x v="0"/>
  </r>
  <r>
    <n v="20188"/>
    <x v="1"/>
    <n v="0.01"/>
    <n v="20.99"/>
    <n v="0.99"/>
    <n v="2260"/>
    <x v="519"/>
    <x v="0"/>
    <x v="1"/>
    <x v="1"/>
    <x v="9"/>
    <x v="5"/>
    <x v="562"/>
    <n v="0.83"/>
    <x v="0"/>
    <x v="2"/>
    <x v="30"/>
    <x v="420"/>
    <n v="30161"/>
    <x v="44"/>
    <d v="2015-02-16T00:00:00"/>
    <n v="45.378"/>
    <x v="842"/>
    <n v="9"/>
    <x v="1034"/>
    <n v="89601"/>
    <x v="2"/>
    <x v="0"/>
  </r>
  <r>
    <n v="18663"/>
    <x v="3"/>
    <n v="0.06"/>
    <n v="13.9"/>
    <n v="7.59"/>
    <n v="585"/>
    <x v="742"/>
    <x v="0"/>
    <x v="1"/>
    <x v="0"/>
    <x v="12"/>
    <x v="5"/>
    <x v="549"/>
    <n v="0.56000000000000005"/>
    <x v="0"/>
    <x v="0"/>
    <x v="41"/>
    <x v="88"/>
    <n v="3301"/>
    <x v="162"/>
    <d v="2015-05-14T00:00:00"/>
    <n v="-67.59"/>
    <x v="843"/>
    <n v="12"/>
    <x v="1035"/>
    <n v="88644"/>
    <x v="0"/>
    <x v="0"/>
  </r>
  <r>
    <n v="22439"/>
    <x v="4"/>
    <n v="0.01"/>
    <n v="39.979999999999997"/>
    <n v="9.1999999999999993"/>
    <n v="2647"/>
    <x v="743"/>
    <x v="0"/>
    <x v="1"/>
    <x v="2"/>
    <x v="4"/>
    <x v="6"/>
    <x v="563"/>
    <n v="0.65"/>
    <x v="0"/>
    <x v="1"/>
    <x v="1"/>
    <x v="592"/>
    <n v="93309"/>
    <x v="106"/>
    <d v="2015-03-19T00:00:00"/>
    <n v="117.52079999999998"/>
    <x v="11"/>
    <n v="4"/>
    <x v="1036"/>
    <n v="91386"/>
    <x v="1"/>
    <x v="0"/>
  </r>
  <r>
    <n v="19766"/>
    <x v="1"/>
    <n v="0.09"/>
    <n v="58.1"/>
    <n v="1.49"/>
    <n v="2468"/>
    <x v="423"/>
    <x v="2"/>
    <x v="3"/>
    <x v="0"/>
    <x v="0"/>
    <x v="0"/>
    <x v="294"/>
    <n v="0.38"/>
    <x v="0"/>
    <x v="2"/>
    <x v="18"/>
    <x v="340"/>
    <n v="28144"/>
    <x v="102"/>
    <d v="2015-04-29T00:00:00"/>
    <n v="765.75"/>
    <x v="844"/>
    <n v="3"/>
    <x v="1037"/>
    <n v="88135"/>
    <x v="2"/>
    <x v="0"/>
  </r>
  <r>
    <n v="23920"/>
    <x v="4"/>
    <n v="7.0000000000000007E-2"/>
    <n v="33.94"/>
    <n v="19.190000000000001"/>
    <n v="2204"/>
    <x v="74"/>
    <x v="1"/>
    <x v="3"/>
    <x v="2"/>
    <x v="2"/>
    <x v="1"/>
    <x v="564"/>
    <n v="0.57999999999999996"/>
    <x v="0"/>
    <x v="3"/>
    <x v="22"/>
    <x v="55"/>
    <n v="55337"/>
    <x v="95"/>
    <d v="2015-02-08T00:00:00"/>
    <n v="-157.56"/>
    <x v="845"/>
    <n v="5"/>
    <x v="1037"/>
    <n v="86051"/>
    <x v="3"/>
    <x v="0"/>
  </r>
  <r>
    <n v="20497"/>
    <x v="4"/>
    <n v="0"/>
    <n v="17.670000000000002"/>
    <n v="8.99"/>
    <n v="2426"/>
    <x v="712"/>
    <x v="0"/>
    <x v="0"/>
    <x v="2"/>
    <x v="4"/>
    <x v="5"/>
    <x v="470"/>
    <n v="0.47"/>
    <x v="0"/>
    <x v="3"/>
    <x v="6"/>
    <x v="567"/>
    <n v="75061"/>
    <x v="35"/>
    <d v="2015-05-09T00:00:00"/>
    <n v="109.67000000000002"/>
    <x v="846"/>
    <n v="9"/>
    <x v="1038"/>
    <n v="90861"/>
    <x v="3"/>
    <x v="0"/>
  </r>
  <r>
    <n v="21329"/>
    <x v="4"/>
    <n v="0.04"/>
    <n v="19.98"/>
    <n v="8.68"/>
    <n v="1121"/>
    <x v="430"/>
    <x v="0"/>
    <x v="2"/>
    <x v="0"/>
    <x v="11"/>
    <x v="0"/>
    <x v="565"/>
    <n v="0.37"/>
    <x v="0"/>
    <x v="1"/>
    <x v="1"/>
    <x v="346"/>
    <n v="92592"/>
    <x v="150"/>
    <d v="2015-02-14T00:00:00"/>
    <n v="108"/>
    <x v="847"/>
    <n v="8"/>
    <x v="1039"/>
    <n v="86767"/>
    <x v="1"/>
    <x v="0"/>
  </r>
  <r>
    <n v="22246"/>
    <x v="4"/>
    <n v="0.1"/>
    <n v="10.44"/>
    <n v="5.75"/>
    <n v="1918"/>
    <x v="744"/>
    <x v="2"/>
    <x v="3"/>
    <x v="0"/>
    <x v="0"/>
    <x v="0"/>
    <x v="566"/>
    <n v="0.39"/>
    <x v="0"/>
    <x v="2"/>
    <x v="37"/>
    <x v="593"/>
    <n v="72450"/>
    <x v="0"/>
    <d v="2015-04-11T00:00:00"/>
    <n v="125.72399999999999"/>
    <x v="848"/>
    <n v="17"/>
    <x v="1039"/>
    <n v="85898"/>
    <x v="2"/>
    <x v="0"/>
  </r>
  <r>
    <n v="23717"/>
    <x v="0"/>
    <n v="0.01"/>
    <n v="65.989999999999995"/>
    <n v="3.99"/>
    <n v="937"/>
    <x v="745"/>
    <x v="0"/>
    <x v="1"/>
    <x v="1"/>
    <x v="9"/>
    <x v="0"/>
    <x v="285"/>
    <n v="0.59"/>
    <x v="0"/>
    <x v="1"/>
    <x v="1"/>
    <x v="594"/>
    <n v="90278"/>
    <x v="176"/>
    <d v="2015-06-28T00:00:00"/>
    <n v="-95.21050000000001"/>
    <x v="849"/>
    <n v="3"/>
    <x v="1040"/>
    <n v="90589"/>
    <x v="1"/>
    <x v="0"/>
  </r>
  <r>
    <n v="22540"/>
    <x v="2"/>
    <n v="7.0000000000000007E-2"/>
    <n v="65.989999999999995"/>
    <n v="5.99"/>
    <n v="2630"/>
    <x v="195"/>
    <x v="0"/>
    <x v="0"/>
    <x v="1"/>
    <x v="9"/>
    <x v="0"/>
    <x v="280"/>
    <n v="0.57999999999999996"/>
    <x v="0"/>
    <x v="3"/>
    <x v="44"/>
    <x v="159"/>
    <n v="73071"/>
    <x v="7"/>
    <d v="2015-01-08T00:00:00"/>
    <n v="-139.18256"/>
    <x v="850"/>
    <n v="3"/>
    <x v="1041"/>
    <n v="85915"/>
    <x v="3"/>
    <x v="0"/>
  </r>
  <r>
    <n v="18762"/>
    <x v="4"/>
    <n v="7.0000000000000007E-2"/>
    <n v="10.98"/>
    <n v="4.8"/>
    <n v="1432"/>
    <x v="746"/>
    <x v="0"/>
    <x v="1"/>
    <x v="0"/>
    <x v="14"/>
    <x v="0"/>
    <x v="505"/>
    <n v="0.36"/>
    <x v="0"/>
    <x v="3"/>
    <x v="7"/>
    <x v="413"/>
    <n v="46203"/>
    <x v="2"/>
    <d v="2015-06-27T00:00:00"/>
    <n v="52.92"/>
    <x v="851"/>
    <n v="16"/>
    <x v="1042"/>
    <n v="86827"/>
    <x v="3"/>
    <x v="0"/>
  </r>
  <r>
    <n v="18817"/>
    <x v="2"/>
    <n v="0.1"/>
    <n v="58.1"/>
    <n v="1.49"/>
    <n v="190"/>
    <x v="747"/>
    <x v="0"/>
    <x v="1"/>
    <x v="0"/>
    <x v="0"/>
    <x v="0"/>
    <x v="294"/>
    <n v="0.38"/>
    <x v="0"/>
    <x v="3"/>
    <x v="13"/>
    <x v="595"/>
    <n v="60004"/>
    <x v="156"/>
    <d v="2015-02-13T00:00:00"/>
    <n v="113.6499"/>
    <x v="11"/>
    <n v="3"/>
    <x v="1043"/>
    <n v="89092"/>
    <x v="3"/>
    <x v="0"/>
  </r>
  <r>
    <n v="25183"/>
    <x v="0"/>
    <n v="0.01"/>
    <n v="18.97"/>
    <n v="9.0299999999999994"/>
    <n v="2287"/>
    <x v="513"/>
    <x v="0"/>
    <x v="1"/>
    <x v="0"/>
    <x v="11"/>
    <x v="0"/>
    <x v="567"/>
    <n v="0.37"/>
    <x v="0"/>
    <x v="2"/>
    <x v="36"/>
    <x v="414"/>
    <n v="29483"/>
    <x v="88"/>
    <d v="2015-03-25T00:00:00"/>
    <n v="-12.026699999999998"/>
    <x v="852"/>
    <n v="8"/>
    <x v="1044"/>
    <n v="90146"/>
    <x v="2"/>
    <x v="0"/>
  </r>
  <r>
    <n v="19502"/>
    <x v="2"/>
    <n v="0.02"/>
    <n v="45.99"/>
    <n v="4.99"/>
    <n v="1620"/>
    <x v="748"/>
    <x v="2"/>
    <x v="2"/>
    <x v="1"/>
    <x v="9"/>
    <x v="0"/>
    <x v="568"/>
    <n v="0.56999999999999995"/>
    <x v="0"/>
    <x v="0"/>
    <x v="5"/>
    <x v="409"/>
    <n v="17602"/>
    <x v="23"/>
    <d v="2015-04-07T00:00:00"/>
    <n v="3.96"/>
    <x v="853"/>
    <n v="4"/>
    <x v="1045"/>
    <n v="90248"/>
    <x v="0"/>
    <x v="0"/>
  </r>
  <r>
    <n v="21207"/>
    <x v="1"/>
    <n v="0.02"/>
    <n v="152.47999999999999"/>
    <n v="6.5"/>
    <n v="1233"/>
    <x v="345"/>
    <x v="2"/>
    <x v="2"/>
    <x v="1"/>
    <x v="10"/>
    <x v="0"/>
    <x v="69"/>
    <n v="0.74"/>
    <x v="0"/>
    <x v="3"/>
    <x v="6"/>
    <x v="283"/>
    <n v="75028"/>
    <x v="87"/>
    <d v="2015-04-11T00:00:00"/>
    <n v="-564.60239999999999"/>
    <x v="854"/>
    <n v="1"/>
    <x v="1046"/>
    <n v="89375"/>
    <x v="3"/>
    <x v="0"/>
  </r>
  <r>
    <n v="26054"/>
    <x v="0"/>
    <n v="0.01"/>
    <n v="7.64"/>
    <n v="1.39"/>
    <n v="2947"/>
    <x v="749"/>
    <x v="0"/>
    <x v="2"/>
    <x v="0"/>
    <x v="14"/>
    <x v="0"/>
    <x v="569"/>
    <n v="0.36"/>
    <x v="0"/>
    <x v="0"/>
    <x v="2"/>
    <x v="596"/>
    <n v="14043"/>
    <x v="95"/>
    <d v="2015-02-07T00:00:00"/>
    <n v="112.1181"/>
    <x v="11"/>
    <n v="20"/>
    <x v="1047"/>
    <n v="87511"/>
    <x v="0"/>
    <x v="0"/>
  </r>
  <r>
    <n v="24974"/>
    <x v="1"/>
    <n v="0.03"/>
    <n v="30.98"/>
    <n v="8.99"/>
    <n v="1527"/>
    <x v="279"/>
    <x v="2"/>
    <x v="0"/>
    <x v="0"/>
    <x v="13"/>
    <x v="5"/>
    <x v="570"/>
    <n v="0.57999999999999996"/>
    <x v="0"/>
    <x v="2"/>
    <x v="3"/>
    <x v="230"/>
    <n v="35601"/>
    <x v="31"/>
    <d v="2015-01-11T00:00:00"/>
    <n v="0.50999999999999868"/>
    <x v="855"/>
    <n v="5"/>
    <x v="1048"/>
    <n v="86813"/>
    <x v="2"/>
    <x v="0"/>
  </r>
  <r>
    <n v="24908"/>
    <x v="2"/>
    <n v="0.01"/>
    <n v="12.28"/>
    <n v="6.47"/>
    <n v="3008"/>
    <x v="707"/>
    <x v="0"/>
    <x v="3"/>
    <x v="0"/>
    <x v="11"/>
    <x v="0"/>
    <x v="571"/>
    <n v="0.38"/>
    <x v="0"/>
    <x v="3"/>
    <x v="22"/>
    <x v="564"/>
    <n v="55343"/>
    <x v="10"/>
    <d v="2015-06-12T00:00:00"/>
    <n v="47.61"/>
    <x v="856"/>
    <n v="12"/>
    <x v="1049"/>
    <n v="89415"/>
    <x v="3"/>
    <x v="0"/>
  </r>
  <r>
    <n v="21184"/>
    <x v="1"/>
    <n v="0.09"/>
    <n v="28.48"/>
    <n v="1.99"/>
    <n v="1014"/>
    <x v="574"/>
    <x v="0"/>
    <x v="3"/>
    <x v="1"/>
    <x v="10"/>
    <x v="5"/>
    <x v="442"/>
    <n v="0.4"/>
    <x v="0"/>
    <x v="2"/>
    <x v="37"/>
    <x v="462"/>
    <n v="72022"/>
    <x v="40"/>
    <d v="2015-03-02T00:00:00"/>
    <n v="-17.149999999999999"/>
    <x v="857"/>
    <n v="6"/>
    <x v="1050"/>
    <n v="88387"/>
    <x v="2"/>
    <x v="0"/>
  </r>
  <r>
    <n v="7718"/>
    <x v="2"/>
    <n v="0.03"/>
    <n v="4.0599999999999996"/>
    <n v="6.89"/>
    <n v="2882"/>
    <x v="42"/>
    <x v="0"/>
    <x v="2"/>
    <x v="0"/>
    <x v="7"/>
    <x v="0"/>
    <x v="572"/>
    <n v="0.6"/>
    <x v="0"/>
    <x v="2"/>
    <x v="18"/>
    <x v="29"/>
    <n v="28206"/>
    <x v="75"/>
    <d v="2015-02-22T00:00:00"/>
    <n v="-246.27609999999999"/>
    <x v="858"/>
    <n v="37"/>
    <x v="1051"/>
    <n v="55300"/>
    <x v="2"/>
    <x v="0"/>
  </r>
  <r>
    <n v="23342"/>
    <x v="1"/>
    <n v="0.02"/>
    <n v="11.55"/>
    <n v="2.36"/>
    <n v="2770"/>
    <x v="750"/>
    <x v="0"/>
    <x v="1"/>
    <x v="0"/>
    <x v="13"/>
    <x v="6"/>
    <x v="474"/>
    <n v="0.55000000000000004"/>
    <x v="0"/>
    <x v="2"/>
    <x v="30"/>
    <x v="597"/>
    <n v="30338"/>
    <x v="130"/>
    <d v="2015-03-10T00:00:00"/>
    <n v="1289.3819999999998"/>
    <x v="859"/>
    <n v="14"/>
    <x v="1052"/>
    <n v="88975"/>
    <x v="2"/>
    <x v="0"/>
  </r>
  <r>
    <n v="19694"/>
    <x v="0"/>
    <n v="0.04"/>
    <n v="130.97999999999999"/>
    <n v="30"/>
    <n v="447"/>
    <x v="223"/>
    <x v="1"/>
    <x v="1"/>
    <x v="2"/>
    <x v="2"/>
    <x v="1"/>
    <x v="66"/>
    <n v="0.78"/>
    <x v="0"/>
    <x v="3"/>
    <x v="22"/>
    <x v="106"/>
    <n v="55113"/>
    <x v="103"/>
    <d v="2015-06-28T00:00:00"/>
    <n v="-82.903999999999996"/>
    <x v="860"/>
    <n v="1"/>
    <x v="1053"/>
    <n v="90449"/>
    <x v="3"/>
    <x v="0"/>
  </r>
  <r>
    <n v="19652"/>
    <x v="0"/>
    <n v="0.03"/>
    <n v="20.99"/>
    <n v="0.99"/>
    <n v="3063"/>
    <x v="161"/>
    <x v="0"/>
    <x v="2"/>
    <x v="1"/>
    <x v="9"/>
    <x v="6"/>
    <x v="518"/>
    <n v="0.56999999999999995"/>
    <x v="0"/>
    <x v="1"/>
    <x v="14"/>
    <x v="128"/>
    <n v="98034"/>
    <x v="113"/>
    <d v="2015-05-26T00:00:00"/>
    <n v="4.1822000000000052"/>
    <x v="861"/>
    <n v="9"/>
    <x v="1054"/>
    <n v="88449"/>
    <x v="1"/>
    <x v="0"/>
  </r>
  <r>
    <n v="7734"/>
    <x v="1"/>
    <n v="7.0000000000000007E-2"/>
    <n v="2.84"/>
    <n v="0.93"/>
    <n v="699"/>
    <x v="62"/>
    <x v="0"/>
    <x v="2"/>
    <x v="0"/>
    <x v="13"/>
    <x v="6"/>
    <x v="573"/>
    <n v="0.54"/>
    <x v="0"/>
    <x v="1"/>
    <x v="1"/>
    <x v="1"/>
    <n v="90041"/>
    <x v="11"/>
    <d v="2015-06-08T00:00:00"/>
    <n v="3.21"/>
    <x v="862"/>
    <n v="59"/>
    <x v="1055"/>
    <n v="55392"/>
    <x v="1"/>
    <x v="0"/>
  </r>
  <r>
    <n v="19501"/>
    <x v="2"/>
    <n v="0.09"/>
    <n v="12.88"/>
    <n v="4.59"/>
    <n v="1618"/>
    <x v="751"/>
    <x v="0"/>
    <x v="2"/>
    <x v="0"/>
    <x v="12"/>
    <x v="6"/>
    <x v="574"/>
    <n v="0.82"/>
    <x v="0"/>
    <x v="3"/>
    <x v="7"/>
    <x v="397"/>
    <n v="46322"/>
    <x v="23"/>
    <d v="2015-04-06T00:00:00"/>
    <n v="-175.13"/>
    <x v="863"/>
    <n v="13"/>
    <x v="1056"/>
    <n v="90248"/>
    <x v="3"/>
    <x v="0"/>
  </r>
  <r>
    <n v="20040"/>
    <x v="2"/>
    <n v="0.1"/>
    <n v="13.43"/>
    <n v="5.5"/>
    <n v="3279"/>
    <x v="307"/>
    <x v="0"/>
    <x v="3"/>
    <x v="0"/>
    <x v="3"/>
    <x v="0"/>
    <x v="575"/>
    <n v="0.56999999999999995"/>
    <x v="0"/>
    <x v="2"/>
    <x v="36"/>
    <x v="257"/>
    <n v="29203"/>
    <x v="23"/>
    <d v="2015-04-08T00:00:00"/>
    <n v="358.29539999999997"/>
    <x v="864"/>
    <n v="12"/>
    <x v="1057"/>
    <n v="90766"/>
    <x v="2"/>
    <x v="0"/>
  </r>
  <r>
    <n v="22763"/>
    <x v="0"/>
    <n v="0.04"/>
    <n v="11.5"/>
    <n v="7.19"/>
    <n v="1485"/>
    <x v="98"/>
    <x v="0"/>
    <x v="3"/>
    <x v="0"/>
    <x v="0"/>
    <x v="0"/>
    <x v="576"/>
    <n v="0.4"/>
    <x v="0"/>
    <x v="3"/>
    <x v="13"/>
    <x v="72"/>
    <n v="60516"/>
    <x v="75"/>
    <d v="2015-02-23T00:00:00"/>
    <n v="-23.357880000000002"/>
    <x v="865"/>
    <n v="14"/>
    <x v="1058"/>
    <n v="91236"/>
    <x v="3"/>
    <x v="0"/>
  </r>
  <r>
    <n v="24711"/>
    <x v="2"/>
    <n v="0"/>
    <n v="6.68"/>
    <n v="5.66"/>
    <n v="1047"/>
    <x v="752"/>
    <x v="0"/>
    <x v="3"/>
    <x v="0"/>
    <x v="11"/>
    <x v="0"/>
    <x v="333"/>
    <n v="0.37"/>
    <x v="0"/>
    <x v="0"/>
    <x v="11"/>
    <x v="15"/>
    <n v="2109"/>
    <x v="155"/>
    <d v="2015-02-28T00:00:00"/>
    <n v="-40.008800000000001"/>
    <x v="866"/>
    <n v="23"/>
    <x v="1059"/>
    <n v="89389"/>
    <x v="0"/>
    <x v="0"/>
  </r>
  <r>
    <n v="19472"/>
    <x v="1"/>
    <n v="0.06"/>
    <n v="8.3699999999999992"/>
    <n v="10.16"/>
    <n v="1494"/>
    <x v="753"/>
    <x v="0"/>
    <x v="1"/>
    <x v="2"/>
    <x v="4"/>
    <x v="2"/>
    <x v="577"/>
    <n v="0.59"/>
    <x v="0"/>
    <x v="0"/>
    <x v="32"/>
    <x v="598"/>
    <n v="21222"/>
    <x v="154"/>
    <d v="2015-03-13T00:00:00"/>
    <n v="-255.65"/>
    <x v="867"/>
    <n v="18"/>
    <x v="1060"/>
    <n v="85880"/>
    <x v="0"/>
    <x v="0"/>
  </r>
  <r>
    <n v="22597"/>
    <x v="2"/>
    <n v="0.09"/>
    <n v="28.53"/>
    <n v="1.49"/>
    <n v="3359"/>
    <x v="754"/>
    <x v="0"/>
    <x v="3"/>
    <x v="0"/>
    <x v="0"/>
    <x v="0"/>
    <x v="359"/>
    <n v="0.38"/>
    <x v="0"/>
    <x v="3"/>
    <x v="31"/>
    <x v="599"/>
    <n v="53213"/>
    <x v="19"/>
    <d v="2015-04-30T00:00:00"/>
    <n v="107.45461999999999"/>
    <x v="868"/>
    <n v="6"/>
    <x v="1061"/>
    <n v="91437"/>
    <x v="3"/>
    <x v="0"/>
  </r>
  <r>
    <n v="24225"/>
    <x v="1"/>
    <n v="0.08"/>
    <n v="15.04"/>
    <n v="1.97"/>
    <n v="1155"/>
    <x v="755"/>
    <x v="0"/>
    <x v="2"/>
    <x v="0"/>
    <x v="11"/>
    <x v="6"/>
    <x v="578"/>
    <n v="0.39"/>
    <x v="0"/>
    <x v="1"/>
    <x v="1"/>
    <x v="600"/>
    <n v="90640"/>
    <x v="63"/>
    <d v="2015-01-02T00:00:00"/>
    <n v="108.5163"/>
    <x v="11"/>
    <n v="11"/>
    <x v="1062"/>
    <n v="90853"/>
    <x v="1"/>
    <x v="0"/>
  </r>
  <r>
    <n v="23154"/>
    <x v="3"/>
    <n v="0.02"/>
    <n v="3.78"/>
    <n v="0.71"/>
    <n v="649"/>
    <x v="756"/>
    <x v="0"/>
    <x v="3"/>
    <x v="0"/>
    <x v="16"/>
    <x v="6"/>
    <x v="579"/>
    <n v="0.39"/>
    <x v="0"/>
    <x v="3"/>
    <x v="13"/>
    <x v="294"/>
    <n v="60089"/>
    <x v="4"/>
    <d v="2015-05-30T00:00:00"/>
    <n v="106.7499"/>
    <x v="11"/>
    <n v="40"/>
    <x v="1063"/>
    <n v="91366"/>
    <x v="3"/>
    <x v="0"/>
  </r>
  <r>
    <n v="18411"/>
    <x v="2"/>
    <n v="0.03"/>
    <n v="22.01"/>
    <n v="5.53"/>
    <n v="2141"/>
    <x v="20"/>
    <x v="2"/>
    <x v="3"/>
    <x v="0"/>
    <x v="13"/>
    <x v="5"/>
    <x v="473"/>
    <n v="0.59"/>
    <x v="0"/>
    <x v="1"/>
    <x v="12"/>
    <x v="16"/>
    <n v="81301"/>
    <x v="14"/>
    <d v="2015-02-19T00:00:00"/>
    <n v="12.5504"/>
    <x v="869"/>
    <n v="7"/>
    <x v="1064"/>
    <n v="87570"/>
    <x v="1"/>
    <x v="0"/>
  </r>
  <r>
    <n v="21721"/>
    <x v="1"/>
    <n v="0.21"/>
    <n v="14.98"/>
    <n v="8.99"/>
    <n v="3133"/>
    <x v="148"/>
    <x v="0"/>
    <x v="1"/>
    <x v="2"/>
    <x v="4"/>
    <x v="5"/>
    <x v="479"/>
    <n v="0.39"/>
    <x v="0"/>
    <x v="3"/>
    <x v="13"/>
    <x v="116"/>
    <n v="60540"/>
    <x v="49"/>
    <d v="2015-03-05T00:00:00"/>
    <n v="-17.75"/>
    <x v="870"/>
    <n v="10"/>
    <x v="1065"/>
    <n v="86792"/>
    <x v="3"/>
    <x v="0"/>
  </r>
  <r>
    <n v="19567"/>
    <x v="4"/>
    <n v="7.0000000000000007E-2"/>
    <n v="35.99"/>
    <n v="5.99"/>
    <n v="2070"/>
    <x v="757"/>
    <x v="0"/>
    <x v="1"/>
    <x v="1"/>
    <x v="9"/>
    <x v="6"/>
    <x v="288"/>
    <n v="0.38"/>
    <x v="0"/>
    <x v="3"/>
    <x v="4"/>
    <x v="601"/>
    <n v="48021"/>
    <x v="92"/>
    <d v="2015-05-20T00:00:00"/>
    <n v="17.839800000000011"/>
    <x v="871"/>
    <n v="5"/>
    <x v="1066"/>
    <n v="88558"/>
    <x v="3"/>
    <x v="0"/>
  </r>
  <r>
    <n v="19895"/>
    <x v="4"/>
    <n v="0.02"/>
    <n v="48.04"/>
    <n v="5.09"/>
    <n v="510"/>
    <x v="758"/>
    <x v="0"/>
    <x v="1"/>
    <x v="0"/>
    <x v="11"/>
    <x v="0"/>
    <x v="264"/>
    <n v="0.37"/>
    <x v="0"/>
    <x v="1"/>
    <x v="1"/>
    <x v="602"/>
    <n v="95336"/>
    <x v="142"/>
    <d v="2015-01-13T00:00:00"/>
    <n v="105.25259999999999"/>
    <x v="11"/>
    <n v="3"/>
    <x v="1067"/>
    <n v="90058"/>
    <x v="1"/>
    <x v="0"/>
  </r>
  <r>
    <n v="19416"/>
    <x v="3"/>
    <n v="0.06"/>
    <n v="22.84"/>
    <n v="8.18"/>
    <n v="1873"/>
    <x v="759"/>
    <x v="0"/>
    <x v="1"/>
    <x v="0"/>
    <x v="11"/>
    <x v="0"/>
    <x v="580"/>
    <n v="0.39"/>
    <x v="0"/>
    <x v="2"/>
    <x v="15"/>
    <x v="603"/>
    <n v="33403"/>
    <x v="128"/>
    <d v="2015-01-17T00:00:00"/>
    <n v="-357.92399999999998"/>
    <x v="872"/>
    <n v="7"/>
    <x v="1068"/>
    <n v="90099"/>
    <x v="2"/>
    <x v="0"/>
  </r>
  <r>
    <n v="18941"/>
    <x v="0"/>
    <n v="0"/>
    <n v="15.98"/>
    <n v="8.99"/>
    <n v="3230"/>
    <x v="350"/>
    <x v="0"/>
    <x v="0"/>
    <x v="1"/>
    <x v="10"/>
    <x v="5"/>
    <x v="581"/>
    <n v="0.64"/>
    <x v="0"/>
    <x v="3"/>
    <x v="31"/>
    <x v="288"/>
    <n v="53186"/>
    <x v="105"/>
    <d v="2015-01-23T00:00:00"/>
    <n v="-135.46"/>
    <x v="873"/>
    <n v="9"/>
    <x v="1069"/>
    <n v="87435"/>
    <x v="3"/>
    <x v="0"/>
  </r>
  <r>
    <n v="23117"/>
    <x v="2"/>
    <n v="0.1"/>
    <n v="22.38"/>
    <n v="15.1"/>
    <n v="1247"/>
    <x v="760"/>
    <x v="0"/>
    <x v="3"/>
    <x v="0"/>
    <x v="0"/>
    <x v="0"/>
    <x v="306"/>
    <n v="0.38"/>
    <x v="0"/>
    <x v="3"/>
    <x v="6"/>
    <x v="604"/>
    <n v="78641"/>
    <x v="89"/>
    <d v="2015-04-06T00:00:00"/>
    <n v="-107.51349999999999"/>
    <x v="874"/>
    <n v="7"/>
    <x v="1070"/>
    <n v="91555"/>
    <x v="3"/>
    <x v="0"/>
  </r>
  <r>
    <n v="22562"/>
    <x v="0"/>
    <n v="0.1"/>
    <n v="14.28"/>
    <n v="2.99"/>
    <n v="2430"/>
    <x v="674"/>
    <x v="0"/>
    <x v="3"/>
    <x v="0"/>
    <x v="0"/>
    <x v="0"/>
    <x v="582"/>
    <n v="0.39"/>
    <x v="0"/>
    <x v="3"/>
    <x v="6"/>
    <x v="541"/>
    <n v="76541"/>
    <x v="112"/>
    <d v="2015-03-25T00:00:00"/>
    <n v="104.9145"/>
    <x v="11"/>
    <n v="11"/>
    <x v="1071"/>
    <n v="91108"/>
    <x v="3"/>
    <x v="0"/>
  </r>
  <r>
    <n v="19311"/>
    <x v="0"/>
    <n v="0.02"/>
    <n v="12.53"/>
    <n v="0.49"/>
    <n v="899"/>
    <x v="729"/>
    <x v="0"/>
    <x v="0"/>
    <x v="0"/>
    <x v="15"/>
    <x v="0"/>
    <x v="340"/>
    <n v="0.38"/>
    <x v="0"/>
    <x v="0"/>
    <x v="5"/>
    <x v="581"/>
    <n v="16602"/>
    <x v="136"/>
    <d v="2015-01-27T00:00:00"/>
    <n v="104.7213"/>
    <x v="11"/>
    <n v="12"/>
    <x v="1072"/>
    <n v="86264"/>
    <x v="0"/>
    <x v="0"/>
  </r>
  <r>
    <n v="22288"/>
    <x v="1"/>
    <n v="0.09"/>
    <n v="35.99"/>
    <n v="5.99"/>
    <n v="907"/>
    <x v="761"/>
    <x v="0"/>
    <x v="3"/>
    <x v="1"/>
    <x v="9"/>
    <x v="6"/>
    <x v="288"/>
    <n v="0.38"/>
    <x v="0"/>
    <x v="2"/>
    <x v="34"/>
    <x v="605"/>
    <n v="42420"/>
    <x v="109"/>
    <d v="2015-02-27T00:00:00"/>
    <n v="114.3165"/>
    <x v="875"/>
    <n v="5"/>
    <x v="1073"/>
    <n v="86459"/>
    <x v="2"/>
    <x v="0"/>
  </r>
  <r>
    <n v="20872"/>
    <x v="2"/>
    <n v="0.1"/>
    <n v="5.98"/>
    <n v="3.85"/>
    <n v="1026"/>
    <x v="322"/>
    <x v="0"/>
    <x v="0"/>
    <x v="1"/>
    <x v="10"/>
    <x v="5"/>
    <x v="583"/>
    <n v="0.68"/>
    <x v="0"/>
    <x v="0"/>
    <x v="2"/>
    <x v="266"/>
    <n v="11722"/>
    <x v="4"/>
    <d v="2015-05-30T00:00:00"/>
    <n v="18.922000000000011"/>
    <x v="876"/>
    <n v="26"/>
    <x v="1074"/>
    <n v="89008"/>
    <x v="0"/>
    <x v="0"/>
  </r>
  <r>
    <n v="19692"/>
    <x v="2"/>
    <n v="0.04"/>
    <n v="124.49"/>
    <n v="51.94"/>
    <n v="1748"/>
    <x v="762"/>
    <x v="1"/>
    <x v="2"/>
    <x v="2"/>
    <x v="8"/>
    <x v="3"/>
    <x v="43"/>
    <n v="0.63"/>
    <x v="0"/>
    <x v="3"/>
    <x v="44"/>
    <x v="606"/>
    <n v="73703"/>
    <x v="38"/>
    <d v="2015-06-14T00:00:00"/>
    <n v="-93.06450000000001"/>
    <x v="877"/>
    <n v="1"/>
    <x v="1075"/>
    <n v="87245"/>
    <x v="3"/>
    <x v="0"/>
  </r>
  <r>
    <n v="22745"/>
    <x v="0"/>
    <n v="0.05"/>
    <n v="9.65"/>
    <n v="6.22"/>
    <n v="1482"/>
    <x v="763"/>
    <x v="0"/>
    <x v="1"/>
    <x v="2"/>
    <x v="4"/>
    <x v="0"/>
    <x v="584"/>
    <n v="0.55000000000000004"/>
    <x v="0"/>
    <x v="3"/>
    <x v="4"/>
    <x v="185"/>
    <n v="48708"/>
    <x v="163"/>
    <d v="2015-02-28T00:00:00"/>
    <n v="-14.6432"/>
    <x v="878"/>
    <n v="15"/>
    <x v="1076"/>
    <n v="91363"/>
    <x v="3"/>
    <x v="0"/>
  </r>
  <r>
    <n v="18989"/>
    <x v="2"/>
    <n v="7.0000000000000007E-2"/>
    <n v="39.479999999999997"/>
    <n v="1.99"/>
    <n v="2014"/>
    <x v="764"/>
    <x v="0"/>
    <x v="3"/>
    <x v="1"/>
    <x v="10"/>
    <x v="5"/>
    <x v="302"/>
    <n v="0.54"/>
    <x v="0"/>
    <x v="3"/>
    <x v="42"/>
    <x v="607"/>
    <n v="51503"/>
    <x v="100"/>
    <d v="2015-03-24T00:00:00"/>
    <n v="88.72"/>
    <x v="879"/>
    <n v="4"/>
    <x v="1077"/>
    <n v="88367"/>
    <x v="3"/>
    <x v="0"/>
  </r>
  <r>
    <n v="4949"/>
    <x v="3"/>
    <n v="0.08"/>
    <n v="9.98"/>
    <n v="12.52"/>
    <n v="2747"/>
    <x v="16"/>
    <x v="0"/>
    <x v="1"/>
    <x v="2"/>
    <x v="4"/>
    <x v="0"/>
    <x v="585"/>
    <n v="0.56999999999999995"/>
    <x v="0"/>
    <x v="0"/>
    <x v="2"/>
    <x v="2"/>
    <n v="10115"/>
    <x v="36"/>
    <d v="2015-02-07T00:00:00"/>
    <n v="-102.93"/>
    <x v="880"/>
    <n v="15"/>
    <x v="1078"/>
    <n v="35200"/>
    <x v="0"/>
    <x v="0"/>
  </r>
  <r>
    <n v="19252"/>
    <x v="0"/>
    <n v="0.1"/>
    <n v="95.99"/>
    <n v="4.9000000000000004"/>
    <n v="1653"/>
    <x v="329"/>
    <x v="0"/>
    <x v="1"/>
    <x v="1"/>
    <x v="9"/>
    <x v="0"/>
    <x v="238"/>
    <n v="0.56000000000000005"/>
    <x v="0"/>
    <x v="1"/>
    <x v="1"/>
    <x v="272"/>
    <n v="91360"/>
    <x v="48"/>
    <d v="2015-01-25T00:00:00"/>
    <n v="-268.66399999999999"/>
    <x v="881"/>
    <n v="2"/>
    <x v="1079"/>
    <n v="89885"/>
    <x v="1"/>
    <x v="0"/>
  </r>
  <r>
    <n v="20255"/>
    <x v="2"/>
    <n v="0.05"/>
    <n v="35.99"/>
    <n v="3.3"/>
    <n v="2534"/>
    <x v="765"/>
    <x v="0"/>
    <x v="0"/>
    <x v="1"/>
    <x v="9"/>
    <x v="5"/>
    <x v="488"/>
    <n v="0.39"/>
    <x v="0"/>
    <x v="0"/>
    <x v="10"/>
    <x v="14"/>
    <n v="4401"/>
    <x v="173"/>
    <d v="2015-03-31T00:00:00"/>
    <n v="103.27229999999999"/>
    <x v="11"/>
    <n v="5"/>
    <x v="1080"/>
    <n v="87451"/>
    <x v="0"/>
    <x v="0"/>
  </r>
  <r>
    <n v="831"/>
    <x v="4"/>
    <n v="0.03"/>
    <n v="7.96"/>
    <n v="4.95"/>
    <n v="1193"/>
    <x v="99"/>
    <x v="0"/>
    <x v="2"/>
    <x v="2"/>
    <x v="4"/>
    <x v="0"/>
    <x v="586"/>
    <n v="0.41"/>
    <x v="0"/>
    <x v="0"/>
    <x v="0"/>
    <x v="0"/>
    <n v="20016"/>
    <x v="149"/>
    <d v="2015-06-19T00:00:00"/>
    <n v="22.25"/>
    <x v="882"/>
    <n v="17"/>
    <x v="1081"/>
    <n v="5984"/>
    <x v="0"/>
    <x v="0"/>
  </r>
  <r>
    <n v="18829"/>
    <x v="4"/>
    <n v="0.06"/>
    <n v="10.89"/>
    <n v="4.5"/>
    <n v="1189"/>
    <x v="736"/>
    <x v="0"/>
    <x v="2"/>
    <x v="0"/>
    <x v="7"/>
    <x v="0"/>
    <x v="557"/>
    <n v="0.59"/>
    <x v="0"/>
    <x v="1"/>
    <x v="1"/>
    <x v="90"/>
    <n v="92646"/>
    <x v="149"/>
    <d v="2015-06-22T00:00:00"/>
    <n v="-25.112000000000002"/>
    <x v="883"/>
    <n v="14"/>
    <x v="1082"/>
    <n v="87584"/>
    <x v="1"/>
    <x v="0"/>
  </r>
  <r>
    <n v="23434"/>
    <x v="4"/>
    <n v="7.0000000000000007E-2"/>
    <n v="13.4"/>
    <n v="4.95"/>
    <n v="651"/>
    <x v="54"/>
    <x v="0"/>
    <x v="2"/>
    <x v="2"/>
    <x v="4"/>
    <x v="5"/>
    <x v="481"/>
    <n v="0.37"/>
    <x v="0"/>
    <x v="1"/>
    <x v="26"/>
    <x v="40"/>
    <n v="89115"/>
    <x v="44"/>
    <d v="2015-02-20T00:00:00"/>
    <n v="102.76859999999999"/>
    <x v="11"/>
    <n v="11"/>
    <x v="1083"/>
    <n v="91576"/>
    <x v="1"/>
    <x v="0"/>
  </r>
  <r>
    <n v="2768"/>
    <x v="0"/>
    <n v="0.08"/>
    <n v="1.68"/>
    <n v="1.57"/>
    <n v="2498"/>
    <x v="15"/>
    <x v="0"/>
    <x v="0"/>
    <x v="0"/>
    <x v="13"/>
    <x v="6"/>
    <x v="554"/>
    <n v="0.59"/>
    <x v="0"/>
    <x v="1"/>
    <x v="1"/>
    <x v="12"/>
    <n v="92024"/>
    <x v="36"/>
    <d v="2015-02-06T00:00:00"/>
    <n v="-46.25"/>
    <x v="884"/>
    <n v="88"/>
    <x v="1084"/>
    <n v="20007"/>
    <x v="1"/>
    <x v="0"/>
  </r>
  <r>
    <n v="25606"/>
    <x v="2"/>
    <n v="0"/>
    <n v="8.1199999999999992"/>
    <n v="2.83"/>
    <n v="3222"/>
    <x v="596"/>
    <x v="0"/>
    <x v="1"/>
    <x v="1"/>
    <x v="10"/>
    <x v="5"/>
    <x v="449"/>
    <n v="0.77"/>
    <x v="0"/>
    <x v="2"/>
    <x v="15"/>
    <x v="482"/>
    <n v="32303"/>
    <x v="135"/>
    <d v="2015-03-20T00:00:00"/>
    <n v="-159.32"/>
    <x v="885"/>
    <n v="17"/>
    <x v="1085"/>
    <n v="90814"/>
    <x v="2"/>
    <x v="0"/>
  </r>
  <r>
    <n v="24045"/>
    <x v="2"/>
    <n v="0.04"/>
    <n v="55.99"/>
    <n v="1.25"/>
    <n v="2817"/>
    <x v="766"/>
    <x v="2"/>
    <x v="1"/>
    <x v="1"/>
    <x v="9"/>
    <x v="5"/>
    <x v="587"/>
    <n v="0.35"/>
    <x v="0"/>
    <x v="0"/>
    <x v="8"/>
    <x v="275"/>
    <n v="43055"/>
    <x v="125"/>
    <d v="2015-06-02T00:00:00"/>
    <n v="-18.3216"/>
    <x v="886"/>
    <n v="3"/>
    <x v="1086"/>
    <n v="89743"/>
    <x v="0"/>
    <x v="0"/>
  </r>
  <r>
    <n v="23162"/>
    <x v="0"/>
    <n v="7.0000000000000007E-2"/>
    <n v="12.22"/>
    <n v="2.85"/>
    <n v="2561"/>
    <x v="224"/>
    <x v="0"/>
    <x v="2"/>
    <x v="2"/>
    <x v="4"/>
    <x v="5"/>
    <x v="588"/>
    <n v="0.55000000000000004"/>
    <x v="0"/>
    <x v="0"/>
    <x v="2"/>
    <x v="184"/>
    <n v="10562"/>
    <x v="144"/>
    <d v="2015-04-08T00:00:00"/>
    <n v="89.4148"/>
    <x v="887"/>
    <n v="12"/>
    <x v="1087"/>
    <n v="86466"/>
    <x v="0"/>
    <x v="0"/>
  </r>
  <r>
    <n v="25228"/>
    <x v="3"/>
    <n v="0.09"/>
    <n v="20.89"/>
    <n v="11.52"/>
    <n v="2066"/>
    <x v="767"/>
    <x v="0"/>
    <x v="3"/>
    <x v="0"/>
    <x v="3"/>
    <x v="0"/>
    <x v="475"/>
    <n v="0.83"/>
    <x v="0"/>
    <x v="2"/>
    <x v="18"/>
    <x v="608"/>
    <n v="28079"/>
    <x v="104"/>
    <d v="2015-03-27T00:00:00"/>
    <n v="-133.54599999999999"/>
    <x v="888"/>
    <n v="7"/>
    <x v="1088"/>
    <n v="85833"/>
    <x v="2"/>
    <x v="0"/>
  </r>
  <r>
    <n v="23765"/>
    <x v="4"/>
    <n v="0.01"/>
    <n v="85.99"/>
    <n v="0.99"/>
    <n v="2593"/>
    <x v="101"/>
    <x v="0"/>
    <x v="1"/>
    <x v="1"/>
    <x v="9"/>
    <x v="6"/>
    <x v="196"/>
    <n v="0.85"/>
    <x v="0"/>
    <x v="2"/>
    <x v="30"/>
    <x v="74"/>
    <n v="30605"/>
    <x v="84"/>
    <d v="2015-03-17T00:00:00"/>
    <n v="311.72999999999996"/>
    <x v="889"/>
    <n v="2"/>
    <x v="1089"/>
    <n v="87773"/>
    <x v="2"/>
    <x v="0"/>
  </r>
  <r>
    <n v="18702"/>
    <x v="1"/>
    <n v="0.1"/>
    <n v="8.17"/>
    <n v="1.69"/>
    <n v="1390"/>
    <x v="122"/>
    <x v="0"/>
    <x v="1"/>
    <x v="0"/>
    <x v="11"/>
    <x v="6"/>
    <x v="589"/>
    <n v="0.38"/>
    <x v="0"/>
    <x v="1"/>
    <x v="1"/>
    <x v="95"/>
    <n v="95207"/>
    <x v="92"/>
    <d v="2015-05-16T00:00:00"/>
    <n v="100.2984"/>
    <x v="11"/>
    <n v="19"/>
    <x v="1090"/>
    <n v="88731"/>
    <x v="1"/>
    <x v="0"/>
  </r>
  <r>
    <n v="20603"/>
    <x v="1"/>
    <n v="0.03"/>
    <n v="48.58"/>
    <n v="3.99"/>
    <n v="1649"/>
    <x v="768"/>
    <x v="2"/>
    <x v="1"/>
    <x v="0"/>
    <x v="7"/>
    <x v="0"/>
    <x v="590"/>
    <n v="0.56000000000000005"/>
    <x v="0"/>
    <x v="0"/>
    <x v="2"/>
    <x v="583"/>
    <n v="11598"/>
    <x v="83"/>
    <d v="2015-02-26T00:00:00"/>
    <n v="100.13279999999999"/>
    <x v="11"/>
    <n v="3"/>
    <x v="1091"/>
    <n v="91041"/>
    <x v="0"/>
    <x v="0"/>
  </r>
  <r>
    <n v="18106"/>
    <x v="2"/>
    <n v="0.01"/>
    <n v="9.31"/>
    <n v="3.98"/>
    <n v="1107"/>
    <x v="769"/>
    <x v="0"/>
    <x v="0"/>
    <x v="0"/>
    <x v="12"/>
    <x v="5"/>
    <x v="341"/>
    <n v="0.56000000000000005"/>
    <x v="0"/>
    <x v="3"/>
    <x v="6"/>
    <x v="609"/>
    <n v="77566"/>
    <x v="139"/>
    <d v="2015-05-22T00:00:00"/>
    <n v="2.1800000000000015"/>
    <x v="890"/>
    <n v="15"/>
    <x v="1092"/>
    <n v="86411"/>
    <x v="3"/>
    <x v="0"/>
  </r>
  <r>
    <n v="25013"/>
    <x v="3"/>
    <n v="0.03"/>
    <n v="19.04"/>
    <n v="6.38"/>
    <n v="1590"/>
    <x v="770"/>
    <x v="2"/>
    <x v="1"/>
    <x v="2"/>
    <x v="4"/>
    <x v="0"/>
    <x v="591"/>
    <n v="0.56000000000000005"/>
    <x v="0"/>
    <x v="0"/>
    <x v="8"/>
    <x v="610"/>
    <n v="44094"/>
    <x v="0"/>
    <d v="2015-04-04T00:00:00"/>
    <n v="83.793599999999998"/>
    <x v="891"/>
    <n v="7"/>
    <x v="1093"/>
    <n v="86668"/>
    <x v="0"/>
    <x v="0"/>
  </r>
  <r>
    <n v="22755"/>
    <x v="0"/>
    <n v="0.02"/>
    <n v="12.99"/>
    <n v="14.37"/>
    <n v="467"/>
    <x v="771"/>
    <x v="0"/>
    <x v="0"/>
    <x v="2"/>
    <x v="4"/>
    <x v="2"/>
    <x v="592"/>
    <n v="0.73"/>
    <x v="0"/>
    <x v="0"/>
    <x v="11"/>
    <x v="611"/>
    <n v="1915"/>
    <x v="132"/>
    <d v="2015-01-12T00:00:00"/>
    <n v="-556.80960000000005"/>
    <x v="892"/>
    <n v="11"/>
    <x v="1094"/>
    <n v="88060"/>
    <x v="0"/>
    <x v="0"/>
  </r>
  <r>
    <n v="19843"/>
    <x v="2"/>
    <n v="0.1"/>
    <n v="7.99"/>
    <n v="5.03"/>
    <n v="3397"/>
    <x v="29"/>
    <x v="0"/>
    <x v="0"/>
    <x v="1"/>
    <x v="9"/>
    <x v="4"/>
    <x v="593"/>
    <n v="0.6"/>
    <x v="0"/>
    <x v="3"/>
    <x v="13"/>
    <x v="20"/>
    <n v="61832"/>
    <x v="154"/>
    <d v="2015-03-12T00:00:00"/>
    <n v="-160.952"/>
    <x v="893"/>
    <n v="22"/>
    <x v="1095"/>
    <n v="87536"/>
    <x v="3"/>
    <x v="0"/>
  </r>
  <r>
    <n v="25732"/>
    <x v="1"/>
    <n v="0.05"/>
    <n v="11.55"/>
    <n v="2.36"/>
    <n v="1976"/>
    <x v="472"/>
    <x v="0"/>
    <x v="2"/>
    <x v="0"/>
    <x v="13"/>
    <x v="6"/>
    <x v="474"/>
    <n v="0.55000000000000004"/>
    <x v="0"/>
    <x v="3"/>
    <x v="4"/>
    <x v="379"/>
    <n v="48823"/>
    <x v="54"/>
    <d v="2015-01-12T00:00:00"/>
    <n v="98.525099999999981"/>
    <x v="11"/>
    <n v="12"/>
    <x v="1096"/>
    <n v="89039"/>
    <x v="3"/>
    <x v="0"/>
  </r>
  <r>
    <n v="21384"/>
    <x v="4"/>
    <n v="0.04"/>
    <n v="20.95"/>
    <n v="4"/>
    <n v="1828"/>
    <x v="772"/>
    <x v="0"/>
    <x v="1"/>
    <x v="1"/>
    <x v="10"/>
    <x v="0"/>
    <x v="406"/>
    <n v="0.6"/>
    <x v="0"/>
    <x v="3"/>
    <x v="42"/>
    <x v="612"/>
    <n v="50613"/>
    <x v="41"/>
    <d v="2015-01-11T00:00:00"/>
    <n v="-1.88"/>
    <x v="894"/>
    <n v="7"/>
    <x v="1097"/>
    <n v="86960"/>
    <x v="3"/>
    <x v="0"/>
  </r>
  <r>
    <n v="22847"/>
    <x v="3"/>
    <n v="0"/>
    <n v="22.84"/>
    <n v="8.18"/>
    <n v="3194"/>
    <x v="773"/>
    <x v="0"/>
    <x v="2"/>
    <x v="0"/>
    <x v="11"/>
    <x v="0"/>
    <x v="580"/>
    <n v="0.39"/>
    <x v="0"/>
    <x v="2"/>
    <x v="15"/>
    <x v="169"/>
    <n v="34609"/>
    <x v="55"/>
    <d v="2015-03-12T00:00:00"/>
    <n v="-110.376"/>
    <x v="895"/>
    <n v="6"/>
    <x v="1098"/>
    <n v="89805"/>
    <x v="2"/>
    <x v="0"/>
  </r>
  <r>
    <n v="22473"/>
    <x v="4"/>
    <n v="0.05"/>
    <n v="70.97"/>
    <n v="3.5"/>
    <n v="2991"/>
    <x v="774"/>
    <x v="0"/>
    <x v="3"/>
    <x v="0"/>
    <x v="7"/>
    <x v="0"/>
    <x v="188"/>
    <n v="0.59"/>
    <x v="0"/>
    <x v="3"/>
    <x v="31"/>
    <x v="613"/>
    <n v="53402"/>
    <x v="62"/>
    <d v="2015-05-13T00:00:00"/>
    <n v="18.218000000000018"/>
    <x v="896"/>
    <n v="2"/>
    <x v="1099"/>
    <n v="91466"/>
    <x v="3"/>
    <x v="0"/>
  </r>
  <r>
    <n v="19680"/>
    <x v="1"/>
    <n v="0.01"/>
    <n v="6.35"/>
    <n v="1.02"/>
    <n v="753"/>
    <x v="775"/>
    <x v="0"/>
    <x v="1"/>
    <x v="0"/>
    <x v="11"/>
    <x v="6"/>
    <x v="451"/>
    <n v="0.39"/>
    <x v="0"/>
    <x v="1"/>
    <x v="40"/>
    <x v="614"/>
    <n v="86301"/>
    <x v="154"/>
    <d v="2015-03-13T00:00:00"/>
    <n v="97.662599999999983"/>
    <x v="11"/>
    <n v="22"/>
    <x v="1100"/>
    <n v="90438"/>
    <x v="1"/>
    <x v="0"/>
  </r>
  <r>
    <n v="7490"/>
    <x v="0"/>
    <n v="0.08"/>
    <n v="3.98"/>
    <n v="0.7"/>
    <n v="3079"/>
    <x v="10"/>
    <x v="0"/>
    <x v="0"/>
    <x v="0"/>
    <x v="13"/>
    <x v="6"/>
    <x v="594"/>
    <n v="0.52"/>
    <x v="0"/>
    <x v="0"/>
    <x v="5"/>
    <x v="7"/>
    <n v="19112"/>
    <x v="10"/>
    <d v="2015-06-14T00:00:00"/>
    <n v="19.420000000000002"/>
    <x v="897"/>
    <n v="36"/>
    <x v="1101"/>
    <n v="53476"/>
    <x v="0"/>
    <x v="0"/>
  </r>
  <r>
    <n v="25535"/>
    <x v="2"/>
    <n v="0.02"/>
    <n v="15.22"/>
    <n v="9.73"/>
    <n v="2457"/>
    <x v="776"/>
    <x v="0"/>
    <x v="3"/>
    <x v="0"/>
    <x v="0"/>
    <x v="0"/>
    <x v="595"/>
    <n v="0.36"/>
    <x v="0"/>
    <x v="3"/>
    <x v="22"/>
    <x v="615"/>
    <n v="55014"/>
    <x v="39"/>
    <d v="2015-01-22T00:00:00"/>
    <n v="-21.63242"/>
    <x v="898"/>
    <n v="9"/>
    <x v="1102"/>
    <n v="89218"/>
    <x v="3"/>
    <x v="0"/>
  </r>
  <r>
    <n v="20645"/>
    <x v="3"/>
    <n v="7.0000000000000007E-2"/>
    <n v="6.54"/>
    <n v="5.27"/>
    <n v="193"/>
    <x v="691"/>
    <x v="0"/>
    <x v="1"/>
    <x v="0"/>
    <x v="0"/>
    <x v="0"/>
    <x v="596"/>
    <n v="0.36"/>
    <x v="0"/>
    <x v="1"/>
    <x v="9"/>
    <x v="201"/>
    <n v="84041"/>
    <x v="13"/>
    <d v="2015-04-01T00:00:00"/>
    <n v="-66.044499999999999"/>
    <x v="899"/>
    <n v="21"/>
    <x v="1103"/>
    <n v="90432"/>
    <x v="1"/>
    <x v="0"/>
  </r>
  <r>
    <n v="4725"/>
    <x v="2"/>
    <n v="7.0000000000000007E-2"/>
    <n v="20.34"/>
    <n v="35"/>
    <n v="898"/>
    <x v="469"/>
    <x v="0"/>
    <x v="0"/>
    <x v="0"/>
    <x v="3"/>
    <x v="2"/>
    <x v="291"/>
    <n v="0.84"/>
    <x v="0"/>
    <x v="0"/>
    <x v="2"/>
    <x v="2"/>
    <n v="10039"/>
    <x v="82"/>
    <d v="2015-01-13T00:00:00"/>
    <n v="-96.16"/>
    <x v="900"/>
    <n v="5"/>
    <x v="1104"/>
    <n v="33635"/>
    <x v="0"/>
    <x v="0"/>
  </r>
  <r>
    <n v="24200"/>
    <x v="3"/>
    <n v="0.06"/>
    <n v="19.989999999999998"/>
    <n v="11.17"/>
    <n v="3148"/>
    <x v="777"/>
    <x v="0"/>
    <x v="1"/>
    <x v="2"/>
    <x v="4"/>
    <x v="2"/>
    <x v="499"/>
    <n v="0.6"/>
    <x v="0"/>
    <x v="1"/>
    <x v="35"/>
    <x v="616"/>
    <n v="83854"/>
    <x v="129"/>
    <d v="2015-01-14T00:00:00"/>
    <n v="-66.823599999999999"/>
    <x v="901"/>
    <n v="7"/>
    <x v="1105"/>
    <n v="89716"/>
    <x v="1"/>
    <x v="0"/>
  </r>
  <r>
    <n v="19173"/>
    <x v="2"/>
    <n v="0"/>
    <n v="11.66"/>
    <n v="8.99"/>
    <n v="833"/>
    <x v="778"/>
    <x v="2"/>
    <x v="1"/>
    <x v="0"/>
    <x v="13"/>
    <x v="5"/>
    <x v="597"/>
    <n v="0.59"/>
    <x v="0"/>
    <x v="1"/>
    <x v="1"/>
    <x v="617"/>
    <n v="95020"/>
    <x v="31"/>
    <d v="2015-01-11T00:00:00"/>
    <n v="-203.67000000000002"/>
    <x v="902"/>
    <n v="11"/>
    <x v="1106"/>
    <n v="89770"/>
    <x v="1"/>
    <x v="0"/>
  </r>
  <r>
    <n v="24817"/>
    <x v="3"/>
    <n v="0.1"/>
    <n v="37.94"/>
    <n v="5.08"/>
    <n v="2957"/>
    <x v="779"/>
    <x v="2"/>
    <x v="1"/>
    <x v="0"/>
    <x v="11"/>
    <x v="6"/>
    <x v="458"/>
    <n v="0.38"/>
    <x v="0"/>
    <x v="3"/>
    <x v="31"/>
    <x v="618"/>
    <n v="53209"/>
    <x v="9"/>
    <d v="2015-04-04T00:00:00"/>
    <n v="95.054399999999987"/>
    <x v="11"/>
    <n v="4"/>
    <x v="1107"/>
    <n v="90264"/>
    <x v="3"/>
    <x v="0"/>
  </r>
  <r>
    <n v="24880"/>
    <x v="2"/>
    <n v="0.05"/>
    <n v="6.48"/>
    <n v="8.4"/>
    <n v="623"/>
    <x v="780"/>
    <x v="0"/>
    <x v="3"/>
    <x v="0"/>
    <x v="11"/>
    <x v="0"/>
    <x v="598"/>
    <n v="0.37"/>
    <x v="0"/>
    <x v="0"/>
    <x v="41"/>
    <x v="619"/>
    <n v="3101"/>
    <x v="96"/>
    <d v="2015-04-03T00:00:00"/>
    <n v="-226.34640000000002"/>
    <x v="903"/>
    <n v="21"/>
    <x v="1108"/>
    <n v="91433"/>
    <x v="0"/>
    <x v="0"/>
  </r>
  <r>
    <n v="19243"/>
    <x v="1"/>
    <n v="0.01"/>
    <n v="7.59"/>
    <n v="4"/>
    <n v="2289"/>
    <x v="781"/>
    <x v="0"/>
    <x v="3"/>
    <x v="2"/>
    <x v="4"/>
    <x v="6"/>
    <x v="432"/>
    <n v="0.42"/>
    <x v="0"/>
    <x v="3"/>
    <x v="22"/>
    <x v="55"/>
    <n v="55337"/>
    <x v="85"/>
    <d v="2015-05-04T00:00:00"/>
    <n v="2.9700000000000006"/>
    <x v="904"/>
    <n v="17"/>
    <x v="1109"/>
    <n v="88165"/>
    <x v="3"/>
    <x v="0"/>
  </r>
  <r>
    <n v="18401"/>
    <x v="2"/>
    <n v="0.09"/>
    <n v="47.9"/>
    <n v="5.86"/>
    <n v="2667"/>
    <x v="582"/>
    <x v="2"/>
    <x v="3"/>
    <x v="0"/>
    <x v="11"/>
    <x v="0"/>
    <x v="252"/>
    <n v="0.37"/>
    <x v="0"/>
    <x v="0"/>
    <x v="8"/>
    <x v="470"/>
    <n v="44107"/>
    <x v="9"/>
    <d v="2015-04-04T00:00:00"/>
    <n v="93.950399999999988"/>
    <x v="11"/>
    <n v="3"/>
    <x v="1110"/>
    <n v="87831"/>
    <x v="0"/>
    <x v="0"/>
  </r>
  <r>
    <n v="24911"/>
    <x v="3"/>
    <n v="0.1"/>
    <n v="9.3800000000000008"/>
    <n v="4.93"/>
    <n v="3400"/>
    <x v="782"/>
    <x v="2"/>
    <x v="0"/>
    <x v="2"/>
    <x v="4"/>
    <x v="0"/>
    <x v="599"/>
    <n v="0.56999999999999995"/>
    <x v="0"/>
    <x v="0"/>
    <x v="19"/>
    <x v="620"/>
    <n v="26554"/>
    <x v="0"/>
    <d v="2015-04-04T00:00:00"/>
    <n v="-24.7104"/>
    <x v="905"/>
    <n v="15"/>
    <x v="1111"/>
    <n v="87537"/>
    <x v="0"/>
    <x v="0"/>
  </r>
  <r>
    <n v="21313"/>
    <x v="0"/>
    <n v="0.1"/>
    <n v="11.55"/>
    <n v="2.36"/>
    <n v="2931"/>
    <x v="783"/>
    <x v="0"/>
    <x v="0"/>
    <x v="0"/>
    <x v="13"/>
    <x v="6"/>
    <x v="474"/>
    <n v="0.55000000000000004"/>
    <x v="0"/>
    <x v="1"/>
    <x v="1"/>
    <x v="621"/>
    <n v="95630"/>
    <x v="163"/>
    <d v="2015-02-28T00:00:00"/>
    <n v="69.767200000000003"/>
    <x v="906"/>
    <n v="12"/>
    <x v="1112"/>
    <n v="87619"/>
    <x v="1"/>
    <x v="0"/>
  </r>
  <r>
    <n v="21061"/>
    <x v="2"/>
    <n v="0.09"/>
    <n v="3.28"/>
    <n v="0.98"/>
    <n v="1595"/>
    <x v="45"/>
    <x v="0"/>
    <x v="1"/>
    <x v="0"/>
    <x v="13"/>
    <x v="6"/>
    <x v="600"/>
    <n v="0.59"/>
    <x v="0"/>
    <x v="0"/>
    <x v="19"/>
    <x v="31"/>
    <n v="25705"/>
    <x v="37"/>
    <d v="2015-05-13T00:00:00"/>
    <n v="17.754000000000001"/>
    <x v="907"/>
    <n v="42"/>
    <x v="1113"/>
    <n v="90796"/>
    <x v="0"/>
    <x v="0"/>
  </r>
  <r>
    <n v="5502"/>
    <x v="3"/>
    <n v="7.0000000000000007E-2"/>
    <n v="6.48"/>
    <n v="5.74"/>
    <n v="2107"/>
    <x v="23"/>
    <x v="0"/>
    <x v="1"/>
    <x v="0"/>
    <x v="11"/>
    <x v="0"/>
    <x v="601"/>
    <n v="0.37"/>
    <x v="0"/>
    <x v="3"/>
    <x v="13"/>
    <x v="17"/>
    <n v="60601"/>
    <x v="11"/>
    <d v="2015-06-06T00:00:00"/>
    <n v="-28.45"/>
    <x v="908"/>
    <n v="20"/>
    <x v="1114"/>
    <n v="39015"/>
    <x v="3"/>
    <x v="0"/>
  </r>
  <r>
    <n v="21970"/>
    <x v="4"/>
    <n v="0.1"/>
    <n v="15.98"/>
    <n v="4"/>
    <n v="920"/>
    <x v="784"/>
    <x v="0"/>
    <x v="1"/>
    <x v="1"/>
    <x v="10"/>
    <x v="0"/>
    <x v="602"/>
    <n v="0.37"/>
    <x v="0"/>
    <x v="1"/>
    <x v="1"/>
    <x v="622"/>
    <n v="92374"/>
    <x v="65"/>
    <d v="2015-04-01T00:00:00"/>
    <n v="92.722199999999987"/>
    <x v="11"/>
    <n v="9"/>
    <x v="1115"/>
    <n v="90491"/>
    <x v="1"/>
    <x v="0"/>
  </r>
  <r>
    <n v="25456"/>
    <x v="3"/>
    <n v="0.06"/>
    <n v="28.53"/>
    <n v="1.49"/>
    <n v="2330"/>
    <x v="785"/>
    <x v="0"/>
    <x v="3"/>
    <x v="0"/>
    <x v="0"/>
    <x v="0"/>
    <x v="359"/>
    <n v="0.38"/>
    <x v="0"/>
    <x v="3"/>
    <x v="42"/>
    <x v="623"/>
    <n v="52302"/>
    <x v="112"/>
    <d v="2015-03-27T00:00:00"/>
    <n v="74.638500000000008"/>
    <x v="909"/>
    <n v="5"/>
    <x v="1116"/>
    <n v="90964"/>
    <x v="3"/>
    <x v="0"/>
  </r>
  <r>
    <n v="20589"/>
    <x v="0"/>
    <n v="0.01"/>
    <n v="7.1"/>
    <n v="6.05"/>
    <n v="3084"/>
    <x v="401"/>
    <x v="0"/>
    <x v="0"/>
    <x v="0"/>
    <x v="0"/>
    <x v="0"/>
    <x v="538"/>
    <n v="0.39"/>
    <x v="0"/>
    <x v="1"/>
    <x v="14"/>
    <x v="326"/>
    <n v="98503"/>
    <x v="177"/>
    <d v="2015-06-25T00:00:00"/>
    <n v="-39.186250000000001"/>
    <x v="910"/>
    <n v="18"/>
    <x v="1117"/>
    <n v="89880"/>
    <x v="1"/>
    <x v="0"/>
  </r>
  <r>
    <n v="21000"/>
    <x v="3"/>
    <n v="0.08"/>
    <n v="18.7"/>
    <n v="8.99"/>
    <n v="1917"/>
    <x v="701"/>
    <x v="0"/>
    <x v="3"/>
    <x v="2"/>
    <x v="4"/>
    <x v="5"/>
    <x v="603"/>
    <n v="0.47"/>
    <x v="0"/>
    <x v="2"/>
    <x v="37"/>
    <x v="560"/>
    <n v="72113"/>
    <x v="65"/>
    <d v="2015-03-28T00:00:00"/>
    <n v="16.136400000000002"/>
    <x v="911"/>
    <n v="7"/>
    <x v="1118"/>
    <n v="85894"/>
    <x v="2"/>
    <x v="0"/>
  </r>
  <r>
    <n v="23069"/>
    <x v="2"/>
    <n v="7.0000000000000007E-2"/>
    <n v="8.34"/>
    <n v="1.43"/>
    <n v="92"/>
    <x v="696"/>
    <x v="0"/>
    <x v="3"/>
    <x v="0"/>
    <x v="11"/>
    <x v="6"/>
    <x v="604"/>
    <n v="0.35"/>
    <x v="0"/>
    <x v="2"/>
    <x v="24"/>
    <x v="555"/>
    <n v="70056"/>
    <x v="91"/>
    <d v="2015-05-19T00:00:00"/>
    <n v="-190.67999999999998"/>
    <x v="912"/>
    <n v="16"/>
    <x v="1119"/>
    <n v="87175"/>
    <x v="2"/>
    <x v="0"/>
  </r>
  <r>
    <n v="25338"/>
    <x v="1"/>
    <n v="0.04"/>
    <n v="5.98"/>
    <n v="0.96"/>
    <n v="2353"/>
    <x v="786"/>
    <x v="0"/>
    <x v="1"/>
    <x v="0"/>
    <x v="13"/>
    <x v="6"/>
    <x v="605"/>
    <n v="0.6"/>
    <x v="0"/>
    <x v="0"/>
    <x v="32"/>
    <x v="565"/>
    <n v="21040"/>
    <x v="143"/>
    <d v="2015-04-30T00:00:00"/>
    <n v="52.697600000000001"/>
    <x v="913"/>
    <n v="22"/>
    <x v="1120"/>
    <n v="86164"/>
    <x v="0"/>
    <x v="0"/>
  </r>
  <r>
    <n v="22503"/>
    <x v="4"/>
    <n v="0"/>
    <n v="11.7"/>
    <n v="6.96"/>
    <n v="3098"/>
    <x v="587"/>
    <x v="2"/>
    <x v="2"/>
    <x v="0"/>
    <x v="7"/>
    <x v="4"/>
    <x v="606"/>
    <n v="0.5"/>
    <x v="0"/>
    <x v="0"/>
    <x v="2"/>
    <x v="474"/>
    <n v="11967"/>
    <x v="149"/>
    <d v="2015-06-19T00:00:00"/>
    <n v="-11.248000000000001"/>
    <x v="914"/>
    <n v="10"/>
    <x v="1121"/>
    <n v="89315"/>
    <x v="0"/>
    <x v="0"/>
  </r>
  <r>
    <n v="20488"/>
    <x v="4"/>
    <n v="0"/>
    <n v="8.74"/>
    <n v="8.2899999999999991"/>
    <n v="3325"/>
    <x v="787"/>
    <x v="0"/>
    <x v="2"/>
    <x v="0"/>
    <x v="14"/>
    <x v="0"/>
    <x v="607"/>
    <n v="0.38"/>
    <x v="0"/>
    <x v="1"/>
    <x v="16"/>
    <x v="624"/>
    <n v="97420"/>
    <x v="177"/>
    <d v="2015-06-26T00:00:00"/>
    <n v="-79.400000000000006"/>
    <x v="915"/>
    <n v="14"/>
    <x v="1122"/>
    <n v="90986"/>
    <x v="1"/>
    <x v="0"/>
  </r>
  <r>
    <n v="21163"/>
    <x v="4"/>
    <n v="0.02"/>
    <n v="10.06"/>
    <n v="2.06"/>
    <n v="1777"/>
    <x v="667"/>
    <x v="0"/>
    <x v="2"/>
    <x v="0"/>
    <x v="11"/>
    <x v="6"/>
    <x v="527"/>
    <n v="0.39"/>
    <x v="0"/>
    <x v="3"/>
    <x v="7"/>
    <x v="535"/>
    <n v="46383"/>
    <x v="43"/>
    <d v="2015-01-08T00:00:00"/>
    <n v="90.624600000000001"/>
    <x v="11"/>
    <n v="13"/>
    <x v="1123"/>
    <n v="89940"/>
    <x v="3"/>
    <x v="0"/>
  </r>
  <r>
    <n v="22832"/>
    <x v="4"/>
    <n v="0.04"/>
    <n v="8.33"/>
    <n v="1.99"/>
    <n v="1307"/>
    <x v="788"/>
    <x v="0"/>
    <x v="0"/>
    <x v="1"/>
    <x v="10"/>
    <x v="5"/>
    <x v="393"/>
    <n v="0.52"/>
    <x v="0"/>
    <x v="1"/>
    <x v="16"/>
    <x v="624"/>
    <n v="97420"/>
    <x v="8"/>
    <d v="2015-07-07T00:00:00"/>
    <n v="44.891999999999996"/>
    <x v="916"/>
    <n v="16"/>
    <x v="1124"/>
    <n v="91451"/>
    <x v="1"/>
    <x v="0"/>
  </r>
  <r>
    <n v="20008"/>
    <x v="2"/>
    <n v="0.05"/>
    <n v="39.99"/>
    <n v="10.25"/>
    <n v="3086"/>
    <x v="789"/>
    <x v="2"/>
    <x v="2"/>
    <x v="1"/>
    <x v="10"/>
    <x v="0"/>
    <x v="608"/>
    <n v="0.55000000000000004"/>
    <x v="0"/>
    <x v="2"/>
    <x v="15"/>
    <x v="625"/>
    <n v="34287"/>
    <x v="146"/>
    <d v="2015-05-19T00:00:00"/>
    <n v="4.29"/>
    <x v="917"/>
    <n v="3"/>
    <x v="1125"/>
    <n v="88380"/>
    <x v="2"/>
    <x v="0"/>
  </r>
  <r>
    <n v="19294"/>
    <x v="2"/>
    <n v="0.04"/>
    <n v="10.4"/>
    <n v="5.4"/>
    <n v="2668"/>
    <x v="790"/>
    <x v="0"/>
    <x v="1"/>
    <x v="2"/>
    <x v="4"/>
    <x v="5"/>
    <x v="609"/>
    <n v="0.51"/>
    <x v="0"/>
    <x v="3"/>
    <x v="46"/>
    <x v="626"/>
    <n v="57701"/>
    <x v="141"/>
    <d v="2015-03-29T00:00:00"/>
    <n v="29.98"/>
    <x v="918"/>
    <n v="12"/>
    <x v="1126"/>
    <n v="87830"/>
    <x v="3"/>
    <x v="0"/>
  </r>
  <r>
    <n v="19315"/>
    <x v="4"/>
    <n v="0.08"/>
    <n v="43.22"/>
    <n v="16.71"/>
    <n v="169"/>
    <x v="52"/>
    <x v="0"/>
    <x v="1"/>
    <x v="1"/>
    <x v="10"/>
    <x v="0"/>
    <x v="610"/>
    <n v="0.66"/>
    <x v="0"/>
    <x v="2"/>
    <x v="24"/>
    <x v="38"/>
    <n v="70802"/>
    <x v="43"/>
    <d v="2015-01-05T00:00:00"/>
    <n v="280.27458000000001"/>
    <x v="919"/>
    <n v="3"/>
    <x v="1127"/>
    <n v="87463"/>
    <x v="2"/>
    <x v="0"/>
  </r>
  <r>
    <n v="6585"/>
    <x v="3"/>
    <n v="0.1"/>
    <n v="7.64"/>
    <n v="1.39"/>
    <n v="2618"/>
    <x v="337"/>
    <x v="0"/>
    <x v="1"/>
    <x v="0"/>
    <x v="14"/>
    <x v="0"/>
    <x v="569"/>
    <n v="0.36"/>
    <x v="0"/>
    <x v="0"/>
    <x v="2"/>
    <x v="2"/>
    <n v="10004"/>
    <x v="128"/>
    <d v="2015-01-19T00:00:00"/>
    <n v="16.12"/>
    <x v="920"/>
    <n v="18"/>
    <x v="1128"/>
    <n v="46884"/>
    <x v="0"/>
    <x v="0"/>
  </r>
  <r>
    <n v="7491"/>
    <x v="0"/>
    <n v="0.01"/>
    <n v="1.76"/>
    <n v="0.7"/>
    <n v="3079"/>
    <x v="10"/>
    <x v="0"/>
    <x v="0"/>
    <x v="0"/>
    <x v="13"/>
    <x v="6"/>
    <x v="611"/>
    <n v="0.56000000000000005"/>
    <x v="0"/>
    <x v="0"/>
    <x v="5"/>
    <x v="7"/>
    <n v="19112"/>
    <x v="10"/>
    <d v="2015-06-12T00:00:00"/>
    <n v="3.13"/>
    <x v="921"/>
    <n v="71"/>
    <x v="1129"/>
    <n v="53476"/>
    <x v="0"/>
    <x v="0"/>
  </r>
  <r>
    <n v="24941"/>
    <x v="3"/>
    <n v="0"/>
    <n v="13.43"/>
    <n v="5.5"/>
    <n v="1697"/>
    <x v="791"/>
    <x v="0"/>
    <x v="3"/>
    <x v="0"/>
    <x v="3"/>
    <x v="0"/>
    <x v="575"/>
    <n v="0.56999999999999995"/>
    <x v="0"/>
    <x v="2"/>
    <x v="37"/>
    <x v="627"/>
    <n v="71901"/>
    <x v="159"/>
    <d v="2015-01-17T00:00:00"/>
    <n v="-253.77800000000002"/>
    <x v="922"/>
    <n v="9"/>
    <x v="1130"/>
    <n v="86338"/>
    <x v="2"/>
    <x v="0"/>
  </r>
  <r>
    <n v="7812"/>
    <x v="3"/>
    <n v="0.06"/>
    <n v="5.68"/>
    <n v="1.39"/>
    <n v="1228"/>
    <x v="687"/>
    <x v="0"/>
    <x v="0"/>
    <x v="0"/>
    <x v="14"/>
    <x v="0"/>
    <x v="612"/>
    <n v="0.38"/>
    <x v="0"/>
    <x v="0"/>
    <x v="5"/>
    <x v="7"/>
    <n v="19140"/>
    <x v="17"/>
    <d v="2015-02-16T00:00:00"/>
    <n v="33.01"/>
    <x v="923"/>
    <n v="24"/>
    <x v="1131"/>
    <n v="55874"/>
    <x v="0"/>
    <x v="1"/>
  </r>
  <r>
    <n v="5118"/>
    <x v="2"/>
    <n v="0.04"/>
    <n v="6.98"/>
    <n v="2.83"/>
    <n v="1246"/>
    <x v="37"/>
    <x v="0"/>
    <x v="3"/>
    <x v="2"/>
    <x v="4"/>
    <x v="5"/>
    <x v="613"/>
    <n v="0.37"/>
    <x v="0"/>
    <x v="0"/>
    <x v="2"/>
    <x v="2"/>
    <n v="10009"/>
    <x v="89"/>
    <d v="2015-04-07T00:00:00"/>
    <n v="46.01"/>
    <x v="924"/>
    <n v="18"/>
    <x v="1132"/>
    <n v="36452"/>
    <x v="0"/>
    <x v="0"/>
  </r>
  <r>
    <n v="21682"/>
    <x v="1"/>
    <n v="0.08"/>
    <n v="3.69"/>
    <n v="0.5"/>
    <n v="1502"/>
    <x v="170"/>
    <x v="0"/>
    <x v="0"/>
    <x v="0"/>
    <x v="15"/>
    <x v="0"/>
    <x v="614"/>
    <n v="0.38"/>
    <x v="0"/>
    <x v="2"/>
    <x v="15"/>
    <x v="137"/>
    <n v="33065"/>
    <x v="126"/>
    <d v="2015-05-10T00:00:00"/>
    <n v="-3.6547000000000001"/>
    <x v="925"/>
    <n v="38"/>
    <x v="1133"/>
    <n v="89193"/>
    <x v="2"/>
    <x v="0"/>
  </r>
  <r>
    <n v="20619"/>
    <x v="3"/>
    <n v="0.06"/>
    <n v="16.48"/>
    <n v="1.99"/>
    <n v="1719"/>
    <x v="792"/>
    <x v="0"/>
    <x v="1"/>
    <x v="1"/>
    <x v="10"/>
    <x v="5"/>
    <x v="366"/>
    <n v="0.42"/>
    <x v="0"/>
    <x v="2"/>
    <x v="3"/>
    <x v="628"/>
    <n v="35473"/>
    <x v="128"/>
    <d v="2015-01-19T00:00:00"/>
    <n v="-144.59200000000001"/>
    <x v="926"/>
    <n v="8"/>
    <x v="1134"/>
    <n v="90786"/>
    <x v="2"/>
    <x v="0"/>
  </r>
  <r>
    <n v="23468"/>
    <x v="0"/>
    <n v="0.03"/>
    <n v="5.98"/>
    <n v="1.49"/>
    <n v="1194"/>
    <x v="793"/>
    <x v="0"/>
    <x v="0"/>
    <x v="0"/>
    <x v="0"/>
    <x v="0"/>
    <x v="355"/>
    <n v="0.39"/>
    <x v="0"/>
    <x v="2"/>
    <x v="15"/>
    <x v="629"/>
    <n v="34142"/>
    <x v="165"/>
    <d v="2015-05-03T00:00:00"/>
    <n v="20.495999999999995"/>
    <x v="927"/>
    <n v="21"/>
    <x v="1135"/>
    <n v="87586"/>
    <x v="2"/>
    <x v="0"/>
  </r>
  <r>
    <n v="20976"/>
    <x v="3"/>
    <n v="0.01"/>
    <n v="6.48"/>
    <n v="6.57"/>
    <n v="2587"/>
    <x v="622"/>
    <x v="2"/>
    <x v="3"/>
    <x v="0"/>
    <x v="11"/>
    <x v="0"/>
    <x v="615"/>
    <n v="0.37"/>
    <x v="0"/>
    <x v="3"/>
    <x v="31"/>
    <x v="502"/>
    <n v="54220"/>
    <x v="163"/>
    <d v="2015-02-28T00:00:00"/>
    <n v="-46.5244"/>
    <x v="928"/>
    <n v="18"/>
    <x v="1136"/>
    <n v="91166"/>
    <x v="3"/>
    <x v="0"/>
  </r>
  <r>
    <n v="22548"/>
    <x v="0"/>
    <n v="0"/>
    <n v="6.48"/>
    <n v="5.1100000000000003"/>
    <n v="871"/>
    <x v="794"/>
    <x v="0"/>
    <x v="3"/>
    <x v="0"/>
    <x v="11"/>
    <x v="0"/>
    <x v="616"/>
    <n v="0.37"/>
    <x v="0"/>
    <x v="1"/>
    <x v="26"/>
    <x v="630"/>
    <n v="89502"/>
    <x v="57"/>
    <d v="2015-05-22T00:00:00"/>
    <n v="-33.31"/>
    <x v="929"/>
    <n v="18"/>
    <x v="1137"/>
    <n v="90578"/>
    <x v="1"/>
    <x v="0"/>
  </r>
  <r>
    <n v="19003"/>
    <x v="2"/>
    <n v="0.08"/>
    <n v="45.19"/>
    <n v="1.99"/>
    <n v="999"/>
    <x v="795"/>
    <x v="0"/>
    <x v="0"/>
    <x v="1"/>
    <x v="10"/>
    <x v="5"/>
    <x v="335"/>
    <n v="0.55000000000000004"/>
    <x v="0"/>
    <x v="0"/>
    <x v="17"/>
    <x v="631"/>
    <n v="7450"/>
    <x v="21"/>
    <d v="2015-03-15T00:00:00"/>
    <n v="-71.83"/>
    <x v="930"/>
    <n v="3"/>
    <x v="1138"/>
    <n v="89433"/>
    <x v="0"/>
    <x v="0"/>
  </r>
  <r>
    <n v="19047"/>
    <x v="4"/>
    <n v="0.02"/>
    <n v="13.48"/>
    <n v="4.51"/>
    <n v="3275"/>
    <x v="86"/>
    <x v="0"/>
    <x v="3"/>
    <x v="0"/>
    <x v="3"/>
    <x v="0"/>
    <x v="617"/>
    <n v="0.59"/>
    <x v="0"/>
    <x v="1"/>
    <x v="14"/>
    <x v="62"/>
    <n v="98273"/>
    <x v="5"/>
    <d v="2015-03-23T00:00:00"/>
    <n v="34.520000000000003"/>
    <x v="931"/>
    <n v="9"/>
    <x v="1139"/>
    <n v="86233"/>
    <x v="1"/>
    <x v="0"/>
  </r>
  <r>
    <n v="20919"/>
    <x v="2"/>
    <n v="0.1"/>
    <n v="8.8800000000000008"/>
    <n v="6.28"/>
    <n v="387"/>
    <x v="796"/>
    <x v="2"/>
    <x v="1"/>
    <x v="0"/>
    <x v="0"/>
    <x v="0"/>
    <x v="618"/>
    <n v="0.35"/>
    <x v="0"/>
    <x v="3"/>
    <x v="29"/>
    <x v="632"/>
    <n v="68801"/>
    <x v="38"/>
    <d v="2015-06-14T00:00:00"/>
    <n v="-27.283750000000001"/>
    <x v="932"/>
    <n v="15"/>
    <x v="1140"/>
    <n v="90339"/>
    <x v="3"/>
    <x v="0"/>
  </r>
  <r>
    <n v="19266"/>
    <x v="4"/>
    <n v="0.02"/>
    <n v="6.48"/>
    <n v="5.14"/>
    <n v="800"/>
    <x v="478"/>
    <x v="0"/>
    <x v="2"/>
    <x v="0"/>
    <x v="11"/>
    <x v="0"/>
    <x v="619"/>
    <n v="0.37"/>
    <x v="0"/>
    <x v="1"/>
    <x v="9"/>
    <x v="319"/>
    <n v="84067"/>
    <x v="141"/>
    <d v="2015-03-30T00:00:00"/>
    <n v="-48.68"/>
    <x v="933"/>
    <n v="19"/>
    <x v="1141"/>
    <n v="89910"/>
    <x v="1"/>
    <x v="0"/>
  </r>
  <r>
    <n v="19517"/>
    <x v="1"/>
    <n v="0.06"/>
    <n v="60.98"/>
    <n v="30"/>
    <n v="3224"/>
    <x v="797"/>
    <x v="1"/>
    <x v="0"/>
    <x v="2"/>
    <x v="2"/>
    <x v="1"/>
    <x v="620"/>
    <n v="0.7"/>
    <x v="0"/>
    <x v="2"/>
    <x v="25"/>
    <x v="633"/>
    <n v="37066"/>
    <x v="96"/>
    <d v="2015-04-02T00:00:00"/>
    <n v="-74.088000000000008"/>
    <x v="934"/>
    <n v="2"/>
    <x v="1142"/>
    <n v="86508"/>
    <x v="2"/>
    <x v="0"/>
  </r>
  <r>
    <n v="24763"/>
    <x v="1"/>
    <n v="0.06"/>
    <n v="6.48"/>
    <n v="8.8800000000000008"/>
    <n v="868"/>
    <x v="106"/>
    <x v="0"/>
    <x v="1"/>
    <x v="0"/>
    <x v="11"/>
    <x v="0"/>
    <x v="621"/>
    <n v="0.37"/>
    <x v="0"/>
    <x v="3"/>
    <x v="22"/>
    <x v="79"/>
    <n v="55126"/>
    <x v="81"/>
    <d v="2015-03-07T00:00:00"/>
    <n v="-237.47"/>
    <x v="935"/>
    <n v="20"/>
    <x v="1143"/>
    <n v="91195"/>
    <x v="3"/>
    <x v="0"/>
  </r>
  <r>
    <n v="21102"/>
    <x v="0"/>
    <n v="0.04"/>
    <n v="6.48"/>
    <n v="9.5399999999999991"/>
    <n v="2512"/>
    <x v="798"/>
    <x v="0"/>
    <x v="3"/>
    <x v="0"/>
    <x v="11"/>
    <x v="0"/>
    <x v="622"/>
    <n v="0.37"/>
    <x v="0"/>
    <x v="0"/>
    <x v="11"/>
    <x v="634"/>
    <n v="2138"/>
    <x v="127"/>
    <d v="2015-06-17T00:00:00"/>
    <n v="-223.94400000000002"/>
    <x v="936"/>
    <n v="19"/>
    <x v="1144"/>
    <n v="87030"/>
    <x v="0"/>
    <x v="0"/>
  </r>
  <r>
    <n v="21620"/>
    <x v="3"/>
    <n v="0.01"/>
    <n v="45.99"/>
    <n v="4.99"/>
    <n v="3279"/>
    <x v="307"/>
    <x v="0"/>
    <x v="3"/>
    <x v="1"/>
    <x v="9"/>
    <x v="0"/>
    <x v="421"/>
    <n v="0.56000000000000005"/>
    <x v="0"/>
    <x v="2"/>
    <x v="36"/>
    <x v="257"/>
    <n v="29203"/>
    <x v="21"/>
    <d v="2015-03-16T00:00:00"/>
    <n v="24.018000000000001"/>
    <x v="937"/>
    <n v="3"/>
    <x v="1145"/>
    <n v="90767"/>
    <x v="2"/>
    <x v="0"/>
  </r>
  <r>
    <n v="1279"/>
    <x v="5"/>
    <n v="0.06"/>
    <n v="40.98"/>
    <n v="2.99"/>
    <n v="949"/>
    <x v="382"/>
    <x v="0"/>
    <x v="2"/>
    <x v="0"/>
    <x v="0"/>
    <x v="0"/>
    <x v="354"/>
    <n v="0.36"/>
    <x v="0"/>
    <x v="1"/>
    <x v="1"/>
    <x v="1"/>
    <n v="90049"/>
    <x v="63"/>
    <d v="2015-01-04T00:00:00"/>
    <n v="-19.099200000000003"/>
    <x v="938"/>
    <n v="3"/>
    <x v="1146"/>
    <n v="9285"/>
    <x v="1"/>
    <x v="0"/>
  </r>
  <r>
    <n v="20825"/>
    <x v="2"/>
    <n v="0.01"/>
    <n v="10.52"/>
    <n v="7.94"/>
    <n v="2072"/>
    <x v="129"/>
    <x v="0"/>
    <x v="1"/>
    <x v="2"/>
    <x v="4"/>
    <x v="5"/>
    <x v="623"/>
    <n v="0.52"/>
    <x v="0"/>
    <x v="3"/>
    <x v="4"/>
    <x v="100"/>
    <n v="48505"/>
    <x v="18"/>
    <d v="2015-02-13T00:00:00"/>
    <n v="-15.818400000000002"/>
    <x v="939"/>
    <n v="11"/>
    <x v="1147"/>
    <n v="88556"/>
    <x v="3"/>
    <x v="0"/>
  </r>
  <r>
    <n v="25790"/>
    <x v="0"/>
    <n v="7.0000000000000007E-2"/>
    <n v="11.29"/>
    <n v="5.03"/>
    <n v="1384"/>
    <x v="259"/>
    <x v="0"/>
    <x v="2"/>
    <x v="0"/>
    <x v="3"/>
    <x v="0"/>
    <x v="624"/>
    <n v="0.59"/>
    <x v="0"/>
    <x v="2"/>
    <x v="27"/>
    <x v="215"/>
    <n v="22304"/>
    <x v="8"/>
    <d v="2015-07-02T00:00:00"/>
    <n v="-163.03"/>
    <x v="940"/>
    <n v="11"/>
    <x v="1148"/>
    <n v="89407"/>
    <x v="2"/>
    <x v="0"/>
  </r>
  <r>
    <n v="21945"/>
    <x v="4"/>
    <n v="0.02"/>
    <n v="15.99"/>
    <n v="13.18"/>
    <n v="1442"/>
    <x v="149"/>
    <x v="2"/>
    <x v="1"/>
    <x v="0"/>
    <x v="0"/>
    <x v="0"/>
    <x v="400"/>
    <n v="0.37"/>
    <x v="0"/>
    <x v="3"/>
    <x v="38"/>
    <x v="117"/>
    <n v="65807"/>
    <x v="79"/>
    <d v="2015-02-03T00:00:00"/>
    <n v="-76.992500000000007"/>
    <x v="941"/>
    <n v="7"/>
    <x v="1149"/>
    <n v="89077"/>
    <x v="3"/>
    <x v="0"/>
  </r>
  <r>
    <n v="21958"/>
    <x v="2"/>
    <n v="0.01"/>
    <n v="20.98"/>
    <n v="53.03"/>
    <n v="508"/>
    <x v="483"/>
    <x v="1"/>
    <x v="1"/>
    <x v="0"/>
    <x v="3"/>
    <x v="1"/>
    <x v="392"/>
    <n v="0.78"/>
    <x v="0"/>
    <x v="2"/>
    <x v="34"/>
    <x v="388"/>
    <n v="41011"/>
    <x v="110"/>
    <d v="2015-02-23T00:00:00"/>
    <n v="-282.08179999999999"/>
    <x v="942"/>
    <n v="5"/>
    <x v="1150"/>
    <n v="87356"/>
    <x v="2"/>
    <x v="0"/>
  </r>
  <r>
    <n v="19581"/>
    <x v="3"/>
    <n v="0.01"/>
    <n v="16.48"/>
    <n v="1.99"/>
    <n v="1997"/>
    <x v="545"/>
    <x v="0"/>
    <x v="2"/>
    <x v="1"/>
    <x v="10"/>
    <x v="5"/>
    <x v="366"/>
    <n v="0.42"/>
    <x v="0"/>
    <x v="2"/>
    <x v="36"/>
    <x v="273"/>
    <n v="29915"/>
    <x v="126"/>
    <d v="2015-05-08T00:00:00"/>
    <n v="739.67399999999998"/>
    <x v="943"/>
    <n v="7"/>
    <x v="1151"/>
    <n v="90334"/>
    <x v="2"/>
    <x v="0"/>
  </r>
  <r>
    <n v="19908"/>
    <x v="1"/>
    <n v="0.01"/>
    <n v="6.48"/>
    <n v="7.37"/>
    <n v="2724"/>
    <x v="799"/>
    <x v="0"/>
    <x v="3"/>
    <x v="0"/>
    <x v="11"/>
    <x v="0"/>
    <x v="625"/>
    <n v="0.37"/>
    <x v="0"/>
    <x v="2"/>
    <x v="25"/>
    <x v="635"/>
    <n v="37421"/>
    <x v="165"/>
    <d v="2015-05-03T00:00:00"/>
    <n v="-449.69399999999996"/>
    <x v="944"/>
    <n v="18"/>
    <x v="1152"/>
    <n v="88959"/>
    <x v="2"/>
    <x v="0"/>
  </r>
  <r>
    <n v="20789"/>
    <x v="0"/>
    <n v="0"/>
    <n v="8.5"/>
    <n v="1.99"/>
    <n v="719"/>
    <x v="704"/>
    <x v="0"/>
    <x v="1"/>
    <x v="1"/>
    <x v="10"/>
    <x v="5"/>
    <x v="626"/>
    <n v="0.49"/>
    <x v="0"/>
    <x v="1"/>
    <x v="26"/>
    <x v="562"/>
    <n v="89041"/>
    <x v="163"/>
    <d v="2015-03-02T00:00:00"/>
    <n v="71.735600000000005"/>
    <x v="945"/>
    <n v="14"/>
    <x v="1153"/>
    <n v="89344"/>
    <x v="1"/>
    <x v="0"/>
  </r>
  <r>
    <n v="1074"/>
    <x v="2"/>
    <n v="0.03"/>
    <n v="4.26"/>
    <n v="1.2"/>
    <n v="117"/>
    <x v="686"/>
    <x v="0"/>
    <x v="3"/>
    <x v="0"/>
    <x v="13"/>
    <x v="6"/>
    <x v="435"/>
    <n v="0.44"/>
    <x v="0"/>
    <x v="1"/>
    <x v="14"/>
    <x v="23"/>
    <n v="98103"/>
    <x v="43"/>
    <d v="2015-01-04T00:00:00"/>
    <n v="9.82"/>
    <x v="946"/>
    <n v="29"/>
    <x v="1154"/>
    <n v="7909"/>
    <x v="1"/>
    <x v="0"/>
  </r>
  <r>
    <n v="7980"/>
    <x v="4"/>
    <n v="7.0000000000000007E-2"/>
    <n v="6.3"/>
    <n v="0.5"/>
    <n v="1060"/>
    <x v="164"/>
    <x v="0"/>
    <x v="0"/>
    <x v="0"/>
    <x v="15"/>
    <x v="0"/>
    <x v="627"/>
    <n v="0.39"/>
    <x v="0"/>
    <x v="2"/>
    <x v="30"/>
    <x v="131"/>
    <n v="30318"/>
    <x v="123"/>
    <d v="2015-05-30T00:00:00"/>
    <n v="4.1673999999999998"/>
    <x v="947"/>
    <n v="20"/>
    <x v="1155"/>
    <n v="57061"/>
    <x v="2"/>
    <x v="0"/>
  </r>
  <r>
    <n v="23476"/>
    <x v="1"/>
    <n v="7.0000000000000007E-2"/>
    <n v="5.58"/>
    <n v="1.99"/>
    <n v="3325"/>
    <x v="787"/>
    <x v="0"/>
    <x v="2"/>
    <x v="0"/>
    <x v="13"/>
    <x v="6"/>
    <x v="628"/>
    <n v="0.46"/>
    <x v="0"/>
    <x v="1"/>
    <x v="16"/>
    <x v="624"/>
    <n v="97420"/>
    <x v="137"/>
    <d v="2015-04-26T00:00:00"/>
    <n v="23.045999999999999"/>
    <x v="948"/>
    <n v="23"/>
    <x v="1156"/>
    <n v="90987"/>
    <x v="1"/>
    <x v="0"/>
  </r>
  <r>
    <n v="23620"/>
    <x v="0"/>
    <n v="0.05"/>
    <n v="8.0399999999999991"/>
    <n v="8.94"/>
    <n v="1424"/>
    <x v="344"/>
    <x v="0"/>
    <x v="3"/>
    <x v="0"/>
    <x v="0"/>
    <x v="0"/>
    <x v="629"/>
    <n v="0.4"/>
    <x v="0"/>
    <x v="1"/>
    <x v="12"/>
    <x v="282"/>
    <n v="80112"/>
    <x v="2"/>
    <d v="2015-06-22T00:00:00"/>
    <n v="-164.39479999999998"/>
    <x v="949"/>
    <n v="15"/>
    <x v="1157"/>
    <n v="89449"/>
    <x v="1"/>
    <x v="0"/>
  </r>
  <r>
    <n v="21629"/>
    <x v="3"/>
    <n v="0.02"/>
    <n v="29.74"/>
    <n v="6.64"/>
    <n v="2764"/>
    <x v="800"/>
    <x v="0"/>
    <x v="1"/>
    <x v="0"/>
    <x v="3"/>
    <x v="0"/>
    <x v="630"/>
    <n v="0.7"/>
    <x v="0"/>
    <x v="0"/>
    <x v="17"/>
    <x v="92"/>
    <n v="7601"/>
    <x v="157"/>
    <d v="2015-04-22T00:00:00"/>
    <n v="-21.06"/>
    <x v="950"/>
    <n v="4"/>
    <x v="1158"/>
    <n v="90724"/>
    <x v="0"/>
    <x v="0"/>
  </r>
  <r>
    <n v="25501"/>
    <x v="3"/>
    <n v="0.04"/>
    <n v="9.65"/>
    <n v="6.22"/>
    <n v="233"/>
    <x v="801"/>
    <x v="0"/>
    <x v="0"/>
    <x v="2"/>
    <x v="4"/>
    <x v="0"/>
    <x v="584"/>
    <n v="0.55000000000000004"/>
    <x v="0"/>
    <x v="3"/>
    <x v="13"/>
    <x v="636"/>
    <n v="60462"/>
    <x v="75"/>
    <d v="2015-02-21T00:00:00"/>
    <n v="-53.62"/>
    <x v="951"/>
    <n v="12"/>
    <x v="1159"/>
    <n v="90237"/>
    <x v="3"/>
    <x v="0"/>
  </r>
  <r>
    <n v="21901"/>
    <x v="3"/>
    <n v="0.1"/>
    <n v="40.98"/>
    <n v="6.5"/>
    <n v="2069"/>
    <x v="802"/>
    <x v="0"/>
    <x v="2"/>
    <x v="1"/>
    <x v="10"/>
    <x v="0"/>
    <x v="292"/>
    <n v="0.74"/>
    <x v="0"/>
    <x v="2"/>
    <x v="34"/>
    <x v="637"/>
    <n v="41075"/>
    <x v="82"/>
    <d v="2015-01-14T00:00:00"/>
    <n v="66.852000000000004"/>
    <x v="952"/>
    <n v="3"/>
    <x v="1160"/>
    <n v="88554"/>
    <x v="2"/>
    <x v="0"/>
  </r>
  <r>
    <n v="20685"/>
    <x v="0"/>
    <n v="0.05"/>
    <n v="124.49"/>
    <n v="51.94"/>
    <n v="961"/>
    <x v="803"/>
    <x v="1"/>
    <x v="3"/>
    <x v="2"/>
    <x v="8"/>
    <x v="3"/>
    <x v="43"/>
    <n v="0.63"/>
    <x v="0"/>
    <x v="1"/>
    <x v="1"/>
    <x v="638"/>
    <n v="94061"/>
    <x v="83"/>
    <d v="2015-02-24T00:00:00"/>
    <n v="-44.163600000000002"/>
    <x v="953"/>
    <n v="1"/>
    <x v="1161"/>
    <n v="89402"/>
    <x v="1"/>
    <x v="0"/>
  </r>
  <r>
    <n v="20880"/>
    <x v="0"/>
    <n v="0.08"/>
    <n v="10.91"/>
    <n v="2.99"/>
    <n v="1014"/>
    <x v="574"/>
    <x v="0"/>
    <x v="3"/>
    <x v="0"/>
    <x v="0"/>
    <x v="0"/>
    <x v="631"/>
    <n v="0.38"/>
    <x v="0"/>
    <x v="2"/>
    <x v="37"/>
    <x v="462"/>
    <n v="72022"/>
    <x v="107"/>
    <d v="2015-03-06T00:00:00"/>
    <n v="-2.1"/>
    <x v="954"/>
    <n v="11"/>
    <x v="1162"/>
    <n v="88388"/>
    <x v="2"/>
    <x v="0"/>
  </r>
  <r>
    <n v="21235"/>
    <x v="2"/>
    <n v="0.08"/>
    <n v="40.98"/>
    <n v="7.2"/>
    <n v="3096"/>
    <x v="166"/>
    <x v="2"/>
    <x v="2"/>
    <x v="0"/>
    <x v="7"/>
    <x v="0"/>
    <x v="632"/>
    <n v="0.6"/>
    <x v="0"/>
    <x v="0"/>
    <x v="8"/>
    <x v="133"/>
    <n v="43026"/>
    <x v="113"/>
    <d v="2015-05-25T00:00:00"/>
    <n v="-16.64"/>
    <x v="955"/>
    <n v="3"/>
    <x v="1163"/>
    <n v="86221"/>
    <x v="0"/>
    <x v="0"/>
  </r>
  <r>
    <n v="21339"/>
    <x v="0"/>
    <n v="0"/>
    <n v="10.01"/>
    <n v="1.99"/>
    <n v="2490"/>
    <x v="439"/>
    <x v="2"/>
    <x v="3"/>
    <x v="1"/>
    <x v="10"/>
    <x v="5"/>
    <x v="373"/>
    <n v="0.41"/>
    <x v="0"/>
    <x v="1"/>
    <x v="1"/>
    <x v="354"/>
    <n v="92627"/>
    <x v="82"/>
    <d v="2015-01-14T00:00:00"/>
    <n v="82.703399999999988"/>
    <x v="11"/>
    <n v="11"/>
    <x v="1163"/>
    <n v="86886"/>
    <x v="1"/>
    <x v="0"/>
  </r>
  <r>
    <n v="26141"/>
    <x v="2"/>
    <n v="0.05"/>
    <n v="19.23"/>
    <n v="6.15"/>
    <n v="3284"/>
    <x v="804"/>
    <x v="2"/>
    <x v="1"/>
    <x v="2"/>
    <x v="4"/>
    <x v="5"/>
    <x v="403"/>
    <n v="0.44"/>
    <x v="0"/>
    <x v="2"/>
    <x v="15"/>
    <x v="639"/>
    <n v="34741"/>
    <x v="75"/>
    <d v="2015-02-22T00:00:00"/>
    <n v="-2133.2780000000002"/>
    <x v="956"/>
    <n v="6"/>
    <x v="1164"/>
    <n v="90751"/>
    <x v="2"/>
    <x v="0"/>
  </r>
  <r>
    <n v="24723"/>
    <x v="3"/>
    <n v="0.04"/>
    <n v="17.239999999999998"/>
    <n v="3.26"/>
    <n v="3151"/>
    <x v="128"/>
    <x v="0"/>
    <x v="3"/>
    <x v="0"/>
    <x v="12"/>
    <x v="5"/>
    <x v="633"/>
    <n v="0.56000000000000005"/>
    <x v="0"/>
    <x v="1"/>
    <x v="1"/>
    <x v="99"/>
    <n v="92277"/>
    <x v="163"/>
    <d v="2015-02-28T00:00:00"/>
    <n v="47.73"/>
    <x v="957"/>
    <n v="7"/>
    <x v="1165"/>
    <n v="88546"/>
    <x v="1"/>
    <x v="0"/>
  </r>
  <r>
    <n v="18461"/>
    <x v="0"/>
    <n v="0.1"/>
    <n v="30.98"/>
    <n v="8.99"/>
    <n v="2619"/>
    <x v="805"/>
    <x v="0"/>
    <x v="1"/>
    <x v="0"/>
    <x v="13"/>
    <x v="5"/>
    <x v="570"/>
    <n v="0.57999999999999996"/>
    <x v="0"/>
    <x v="3"/>
    <x v="46"/>
    <x v="640"/>
    <n v="57103"/>
    <x v="171"/>
    <d v="2015-02-11T00:00:00"/>
    <n v="-20.222799999999999"/>
    <x v="958"/>
    <n v="4"/>
    <x v="1166"/>
    <n v="88015"/>
    <x v="3"/>
    <x v="0"/>
  </r>
  <r>
    <n v="20830"/>
    <x v="2"/>
    <n v="0.03"/>
    <n v="14.34"/>
    <n v="5"/>
    <n v="1360"/>
    <x v="806"/>
    <x v="0"/>
    <x v="2"/>
    <x v="2"/>
    <x v="4"/>
    <x v="5"/>
    <x v="634"/>
    <n v="0.49"/>
    <x v="0"/>
    <x v="3"/>
    <x v="42"/>
    <x v="641"/>
    <n v="52761"/>
    <x v="118"/>
    <d v="2015-01-27T00:00:00"/>
    <n v="82.310099999999991"/>
    <x v="11"/>
    <n v="8"/>
    <x v="1167"/>
    <n v="89595"/>
    <x v="3"/>
    <x v="0"/>
  </r>
  <r>
    <n v="24623"/>
    <x v="0"/>
    <n v="0.1"/>
    <n v="9.99"/>
    <n v="4.78"/>
    <n v="1818"/>
    <x v="807"/>
    <x v="2"/>
    <x v="2"/>
    <x v="0"/>
    <x v="11"/>
    <x v="0"/>
    <x v="370"/>
    <n v="0.4"/>
    <x v="0"/>
    <x v="3"/>
    <x v="4"/>
    <x v="642"/>
    <n v="48126"/>
    <x v="121"/>
    <d v="2015-04-18T00:00:00"/>
    <n v="9.1539999999999999"/>
    <x v="959"/>
    <n v="12"/>
    <x v="1168"/>
    <n v="85991"/>
    <x v="3"/>
    <x v="0"/>
  </r>
  <r>
    <n v="19477"/>
    <x v="4"/>
    <n v="0.04"/>
    <n v="8.5"/>
    <n v="1.99"/>
    <n v="1754"/>
    <x v="453"/>
    <x v="0"/>
    <x v="2"/>
    <x v="1"/>
    <x v="10"/>
    <x v="5"/>
    <x v="626"/>
    <n v="0.49"/>
    <x v="0"/>
    <x v="1"/>
    <x v="1"/>
    <x v="366"/>
    <n v="90503"/>
    <x v="155"/>
    <d v="2015-02-28T00:00:00"/>
    <n v="43.275199999999998"/>
    <x v="960"/>
    <n v="14"/>
    <x v="1169"/>
    <n v="90178"/>
    <x v="1"/>
    <x v="0"/>
  </r>
  <r>
    <n v="24951"/>
    <x v="4"/>
    <n v="0.1"/>
    <n v="5.68"/>
    <n v="3.6"/>
    <n v="1607"/>
    <x v="808"/>
    <x v="2"/>
    <x v="3"/>
    <x v="0"/>
    <x v="12"/>
    <x v="5"/>
    <x v="635"/>
    <n v="0.56000000000000005"/>
    <x v="0"/>
    <x v="0"/>
    <x v="2"/>
    <x v="438"/>
    <n v="11520"/>
    <x v="101"/>
    <d v="2015-02-10T00:00:00"/>
    <n v="-33.2956"/>
    <x v="961"/>
    <n v="21"/>
    <x v="1170"/>
    <n v="87995"/>
    <x v="0"/>
    <x v="0"/>
  </r>
  <r>
    <n v="23836"/>
    <x v="0"/>
    <n v="0.03"/>
    <n v="5.4"/>
    <n v="7.78"/>
    <n v="3001"/>
    <x v="809"/>
    <x v="0"/>
    <x v="2"/>
    <x v="0"/>
    <x v="0"/>
    <x v="0"/>
    <x v="636"/>
    <n v="0.37"/>
    <x v="0"/>
    <x v="3"/>
    <x v="4"/>
    <x v="471"/>
    <n v="48060"/>
    <x v="106"/>
    <d v="2015-03-19T00:00:00"/>
    <n v="-237.54400000000001"/>
    <x v="962"/>
    <n v="21"/>
    <x v="1171"/>
    <n v="87043"/>
    <x v="3"/>
    <x v="0"/>
  </r>
  <r>
    <n v="24180"/>
    <x v="0"/>
    <n v="0.04"/>
    <n v="15.51"/>
    <n v="17.78"/>
    <n v="584"/>
    <x v="810"/>
    <x v="0"/>
    <x v="1"/>
    <x v="0"/>
    <x v="3"/>
    <x v="0"/>
    <x v="637"/>
    <n v="0.59"/>
    <x v="0"/>
    <x v="0"/>
    <x v="11"/>
    <x v="643"/>
    <n v="1801"/>
    <x v="105"/>
    <d v="2015-01-23T00:00:00"/>
    <n v="-266.22000000000003"/>
    <x v="963"/>
    <n v="7"/>
    <x v="1172"/>
    <n v="88646"/>
    <x v="0"/>
    <x v="0"/>
  </r>
  <r>
    <n v="24981"/>
    <x v="0"/>
    <n v="0"/>
    <n v="5.98"/>
    <n v="1.49"/>
    <n v="903"/>
    <x v="811"/>
    <x v="0"/>
    <x v="2"/>
    <x v="0"/>
    <x v="0"/>
    <x v="0"/>
    <x v="355"/>
    <n v="0.39"/>
    <x v="0"/>
    <x v="0"/>
    <x v="11"/>
    <x v="163"/>
    <n v="1887"/>
    <x v="84"/>
    <d v="2015-03-14T00:00:00"/>
    <n v="80.674799999999991"/>
    <x v="11"/>
    <n v="18"/>
    <x v="1173"/>
    <n v="90806"/>
    <x v="0"/>
    <x v="0"/>
  </r>
  <r>
    <n v="25949"/>
    <x v="0"/>
    <n v="0.1"/>
    <n v="6.48"/>
    <n v="5.9"/>
    <n v="597"/>
    <x v="812"/>
    <x v="0"/>
    <x v="0"/>
    <x v="0"/>
    <x v="11"/>
    <x v="0"/>
    <x v="420"/>
    <n v="0.37"/>
    <x v="0"/>
    <x v="3"/>
    <x v="7"/>
    <x v="193"/>
    <n v="47201"/>
    <x v="145"/>
    <d v="2015-06-10T00:00:00"/>
    <n v="-51.634999999999998"/>
    <x v="964"/>
    <n v="19"/>
    <x v="1174"/>
    <n v="86310"/>
    <x v="3"/>
    <x v="0"/>
  </r>
  <r>
    <n v="24802"/>
    <x v="3"/>
    <n v="0.04"/>
    <n v="7.96"/>
    <n v="4.95"/>
    <n v="3361"/>
    <x v="813"/>
    <x v="0"/>
    <x v="3"/>
    <x v="2"/>
    <x v="4"/>
    <x v="0"/>
    <x v="586"/>
    <n v="0.41"/>
    <x v="0"/>
    <x v="3"/>
    <x v="31"/>
    <x v="644"/>
    <n v="53095"/>
    <x v="118"/>
    <d v="2015-01-26T00:00:00"/>
    <n v="-7.73"/>
    <x v="965"/>
    <n v="15"/>
    <x v="1175"/>
    <n v="91436"/>
    <x v="3"/>
    <x v="0"/>
  </r>
  <r>
    <n v="23693"/>
    <x v="0"/>
    <n v="0.05"/>
    <n v="14.81"/>
    <n v="13.32"/>
    <n v="2334"/>
    <x v="459"/>
    <x v="0"/>
    <x v="0"/>
    <x v="0"/>
    <x v="7"/>
    <x v="0"/>
    <x v="227"/>
    <n v="0.43"/>
    <x v="0"/>
    <x v="3"/>
    <x v="31"/>
    <x v="371"/>
    <n v="53220"/>
    <x v="87"/>
    <d v="2015-04-11T00:00:00"/>
    <n v="-190.49"/>
    <x v="966"/>
    <n v="8"/>
    <x v="1176"/>
    <n v="89609"/>
    <x v="3"/>
    <x v="0"/>
  </r>
  <r>
    <n v="19269"/>
    <x v="2"/>
    <n v="0.04"/>
    <n v="11.34"/>
    <n v="5.01"/>
    <n v="1526"/>
    <x v="814"/>
    <x v="0"/>
    <x v="3"/>
    <x v="0"/>
    <x v="11"/>
    <x v="0"/>
    <x v="638"/>
    <n v="0.36"/>
    <x v="0"/>
    <x v="2"/>
    <x v="3"/>
    <x v="645"/>
    <n v="35211"/>
    <x v="61"/>
    <d v="2015-02-11T00:00:00"/>
    <n v="-189.22399999999999"/>
    <x v="967"/>
    <n v="10"/>
    <x v="1177"/>
    <n v="86812"/>
    <x v="2"/>
    <x v="0"/>
  </r>
  <r>
    <n v="21121"/>
    <x v="0"/>
    <n v="0.02"/>
    <n v="12.28"/>
    <n v="6.47"/>
    <n v="3113"/>
    <x v="477"/>
    <x v="0"/>
    <x v="1"/>
    <x v="0"/>
    <x v="11"/>
    <x v="0"/>
    <x v="571"/>
    <n v="0.38"/>
    <x v="0"/>
    <x v="2"/>
    <x v="24"/>
    <x v="383"/>
    <n v="70560"/>
    <x v="91"/>
    <d v="2015-05-17T00:00:00"/>
    <n v="-156.97220000000002"/>
    <x v="968"/>
    <n v="9"/>
    <x v="1178"/>
    <n v="86860"/>
    <x v="2"/>
    <x v="0"/>
  </r>
  <r>
    <n v="21632"/>
    <x v="1"/>
    <n v="0.1"/>
    <n v="9.85"/>
    <n v="4.82"/>
    <n v="2059"/>
    <x v="364"/>
    <x v="0"/>
    <x v="1"/>
    <x v="0"/>
    <x v="13"/>
    <x v="6"/>
    <x v="639"/>
    <n v="0.47"/>
    <x v="0"/>
    <x v="2"/>
    <x v="18"/>
    <x v="300"/>
    <n v="27260"/>
    <x v="65"/>
    <d v="2015-03-28T00:00:00"/>
    <n v="374.904"/>
    <x v="969"/>
    <n v="12"/>
    <x v="1179"/>
    <n v="88041"/>
    <x v="2"/>
    <x v="0"/>
  </r>
  <r>
    <n v="24872"/>
    <x v="0"/>
    <n v="0.1"/>
    <n v="14.98"/>
    <n v="7.69"/>
    <n v="1727"/>
    <x v="815"/>
    <x v="2"/>
    <x v="0"/>
    <x v="0"/>
    <x v="3"/>
    <x v="0"/>
    <x v="385"/>
    <n v="0.56999999999999995"/>
    <x v="0"/>
    <x v="0"/>
    <x v="8"/>
    <x v="646"/>
    <n v="44240"/>
    <x v="105"/>
    <d v="2015-01-23T00:00:00"/>
    <n v="-76.900000000000006"/>
    <x v="970"/>
    <n v="8"/>
    <x v="1180"/>
    <n v="87194"/>
    <x v="0"/>
    <x v="0"/>
  </r>
  <r>
    <n v="24373"/>
    <x v="4"/>
    <n v="0.08"/>
    <n v="6.48"/>
    <n v="2.74"/>
    <n v="2820"/>
    <x v="634"/>
    <x v="0"/>
    <x v="3"/>
    <x v="1"/>
    <x v="10"/>
    <x v="5"/>
    <x v="640"/>
    <n v="0.71"/>
    <x v="0"/>
    <x v="3"/>
    <x v="38"/>
    <x v="511"/>
    <n v="63129"/>
    <x v="98"/>
    <d v="2015-05-12T00:00:00"/>
    <n v="-82.64"/>
    <x v="971"/>
    <n v="18"/>
    <x v="1181"/>
    <n v="87899"/>
    <x v="3"/>
    <x v="0"/>
  </r>
  <r>
    <n v="19529"/>
    <x v="2"/>
    <n v="0.01"/>
    <n v="125.99"/>
    <n v="8.99"/>
    <n v="2868"/>
    <x v="85"/>
    <x v="0"/>
    <x v="1"/>
    <x v="1"/>
    <x v="9"/>
    <x v="0"/>
    <x v="307"/>
    <n v="0.59"/>
    <x v="0"/>
    <x v="1"/>
    <x v="14"/>
    <x v="61"/>
    <n v="98026"/>
    <x v="51"/>
    <d v="2015-04-18T00:00:00"/>
    <n v="-582.64799999999991"/>
    <x v="972"/>
    <n v="1"/>
    <x v="1182"/>
    <n v="85827"/>
    <x v="1"/>
    <x v="0"/>
  </r>
  <r>
    <n v="23297"/>
    <x v="0"/>
    <n v="0"/>
    <n v="8.6"/>
    <n v="6.19"/>
    <n v="1405"/>
    <x v="585"/>
    <x v="0"/>
    <x v="1"/>
    <x v="0"/>
    <x v="0"/>
    <x v="0"/>
    <x v="380"/>
    <n v="0.38"/>
    <x v="0"/>
    <x v="3"/>
    <x v="4"/>
    <x v="472"/>
    <n v="49017"/>
    <x v="90"/>
    <d v="2015-01-15T00:00:00"/>
    <n v="-33.211539999999999"/>
    <x v="973"/>
    <n v="12"/>
    <x v="1183"/>
    <n v="86144"/>
    <x v="3"/>
    <x v="0"/>
  </r>
  <r>
    <n v="23110"/>
    <x v="4"/>
    <n v="0.04"/>
    <n v="2.88"/>
    <n v="1.01"/>
    <n v="2980"/>
    <x v="522"/>
    <x v="0"/>
    <x v="1"/>
    <x v="0"/>
    <x v="13"/>
    <x v="6"/>
    <x v="641"/>
    <n v="0.55000000000000004"/>
    <x v="0"/>
    <x v="0"/>
    <x v="8"/>
    <x v="423"/>
    <n v="44870"/>
    <x v="123"/>
    <d v="2015-06-04T00:00:00"/>
    <n v="15.246"/>
    <x v="974"/>
    <n v="39"/>
    <x v="1184"/>
    <n v="86548"/>
    <x v="0"/>
    <x v="0"/>
  </r>
  <r>
    <n v="23482"/>
    <x v="3"/>
    <n v="7.0000000000000007E-2"/>
    <n v="7.59"/>
    <n v="4"/>
    <n v="339"/>
    <x v="816"/>
    <x v="0"/>
    <x v="1"/>
    <x v="2"/>
    <x v="4"/>
    <x v="6"/>
    <x v="432"/>
    <n v="0.42"/>
    <x v="0"/>
    <x v="0"/>
    <x v="8"/>
    <x v="193"/>
    <n v="43229"/>
    <x v="106"/>
    <d v="2015-03-19T00:00:00"/>
    <n v="24.39"/>
    <x v="975"/>
    <n v="15"/>
    <x v="1185"/>
    <n v="90583"/>
    <x v="0"/>
    <x v="0"/>
  </r>
  <r>
    <n v="22784"/>
    <x v="1"/>
    <n v="0.03"/>
    <n v="15.23"/>
    <n v="27.75"/>
    <n v="343"/>
    <x v="817"/>
    <x v="1"/>
    <x v="1"/>
    <x v="2"/>
    <x v="8"/>
    <x v="3"/>
    <x v="642"/>
    <n v="0.76"/>
    <x v="0"/>
    <x v="0"/>
    <x v="10"/>
    <x v="14"/>
    <n v="4401"/>
    <x v="33"/>
    <d v="2015-02-01T00:00:00"/>
    <n v="11.650950000000002"/>
    <x v="976"/>
    <n v="7"/>
    <x v="1186"/>
    <n v="88151"/>
    <x v="0"/>
    <x v="0"/>
  </r>
  <r>
    <n v="22921"/>
    <x v="0"/>
    <n v="0.01"/>
    <n v="15.16"/>
    <n v="15.09"/>
    <n v="1607"/>
    <x v="808"/>
    <x v="0"/>
    <x v="3"/>
    <x v="0"/>
    <x v="0"/>
    <x v="0"/>
    <x v="643"/>
    <n v="0.39"/>
    <x v="0"/>
    <x v="0"/>
    <x v="2"/>
    <x v="438"/>
    <n v="11520"/>
    <x v="121"/>
    <d v="2015-04-15T00:00:00"/>
    <n v="-200.85899999999998"/>
    <x v="977"/>
    <n v="7"/>
    <x v="1187"/>
    <n v="87994"/>
    <x v="0"/>
    <x v="0"/>
  </r>
  <r>
    <n v="19124"/>
    <x v="3"/>
    <n v="0"/>
    <n v="4.76"/>
    <n v="3.01"/>
    <n v="2583"/>
    <x v="261"/>
    <x v="0"/>
    <x v="3"/>
    <x v="0"/>
    <x v="11"/>
    <x v="6"/>
    <x v="644"/>
    <n v="0.36"/>
    <x v="0"/>
    <x v="3"/>
    <x v="4"/>
    <x v="217"/>
    <n v="49423"/>
    <x v="25"/>
    <d v="2015-06-09T00:00:00"/>
    <n v="-2.3450000000000002"/>
    <x v="978"/>
    <n v="23"/>
    <x v="1188"/>
    <n v="89657"/>
    <x v="3"/>
    <x v="0"/>
  </r>
  <r>
    <n v="20897"/>
    <x v="2"/>
    <n v="0.04"/>
    <n v="100.98"/>
    <n v="35.840000000000003"/>
    <n v="1159"/>
    <x v="818"/>
    <x v="1"/>
    <x v="2"/>
    <x v="2"/>
    <x v="6"/>
    <x v="3"/>
    <x v="178"/>
    <n v="0.62"/>
    <x v="0"/>
    <x v="0"/>
    <x v="17"/>
    <x v="647"/>
    <n v="7086"/>
    <x v="57"/>
    <d v="2015-05-21T00:00:00"/>
    <n v="-152.76"/>
    <x v="979"/>
    <n v="1"/>
    <x v="1189"/>
    <n v="90854"/>
    <x v="0"/>
    <x v="0"/>
  </r>
  <r>
    <n v="26035"/>
    <x v="3"/>
    <n v="7.0000000000000007E-2"/>
    <n v="9.7799999999999994"/>
    <n v="5.76"/>
    <n v="1369"/>
    <x v="819"/>
    <x v="2"/>
    <x v="2"/>
    <x v="0"/>
    <x v="14"/>
    <x v="0"/>
    <x v="555"/>
    <n v="0.35"/>
    <x v="0"/>
    <x v="3"/>
    <x v="6"/>
    <x v="648"/>
    <n v="76063"/>
    <x v="151"/>
    <d v="2015-03-25T00:00:00"/>
    <n v="20.14"/>
    <x v="980"/>
    <n v="11"/>
    <x v="1190"/>
    <n v="90514"/>
    <x v="3"/>
    <x v="0"/>
  </r>
  <r>
    <n v="25932"/>
    <x v="2"/>
    <n v="0"/>
    <n v="12.22"/>
    <n v="2.85"/>
    <n v="2862"/>
    <x v="820"/>
    <x v="0"/>
    <x v="1"/>
    <x v="2"/>
    <x v="4"/>
    <x v="5"/>
    <x v="588"/>
    <n v="0.55000000000000004"/>
    <x v="0"/>
    <x v="3"/>
    <x v="29"/>
    <x v="52"/>
    <n v="68128"/>
    <x v="170"/>
    <d v="2015-04-12T00:00:00"/>
    <n v="76.389899999999983"/>
    <x v="8"/>
    <n v="9"/>
    <x v="1191"/>
    <n v="88278"/>
    <x v="3"/>
    <x v="0"/>
  </r>
  <r>
    <n v="22204"/>
    <x v="0"/>
    <n v="0.09"/>
    <n v="5.98"/>
    <n v="1.67"/>
    <n v="2549"/>
    <x v="231"/>
    <x v="0"/>
    <x v="0"/>
    <x v="0"/>
    <x v="13"/>
    <x v="6"/>
    <x v="379"/>
    <n v="0.51"/>
    <x v="0"/>
    <x v="0"/>
    <x v="8"/>
    <x v="190"/>
    <n v="43213"/>
    <x v="152"/>
    <d v="2015-06-07T00:00:00"/>
    <n v="35.805"/>
    <x v="981"/>
    <n v="20"/>
    <x v="1192"/>
    <n v="88658"/>
    <x v="0"/>
    <x v="0"/>
  </r>
  <r>
    <n v="18552"/>
    <x v="0"/>
    <n v="0.02"/>
    <n v="5.98"/>
    <n v="5.79"/>
    <n v="53"/>
    <x v="132"/>
    <x v="0"/>
    <x v="1"/>
    <x v="0"/>
    <x v="11"/>
    <x v="0"/>
    <x v="645"/>
    <n v="0.36"/>
    <x v="0"/>
    <x v="1"/>
    <x v="14"/>
    <x v="103"/>
    <n v="98052"/>
    <x v="55"/>
    <d v="2015-03-11T00:00:00"/>
    <n v="-67.489999999999995"/>
    <x v="982"/>
    <n v="17"/>
    <x v="1193"/>
    <n v="88426"/>
    <x v="1"/>
    <x v="0"/>
  </r>
  <r>
    <n v="24568"/>
    <x v="3"/>
    <n v="0.05"/>
    <n v="6.48"/>
    <n v="7.91"/>
    <n v="2484"/>
    <x v="375"/>
    <x v="0"/>
    <x v="1"/>
    <x v="0"/>
    <x v="11"/>
    <x v="0"/>
    <x v="646"/>
    <n v="0.37"/>
    <x v="0"/>
    <x v="2"/>
    <x v="15"/>
    <x v="309"/>
    <n v="33881"/>
    <x v="86"/>
    <d v="2015-03-14T00:00:00"/>
    <n v="322.12199999999996"/>
    <x v="983"/>
    <n v="16"/>
    <x v="1194"/>
    <n v="88998"/>
    <x v="2"/>
    <x v="0"/>
  </r>
  <r>
    <n v="1898"/>
    <x v="0"/>
    <n v="7.0000000000000007E-2"/>
    <n v="3.38"/>
    <n v="0.85"/>
    <n v="2382"/>
    <x v="69"/>
    <x v="0"/>
    <x v="0"/>
    <x v="0"/>
    <x v="13"/>
    <x v="6"/>
    <x v="647"/>
    <n v="0.48"/>
    <x v="0"/>
    <x v="0"/>
    <x v="2"/>
    <x v="2"/>
    <n v="10024"/>
    <x v="34"/>
    <d v="2015-04-28T00:00:00"/>
    <n v="19.04"/>
    <x v="984"/>
    <n v="34"/>
    <x v="1195"/>
    <n v="13606"/>
    <x v="0"/>
    <x v="0"/>
  </r>
  <r>
    <n v="3393"/>
    <x v="0"/>
    <n v="0.02"/>
    <n v="4.28"/>
    <n v="5.17"/>
    <n v="373"/>
    <x v="25"/>
    <x v="0"/>
    <x v="0"/>
    <x v="0"/>
    <x v="11"/>
    <x v="0"/>
    <x v="648"/>
    <n v="0.4"/>
    <x v="0"/>
    <x v="3"/>
    <x v="4"/>
    <x v="6"/>
    <n v="48234"/>
    <x v="21"/>
    <d v="2015-03-15T00:00:00"/>
    <n v="-63.87"/>
    <x v="985"/>
    <n v="24"/>
    <x v="1195"/>
    <n v="24193"/>
    <x v="3"/>
    <x v="0"/>
  </r>
  <r>
    <n v="18773"/>
    <x v="1"/>
    <n v="0.02"/>
    <n v="2.58"/>
    <n v="1.3"/>
    <n v="250"/>
    <x v="258"/>
    <x v="2"/>
    <x v="1"/>
    <x v="0"/>
    <x v="13"/>
    <x v="6"/>
    <x v="649"/>
    <n v="0.59"/>
    <x v="0"/>
    <x v="3"/>
    <x v="22"/>
    <x v="214"/>
    <n v="55423"/>
    <x v="138"/>
    <d v="2015-05-29T00:00:00"/>
    <n v="1.1080000000000014"/>
    <x v="986"/>
    <n v="39"/>
    <x v="1196"/>
    <n v="87214"/>
    <x v="3"/>
    <x v="0"/>
  </r>
  <r>
    <n v="22828"/>
    <x v="2"/>
    <n v="0.03"/>
    <n v="6.98"/>
    <n v="9.69"/>
    <n v="2376"/>
    <x v="821"/>
    <x v="0"/>
    <x v="1"/>
    <x v="0"/>
    <x v="3"/>
    <x v="0"/>
    <x v="650"/>
    <n v="0.83"/>
    <x v="0"/>
    <x v="1"/>
    <x v="35"/>
    <x v="520"/>
    <n v="83843"/>
    <x v="107"/>
    <d v="2015-03-07T00:00:00"/>
    <n v="-262.62"/>
    <x v="987"/>
    <n v="15"/>
    <x v="1197"/>
    <n v="91321"/>
    <x v="1"/>
    <x v="0"/>
  </r>
  <r>
    <n v="22480"/>
    <x v="3"/>
    <n v="0.08"/>
    <n v="8.3699999999999992"/>
    <n v="10.16"/>
    <n v="1109"/>
    <x v="822"/>
    <x v="0"/>
    <x v="2"/>
    <x v="2"/>
    <x v="4"/>
    <x v="2"/>
    <x v="577"/>
    <n v="0.59"/>
    <x v="0"/>
    <x v="3"/>
    <x v="6"/>
    <x v="649"/>
    <n v="78041"/>
    <x v="115"/>
    <d v="2015-06-29T00:00:00"/>
    <n v="-169.232"/>
    <x v="988"/>
    <n v="13"/>
    <x v="1198"/>
    <n v="86410"/>
    <x v="3"/>
    <x v="0"/>
  </r>
  <r>
    <n v="24627"/>
    <x v="4"/>
    <n v="0.04"/>
    <n v="125.99"/>
    <n v="8.99"/>
    <n v="358"/>
    <x v="823"/>
    <x v="0"/>
    <x v="1"/>
    <x v="1"/>
    <x v="9"/>
    <x v="0"/>
    <x v="307"/>
    <n v="0.59"/>
    <x v="0"/>
    <x v="0"/>
    <x v="5"/>
    <x v="650"/>
    <n v="19406"/>
    <x v="31"/>
    <d v="2015-01-16T00:00:00"/>
    <n v="-627.82191999999998"/>
    <x v="989"/>
    <n v="1"/>
    <x v="1199"/>
    <n v="91130"/>
    <x v="0"/>
    <x v="0"/>
  </r>
  <r>
    <n v="21437"/>
    <x v="2"/>
    <n v="0.03"/>
    <n v="25.98"/>
    <n v="14.36"/>
    <n v="3155"/>
    <x v="123"/>
    <x v="1"/>
    <x v="1"/>
    <x v="2"/>
    <x v="2"/>
    <x v="1"/>
    <x v="240"/>
    <n v="0.6"/>
    <x v="0"/>
    <x v="2"/>
    <x v="15"/>
    <x v="96"/>
    <n v="32771"/>
    <x v="118"/>
    <d v="2015-01-27T00:00:00"/>
    <n v="57.545999999999999"/>
    <x v="990"/>
    <n v="4"/>
    <x v="1200"/>
    <n v="86899"/>
    <x v="2"/>
    <x v="0"/>
  </r>
  <r>
    <n v="19810"/>
    <x v="0"/>
    <n v="0.05"/>
    <n v="9.7799999999999994"/>
    <n v="1.39"/>
    <n v="1432"/>
    <x v="746"/>
    <x v="0"/>
    <x v="1"/>
    <x v="0"/>
    <x v="14"/>
    <x v="0"/>
    <x v="555"/>
    <n v="0.39"/>
    <x v="0"/>
    <x v="3"/>
    <x v="7"/>
    <x v="413"/>
    <n v="46203"/>
    <x v="107"/>
    <d v="2015-03-06T00:00:00"/>
    <n v="74.278499999999994"/>
    <x v="11"/>
    <n v="11"/>
    <x v="1201"/>
    <n v="86826"/>
    <x v="3"/>
    <x v="0"/>
  </r>
  <r>
    <n v="25599"/>
    <x v="0"/>
    <n v="0"/>
    <n v="8.33"/>
    <n v="1.99"/>
    <n v="2877"/>
    <x v="824"/>
    <x v="2"/>
    <x v="2"/>
    <x v="1"/>
    <x v="10"/>
    <x v="5"/>
    <x v="393"/>
    <n v="0.52"/>
    <x v="0"/>
    <x v="0"/>
    <x v="8"/>
    <x v="651"/>
    <n v="44070"/>
    <x v="68"/>
    <d v="2015-03-04T00:00:00"/>
    <n v="74.181899999999999"/>
    <x v="11"/>
    <n v="12"/>
    <x v="1202"/>
    <n v="91492"/>
    <x v="0"/>
    <x v="0"/>
  </r>
  <r>
    <n v="7898"/>
    <x v="1"/>
    <n v="0.03"/>
    <n v="5.98"/>
    <n v="5.35"/>
    <n v="3011"/>
    <x v="22"/>
    <x v="0"/>
    <x v="1"/>
    <x v="0"/>
    <x v="11"/>
    <x v="0"/>
    <x v="651"/>
    <n v="0.4"/>
    <x v="0"/>
    <x v="0"/>
    <x v="11"/>
    <x v="15"/>
    <n v="2113"/>
    <x v="138"/>
    <d v="2015-05-29T00:00:00"/>
    <n v="-23.5"/>
    <x v="991"/>
    <n v="16"/>
    <x v="1203"/>
    <n v="56486"/>
    <x v="0"/>
    <x v="0"/>
  </r>
  <r>
    <n v="20278"/>
    <x v="0"/>
    <n v="0.08"/>
    <n v="5.78"/>
    <n v="5.67"/>
    <n v="1776"/>
    <x v="825"/>
    <x v="0"/>
    <x v="2"/>
    <x v="0"/>
    <x v="11"/>
    <x v="0"/>
    <x v="652"/>
    <n v="0.36"/>
    <x v="0"/>
    <x v="3"/>
    <x v="7"/>
    <x v="652"/>
    <n v="47802"/>
    <x v="95"/>
    <d v="2015-02-05T00:00:00"/>
    <n v="-53.898000000000003"/>
    <x v="992"/>
    <n v="19"/>
    <x v="1204"/>
    <n v="89941"/>
    <x v="3"/>
    <x v="0"/>
  </r>
  <r>
    <n v="19130"/>
    <x v="2"/>
    <n v="0.02"/>
    <n v="11.34"/>
    <n v="11.25"/>
    <n v="1561"/>
    <x v="826"/>
    <x v="0"/>
    <x v="1"/>
    <x v="0"/>
    <x v="11"/>
    <x v="0"/>
    <x v="653"/>
    <n v="0.36"/>
    <x v="0"/>
    <x v="3"/>
    <x v="6"/>
    <x v="648"/>
    <n v="76063"/>
    <x v="40"/>
    <d v="2015-03-02T00:00:00"/>
    <n v="-155.21"/>
    <x v="993"/>
    <n v="9"/>
    <x v="1205"/>
    <n v="88093"/>
    <x v="3"/>
    <x v="0"/>
  </r>
  <r>
    <n v="8099"/>
    <x v="4"/>
    <n v="0.02"/>
    <n v="4.9800000000000004"/>
    <n v="6.07"/>
    <n v="1129"/>
    <x v="19"/>
    <x v="0"/>
    <x v="3"/>
    <x v="0"/>
    <x v="11"/>
    <x v="0"/>
    <x v="530"/>
    <n v="0.36"/>
    <x v="0"/>
    <x v="0"/>
    <x v="11"/>
    <x v="15"/>
    <n v="2118"/>
    <x v="118"/>
    <d v="2015-01-28T00:00:00"/>
    <n v="-46.92"/>
    <x v="994"/>
    <n v="19"/>
    <x v="1206"/>
    <n v="57794"/>
    <x v="0"/>
    <x v="0"/>
  </r>
  <r>
    <n v="23716"/>
    <x v="0"/>
    <n v="0.05"/>
    <n v="5.98"/>
    <n v="5.46"/>
    <n v="936"/>
    <x v="827"/>
    <x v="0"/>
    <x v="1"/>
    <x v="0"/>
    <x v="11"/>
    <x v="0"/>
    <x v="654"/>
    <n v="0.36"/>
    <x v="0"/>
    <x v="1"/>
    <x v="1"/>
    <x v="622"/>
    <n v="92374"/>
    <x v="176"/>
    <d v="2015-06-27T00:00:00"/>
    <n v="-31.885000000000002"/>
    <x v="995"/>
    <n v="17"/>
    <x v="1207"/>
    <n v="90589"/>
    <x v="1"/>
    <x v="0"/>
  </r>
  <r>
    <n v="19108"/>
    <x v="4"/>
    <n v="7.0000000000000007E-2"/>
    <n v="6.68"/>
    <n v="6.92"/>
    <n v="353"/>
    <x v="828"/>
    <x v="0"/>
    <x v="3"/>
    <x v="0"/>
    <x v="11"/>
    <x v="0"/>
    <x v="655"/>
    <n v="0.37"/>
    <x v="0"/>
    <x v="1"/>
    <x v="40"/>
    <x v="653"/>
    <n v="85301"/>
    <x v="69"/>
    <d v="2015-05-21T00:00:00"/>
    <n v="-141.12"/>
    <x v="996"/>
    <n v="16"/>
    <x v="1208"/>
    <n v="89647"/>
    <x v="1"/>
    <x v="0"/>
  </r>
  <r>
    <n v="20612"/>
    <x v="2"/>
    <n v="0.03"/>
    <n v="7.3"/>
    <n v="7.72"/>
    <n v="1123"/>
    <x v="136"/>
    <x v="0"/>
    <x v="0"/>
    <x v="0"/>
    <x v="0"/>
    <x v="0"/>
    <x v="656"/>
    <n v="0.38"/>
    <x v="0"/>
    <x v="1"/>
    <x v="1"/>
    <x v="106"/>
    <n v="95661"/>
    <x v="133"/>
    <d v="2015-03-18T00:00:00"/>
    <n v="-127.05200000000001"/>
    <x v="997"/>
    <n v="14"/>
    <x v="1209"/>
    <n v="87015"/>
    <x v="1"/>
    <x v="0"/>
  </r>
  <r>
    <n v="18033"/>
    <x v="0"/>
    <n v="0.04"/>
    <n v="5.98"/>
    <n v="5.15"/>
    <n v="317"/>
    <x v="727"/>
    <x v="0"/>
    <x v="1"/>
    <x v="0"/>
    <x v="11"/>
    <x v="0"/>
    <x v="657"/>
    <n v="0.36"/>
    <x v="0"/>
    <x v="1"/>
    <x v="1"/>
    <x v="579"/>
    <n v="91945"/>
    <x v="149"/>
    <d v="2015-06-18T00:00:00"/>
    <n v="-52.344000000000008"/>
    <x v="998"/>
    <n v="17"/>
    <x v="1210"/>
    <n v="86041"/>
    <x v="1"/>
    <x v="0"/>
  </r>
  <r>
    <n v="4788"/>
    <x v="2"/>
    <n v="0.05"/>
    <n v="4.84"/>
    <n v="0.71"/>
    <n v="2618"/>
    <x v="337"/>
    <x v="2"/>
    <x v="1"/>
    <x v="0"/>
    <x v="13"/>
    <x v="6"/>
    <x v="658"/>
    <n v="0.52"/>
    <x v="0"/>
    <x v="0"/>
    <x v="2"/>
    <x v="2"/>
    <n v="10004"/>
    <x v="151"/>
    <d v="2015-03-23T00:00:00"/>
    <n v="29.17"/>
    <x v="999"/>
    <n v="20"/>
    <x v="1211"/>
    <n v="34017"/>
    <x v="0"/>
    <x v="0"/>
  </r>
  <r>
    <n v="25608"/>
    <x v="2"/>
    <n v="0.06"/>
    <n v="19.98"/>
    <n v="10.49"/>
    <n v="1764"/>
    <x v="317"/>
    <x v="0"/>
    <x v="2"/>
    <x v="2"/>
    <x v="4"/>
    <x v="0"/>
    <x v="659"/>
    <n v="0.49"/>
    <x v="0"/>
    <x v="2"/>
    <x v="15"/>
    <x v="262"/>
    <n v="34698"/>
    <x v="40"/>
    <d v="2015-03-03T00:00:00"/>
    <n v="514.17719999999997"/>
    <x v="1000"/>
    <n v="5"/>
    <x v="1212"/>
    <n v="89776"/>
    <x v="2"/>
    <x v="0"/>
  </r>
  <r>
    <n v="23511"/>
    <x v="1"/>
    <n v="0.02"/>
    <n v="5.28"/>
    <n v="6.26"/>
    <n v="3252"/>
    <x v="829"/>
    <x v="0"/>
    <x v="1"/>
    <x v="0"/>
    <x v="11"/>
    <x v="0"/>
    <x v="396"/>
    <n v="0.4"/>
    <x v="0"/>
    <x v="0"/>
    <x v="2"/>
    <x v="654"/>
    <n v="12306"/>
    <x v="10"/>
    <d v="2015-06-12T00:00:00"/>
    <n v="-65.58"/>
    <x v="1001"/>
    <n v="19"/>
    <x v="1213"/>
    <n v="87299"/>
    <x v="0"/>
    <x v="0"/>
  </r>
  <r>
    <n v="21223"/>
    <x v="0"/>
    <n v="0.04"/>
    <n v="4.9800000000000004"/>
    <n v="4.62"/>
    <n v="290"/>
    <x v="830"/>
    <x v="0"/>
    <x v="0"/>
    <x v="1"/>
    <x v="10"/>
    <x v="5"/>
    <x v="521"/>
    <n v="0.64"/>
    <x v="0"/>
    <x v="1"/>
    <x v="12"/>
    <x v="655"/>
    <n v="80538"/>
    <x v="88"/>
    <d v="2015-03-26T00:00:00"/>
    <n v="-135.16"/>
    <x v="1002"/>
    <n v="20"/>
    <x v="1214"/>
    <n v="90837"/>
    <x v="1"/>
    <x v="0"/>
  </r>
  <r>
    <n v="21200"/>
    <x v="4"/>
    <n v="0.09"/>
    <n v="12.22"/>
    <n v="2.85"/>
    <n v="2954"/>
    <x v="831"/>
    <x v="0"/>
    <x v="2"/>
    <x v="2"/>
    <x v="4"/>
    <x v="5"/>
    <x v="588"/>
    <n v="0.55000000000000004"/>
    <x v="0"/>
    <x v="3"/>
    <x v="22"/>
    <x v="656"/>
    <n v="55119"/>
    <x v="45"/>
    <d v="2015-06-25T00:00:00"/>
    <n v="70.676699999999997"/>
    <x v="11"/>
    <n v="9"/>
    <x v="1215"/>
    <n v="86427"/>
    <x v="3"/>
    <x v="0"/>
  </r>
  <r>
    <n v="4903"/>
    <x v="1"/>
    <n v="0.03"/>
    <n v="1.88"/>
    <n v="1.49"/>
    <n v="604"/>
    <x v="76"/>
    <x v="0"/>
    <x v="3"/>
    <x v="0"/>
    <x v="0"/>
    <x v="0"/>
    <x v="660"/>
    <n v="0.37"/>
    <x v="0"/>
    <x v="1"/>
    <x v="1"/>
    <x v="1"/>
    <n v="90045"/>
    <x v="48"/>
    <d v="2015-01-25T00:00:00"/>
    <n v="-15.099500000000001"/>
    <x v="1003"/>
    <n v="52"/>
    <x v="1216"/>
    <n v="34882"/>
    <x v="1"/>
    <x v="0"/>
  </r>
  <r>
    <n v="23210"/>
    <x v="3"/>
    <n v="0.08"/>
    <n v="115.99"/>
    <n v="5.99"/>
    <n v="550"/>
    <x v="55"/>
    <x v="2"/>
    <x v="1"/>
    <x v="1"/>
    <x v="9"/>
    <x v="0"/>
    <x v="661"/>
    <n v="0.56999999999999995"/>
    <x v="0"/>
    <x v="3"/>
    <x v="6"/>
    <x v="41"/>
    <n v="78155"/>
    <x v="38"/>
    <d v="2015-06-13T00:00:00"/>
    <n v="-239.54149999999998"/>
    <x v="1004"/>
    <n v="1"/>
    <x v="1217"/>
    <n v="90910"/>
    <x v="3"/>
    <x v="0"/>
  </r>
  <r>
    <n v="25762"/>
    <x v="1"/>
    <n v="0.04"/>
    <n v="18.97"/>
    <n v="9.5399999999999991"/>
    <n v="136"/>
    <x v="832"/>
    <x v="0"/>
    <x v="0"/>
    <x v="0"/>
    <x v="11"/>
    <x v="0"/>
    <x v="523"/>
    <n v="0.37"/>
    <x v="0"/>
    <x v="1"/>
    <x v="1"/>
    <x v="657"/>
    <n v="94952"/>
    <x v="92"/>
    <d v="2015-05-17T00:00:00"/>
    <n v="3.0400000000000027"/>
    <x v="1005"/>
    <n v="5"/>
    <x v="1218"/>
    <n v="88534"/>
    <x v="1"/>
    <x v="0"/>
  </r>
  <r>
    <n v="19917"/>
    <x v="3"/>
    <n v="0.02"/>
    <n v="7.64"/>
    <n v="1.39"/>
    <n v="1131"/>
    <x v="833"/>
    <x v="0"/>
    <x v="3"/>
    <x v="0"/>
    <x v="14"/>
    <x v="0"/>
    <x v="397"/>
    <n v="0.36"/>
    <x v="0"/>
    <x v="3"/>
    <x v="6"/>
    <x v="658"/>
    <n v="79907"/>
    <x v="139"/>
    <d v="2015-05-23T00:00:00"/>
    <n v="70.193699999999993"/>
    <x v="11"/>
    <n v="13"/>
    <x v="1219"/>
    <n v="88103"/>
    <x v="3"/>
    <x v="0"/>
  </r>
  <r>
    <n v="23153"/>
    <x v="0"/>
    <n v="0.03"/>
    <n v="48.04"/>
    <n v="19.989999999999998"/>
    <n v="445"/>
    <x v="238"/>
    <x v="0"/>
    <x v="0"/>
    <x v="0"/>
    <x v="11"/>
    <x v="0"/>
    <x v="662"/>
    <n v="0.37"/>
    <x v="0"/>
    <x v="3"/>
    <x v="29"/>
    <x v="196"/>
    <n v="68701"/>
    <x v="170"/>
    <d v="2015-04-13T00:00:00"/>
    <n v="-4.4599999999999937"/>
    <x v="1006"/>
    <n v="2"/>
    <x v="1220"/>
    <n v="88083"/>
    <x v="3"/>
    <x v="0"/>
  </r>
  <r>
    <n v="19146"/>
    <x v="3"/>
    <n v="0.06"/>
    <n v="8.32"/>
    <n v="2.38"/>
    <n v="494"/>
    <x v="32"/>
    <x v="0"/>
    <x v="2"/>
    <x v="1"/>
    <x v="10"/>
    <x v="5"/>
    <x v="663"/>
    <n v="0.74"/>
    <x v="0"/>
    <x v="1"/>
    <x v="14"/>
    <x v="23"/>
    <n v="98115"/>
    <x v="131"/>
    <d v="2015-05-17T00:00:00"/>
    <n v="-36.630000000000003"/>
    <x v="1007"/>
    <n v="12"/>
    <x v="1221"/>
    <n v="88905"/>
    <x v="1"/>
    <x v="0"/>
  </r>
  <r>
    <n v="26389"/>
    <x v="2"/>
    <n v="0.02"/>
    <n v="30.98"/>
    <n v="17.079999999999998"/>
    <n v="1735"/>
    <x v="834"/>
    <x v="0"/>
    <x v="0"/>
    <x v="0"/>
    <x v="11"/>
    <x v="0"/>
    <x v="384"/>
    <n v="0.4"/>
    <x v="0"/>
    <x v="0"/>
    <x v="2"/>
    <x v="659"/>
    <n v="11550"/>
    <x v="117"/>
    <d v="2015-06-29T00:00:00"/>
    <n v="-16.14"/>
    <x v="1008"/>
    <n v="3"/>
    <x v="1222"/>
    <n v="88444"/>
    <x v="0"/>
    <x v="0"/>
  </r>
  <r>
    <n v="24883"/>
    <x v="3"/>
    <n v="0.02"/>
    <n v="48.91"/>
    <n v="5.81"/>
    <n v="669"/>
    <x v="835"/>
    <x v="0"/>
    <x v="3"/>
    <x v="0"/>
    <x v="11"/>
    <x v="0"/>
    <x v="664"/>
    <n v="0.38"/>
    <x v="0"/>
    <x v="3"/>
    <x v="42"/>
    <x v="660"/>
    <n v="52501"/>
    <x v="70"/>
    <d v="2015-03-21T00:00:00"/>
    <n v="32.86"/>
    <x v="1009"/>
    <n v="2"/>
    <x v="1223"/>
    <n v="88475"/>
    <x v="3"/>
    <x v="0"/>
  </r>
  <r>
    <n v="21383"/>
    <x v="4"/>
    <n v="0.05"/>
    <n v="7.1"/>
    <n v="6.05"/>
    <n v="1828"/>
    <x v="772"/>
    <x v="0"/>
    <x v="1"/>
    <x v="0"/>
    <x v="0"/>
    <x v="0"/>
    <x v="538"/>
    <n v="0.39"/>
    <x v="0"/>
    <x v="3"/>
    <x v="42"/>
    <x v="612"/>
    <n v="50613"/>
    <x v="41"/>
    <d v="2015-01-06T00:00:00"/>
    <n v="-101.24600000000001"/>
    <x v="1010"/>
    <n v="14"/>
    <x v="1224"/>
    <n v="86960"/>
    <x v="3"/>
    <x v="0"/>
  </r>
  <r>
    <n v="25271"/>
    <x v="2"/>
    <n v="0.04"/>
    <n v="9.11"/>
    <n v="2.15"/>
    <n v="2420"/>
    <x v="836"/>
    <x v="0"/>
    <x v="2"/>
    <x v="0"/>
    <x v="11"/>
    <x v="6"/>
    <x v="665"/>
    <n v="0.4"/>
    <x v="0"/>
    <x v="2"/>
    <x v="27"/>
    <x v="10"/>
    <n v="23223"/>
    <x v="166"/>
    <d v="2015-05-06T00:00:00"/>
    <n v="-23.072000000000003"/>
    <x v="1011"/>
    <n v="11"/>
    <x v="1225"/>
    <n v="86752"/>
    <x v="2"/>
    <x v="0"/>
  </r>
  <r>
    <n v="18274"/>
    <x v="4"/>
    <n v="0.09"/>
    <n v="107.53"/>
    <n v="5.81"/>
    <n v="1644"/>
    <x v="837"/>
    <x v="0"/>
    <x v="0"/>
    <x v="2"/>
    <x v="4"/>
    <x v="4"/>
    <x v="334"/>
    <n v="0.65"/>
    <x v="0"/>
    <x v="3"/>
    <x v="6"/>
    <x v="661"/>
    <n v="77546"/>
    <x v="6"/>
    <d v="2015-06-16T00:00:00"/>
    <n v="69.545100000000005"/>
    <x v="121"/>
    <n v="1"/>
    <x v="1226"/>
    <n v="87342"/>
    <x v="3"/>
    <x v="0"/>
  </r>
  <r>
    <n v="21959"/>
    <x v="1"/>
    <n v="7.0000000000000007E-2"/>
    <n v="125.99"/>
    <n v="2.5"/>
    <n v="1035"/>
    <x v="838"/>
    <x v="0"/>
    <x v="3"/>
    <x v="1"/>
    <x v="9"/>
    <x v="0"/>
    <x v="168"/>
    <n v="0.6"/>
    <x v="0"/>
    <x v="0"/>
    <x v="8"/>
    <x v="662"/>
    <n v="43015"/>
    <x v="86"/>
    <d v="2015-03-13T00:00:00"/>
    <n v="-604.40600000000006"/>
    <x v="1012"/>
    <n v="1"/>
    <x v="1227"/>
    <n v="90710"/>
    <x v="0"/>
    <x v="0"/>
  </r>
  <r>
    <n v="19601"/>
    <x v="3"/>
    <n v="0.09"/>
    <n v="125.99"/>
    <n v="8.99"/>
    <n v="724"/>
    <x v="839"/>
    <x v="0"/>
    <x v="2"/>
    <x v="1"/>
    <x v="9"/>
    <x v="0"/>
    <x v="152"/>
    <n v="0.55000000000000004"/>
    <x v="0"/>
    <x v="0"/>
    <x v="39"/>
    <x v="663"/>
    <n v="6614"/>
    <x v="133"/>
    <d v="2015-03-16T00:00:00"/>
    <n v="-605.37400000000002"/>
    <x v="1013"/>
    <n v="1"/>
    <x v="1228"/>
    <n v="90359"/>
    <x v="0"/>
    <x v="0"/>
  </r>
  <r>
    <n v="24731"/>
    <x v="4"/>
    <n v="0.09"/>
    <n v="20.99"/>
    <n v="2.5"/>
    <n v="2044"/>
    <x v="840"/>
    <x v="0"/>
    <x v="1"/>
    <x v="1"/>
    <x v="9"/>
    <x v="6"/>
    <x v="404"/>
    <n v="0.81"/>
    <x v="0"/>
    <x v="2"/>
    <x v="37"/>
    <x v="664"/>
    <n v="72756"/>
    <x v="177"/>
    <d v="2015-07-01T00:00:00"/>
    <n v="-136.12200000000001"/>
    <x v="1014"/>
    <n v="6"/>
    <x v="1229"/>
    <n v="88692"/>
    <x v="2"/>
    <x v="0"/>
  </r>
  <r>
    <n v="8241"/>
    <x v="4"/>
    <n v="7.0000000000000007E-2"/>
    <n v="2.12"/>
    <n v="1.99"/>
    <n v="117"/>
    <x v="686"/>
    <x v="0"/>
    <x v="3"/>
    <x v="1"/>
    <x v="10"/>
    <x v="5"/>
    <x v="666"/>
    <n v="0.55000000000000004"/>
    <x v="0"/>
    <x v="1"/>
    <x v="14"/>
    <x v="23"/>
    <n v="98103"/>
    <x v="87"/>
    <d v="2015-04-11T00:00:00"/>
    <n v="-55.84"/>
    <x v="1015"/>
    <n v="46"/>
    <x v="1230"/>
    <n v="58914"/>
    <x v="1"/>
    <x v="0"/>
  </r>
  <r>
    <n v="24629"/>
    <x v="0"/>
    <n v="0.09"/>
    <n v="6.48"/>
    <n v="9.68"/>
    <n v="792"/>
    <x v="841"/>
    <x v="0"/>
    <x v="1"/>
    <x v="0"/>
    <x v="11"/>
    <x v="0"/>
    <x v="667"/>
    <n v="0.36"/>
    <x v="0"/>
    <x v="3"/>
    <x v="44"/>
    <x v="665"/>
    <n v="73064"/>
    <x v="148"/>
    <d v="2015-06-22T00:00:00"/>
    <n v="-204.16"/>
    <x v="1016"/>
    <n v="16"/>
    <x v="1231"/>
    <n v="88753"/>
    <x v="3"/>
    <x v="0"/>
  </r>
  <r>
    <n v="18166"/>
    <x v="3"/>
    <n v="0"/>
    <n v="6.37"/>
    <n v="5.19"/>
    <n v="2923"/>
    <x v="842"/>
    <x v="0"/>
    <x v="2"/>
    <x v="0"/>
    <x v="0"/>
    <x v="0"/>
    <x v="668"/>
    <n v="0.38"/>
    <x v="0"/>
    <x v="0"/>
    <x v="32"/>
    <x v="666"/>
    <n v="21740"/>
    <x v="163"/>
    <d v="2015-03-02T00:00:00"/>
    <n v="-27.1492"/>
    <x v="1017"/>
    <n v="15"/>
    <x v="1232"/>
    <n v="86592"/>
    <x v="0"/>
    <x v="0"/>
  </r>
  <r>
    <n v="18820"/>
    <x v="4"/>
    <n v="0.01"/>
    <n v="13.43"/>
    <n v="5.5"/>
    <n v="2240"/>
    <x v="843"/>
    <x v="2"/>
    <x v="1"/>
    <x v="0"/>
    <x v="3"/>
    <x v="0"/>
    <x v="575"/>
    <n v="0.56999999999999995"/>
    <x v="0"/>
    <x v="2"/>
    <x v="15"/>
    <x v="667"/>
    <n v="33801"/>
    <x v="23"/>
    <d v="2015-04-13T00:00:00"/>
    <n v="-313.02180000000004"/>
    <x v="1018"/>
    <n v="7"/>
    <x v="1232"/>
    <n v="89102"/>
    <x v="2"/>
    <x v="0"/>
  </r>
  <r>
    <n v="19415"/>
    <x v="3"/>
    <n v="0.03"/>
    <n v="90.48"/>
    <n v="19.989999999999998"/>
    <n v="1873"/>
    <x v="759"/>
    <x v="0"/>
    <x v="1"/>
    <x v="0"/>
    <x v="14"/>
    <x v="0"/>
    <x v="226"/>
    <n v="0.4"/>
    <x v="0"/>
    <x v="2"/>
    <x v="15"/>
    <x v="603"/>
    <n v="33403"/>
    <x v="128"/>
    <d v="2015-01-19T00:00:00"/>
    <n v="15.353999999999999"/>
    <x v="1019"/>
    <n v="1"/>
    <x v="1233"/>
    <n v="90099"/>
    <x v="2"/>
    <x v="0"/>
  </r>
  <r>
    <n v="24881"/>
    <x v="2"/>
    <n v="0.05"/>
    <n v="55.99"/>
    <n v="5"/>
    <n v="624"/>
    <x v="844"/>
    <x v="0"/>
    <x v="3"/>
    <x v="1"/>
    <x v="9"/>
    <x v="5"/>
    <x v="343"/>
    <n v="0.8"/>
    <x v="0"/>
    <x v="0"/>
    <x v="21"/>
    <x v="320"/>
    <n v="5701"/>
    <x v="96"/>
    <d v="2015-04-01T00:00:00"/>
    <n v="-281.17583999999999"/>
    <x v="1020"/>
    <n v="2"/>
    <x v="1234"/>
    <n v="91433"/>
    <x v="0"/>
    <x v="0"/>
  </r>
  <r>
    <n v="21734"/>
    <x v="2"/>
    <n v="0.01"/>
    <n v="99.23"/>
    <n v="8.99"/>
    <n v="3151"/>
    <x v="128"/>
    <x v="0"/>
    <x v="1"/>
    <x v="2"/>
    <x v="4"/>
    <x v="5"/>
    <x v="63"/>
    <n v="0.35"/>
    <x v="0"/>
    <x v="1"/>
    <x v="1"/>
    <x v="99"/>
    <n v="92277"/>
    <x v="173"/>
    <d v="2015-04-02T00:00:00"/>
    <n v="-87.46"/>
    <x v="1021"/>
    <n v="1"/>
    <x v="1235"/>
    <n v="88548"/>
    <x v="1"/>
    <x v="0"/>
  </r>
  <r>
    <n v="18795"/>
    <x v="3"/>
    <n v="0.09"/>
    <n v="20.48"/>
    <n v="6.32"/>
    <n v="1974"/>
    <x v="845"/>
    <x v="0"/>
    <x v="2"/>
    <x v="0"/>
    <x v="7"/>
    <x v="0"/>
    <x v="417"/>
    <n v="0.57999999999999996"/>
    <x v="0"/>
    <x v="3"/>
    <x v="4"/>
    <x v="668"/>
    <n v="48127"/>
    <x v="57"/>
    <d v="2015-05-21T00:00:00"/>
    <n v="-16.89"/>
    <x v="1022"/>
    <n v="5"/>
    <x v="1236"/>
    <n v="89040"/>
    <x v="3"/>
    <x v="0"/>
  </r>
  <r>
    <n v="20937"/>
    <x v="1"/>
    <n v="0"/>
    <n v="14.42"/>
    <n v="6.75"/>
    <n v="1042"/>
    <x v="846"/>
    <x v="2"/>
    <x v="0"/>
    <x v="0"/>
    <x v="7"/>
    <x v="4"/>
    <x v="669"/>
    <n v="0.52"/>
    <x v="0"/>
    <x v="1"/>
    <x v="1"/>
    <x v="669"/>
    <n v="95991"/>
    <x v="92"/>
    <d v="2015-05-17T00:00:00"/>
    <n v="9.33"/>
    <x v="1023"/>
    <n v="6"/>
    <x v="1237"/>
    <n v="87847"/>
    <x v="1"/>
    <x v="0"/>
  </r>
  <r>
    <n v="21236"/>
    <x v="2"/>
    <n v="0.08"/>
    <n v="8.1199999999999992"/>
    <n v="2.83"/>
    <n v="3096"/>
    <x v="166"/>
    <x v="2"/>
    <x v="2"/>
    <x v="1"/>
    <x v="10"/>
    <x v="5"/>
    <x v="449"/>
    <n v="0.77"/>
    <x v="0"/>
    <x v="0"/>
    <x v="8"/>
    <x v="133"/>
    <n v="43026"/>
    <x v="113"/>
    <d v="2015-05-25T00:00:00"/>
    <n v="-59.73"/>
    <x v="1024"/>
    <n v="12"/>
    <x v="1238"/>
    <n v="86221"/>
    <x v="0"/>
    <x v="0"/>
  </r>
  <r>
    <n v="23479"/>
    <x v="0"/>
    <n v="0.03"/>
    <n v="31.74"/>
    <n v="12.62"/>
    <n v="945"/>
    <x v="847"/>
    <x v="0"/>
    <x v="3"/>
    <x v="0"/>
    <x v="0"/>
    <x v="0"/>
    <x v="482"/>
    <n v="0.37"/>
    <x v="0"/>
    <x v="1"/>
    <x v="1"/>
    <x v="670"/>
    <n v="95070"/>
    <x v="81"/>
    <d v="2015-03-06T00:00:00"/>
    <n v="-4.3009999999999939"/>
    <x v="1025"/>
    <n v="3"/>
    <x v="1239"/>
    <n v="86567"/>
    <x v="1"/>
    <x v="0"/>
  </r>
  <r>
    <n v="21863"/>
    <x v="1"/>
    <n v="0.1"/>
    <n v="6.74"/>
    <n v="1.72"/>
    <n v="2718"/>
    <x v="848"/>
    <x v="0"/>
    <x v="2"/>
    <x v="0"/>
    <x v="11"/>
    <x v="6"/>
    <x v="670"/>
    <n v="0.35"/>
    <x v="0"/>
    <x v="3"/>
    <x v="13"/>
    <x v="671"/>
    <n v="60438"/>
    <x v="40"/>
    <d v="2015-03-03T00:00:00"/>
    <n v="65.41"/>
    <x v="1026"/>
    <n v="15"/>
    <x v="1240"/>
    <n v="89394"/>
    <x v="3"/>
    <x v="0"/>
  </r>
  <r>
    <n v="23360"/>
    <x v="0"/>
    <n v="0.06"/>
    <n v="12.64"/>
    <n v="4.9800000000000004"/>
    <n v="3361"/>
    <x v="813"/>
    <x v="0"/>
    <x v="3"/>
    <x v="2"/>
    <x v="4"/>
    <x v="5"/>
    <x v="544"/>
    <n v="0.48"/>
    <x v="0"/>
    <x v="3"/>
    <x v="31"/>
    <x v="644"/>
    <n v="53095"/>
    <x v="70"/>
    <d v="2015-03-22T00:00:00"/>
    <n v="65.63"/>
    <x v="1027"/>
    <n v="8"/>
    <x v="1241"/>
    <n v="91435"/>
    <x v="3"/>
    <x v="0"/>
  </r>
  <r>
    <n v="19134"/>
    <x v="1"/>
    <n v="0.04"/>
    <n v="6.3"/>
    <n v="0.5"/>
    <n v="2584"/>
    <x v="849"/>
    <x v="0"/>
    <x v="3"/>
    <x v="0"/>
    <x v="15"/>
    <x v="0"/>
    <x v="671"/>
    <n v="0.39"/>
    <x v="0"/>
    <x v="3"/>
    <x v="4"/>
    <x v="672"/>
    <n v="48141"/>
    <x v="160"/>
    <d v="2015-06-11T00:00:00"/>
    <n v="67.606200000000001"/>
    <x v="11"/>
    <n v="15"/>
    <x v="1242"/>
    <n v="89658"/>
    <x v="3"/>
    <x v="0"/>
  </r>
  <r>
    <n v="21046"/>
    <x v="1"/>
    <n v="0.06"/>
    <n v="47.98"/>
    <n v="3.61"/>
    <n v="3255"/>
    <x v="850"/>
    <x v="0"/>
    <x v="3"/>
    <x v="1"/>
    <x v="10"/>
    <x v="5"/>
    <x v="356"/>
    <n v="0.71"/>
    <x v="0"/>
    <x v="2"/>
    <x v="15"/>
    <x v="673"/>
    <n v="33319"/>
    <x v="14"/>
    <d v="2015-02-20T00:00:00"/>
    <n v="596.80799999999999"/>
    <x v="1028"/>
    <n v="2"/>
    <x v="1243"/>
    <n v="90488"/>
    <x v="2"/>
    <x v="0"/>
  </r>
  <r>
    <n v="19874"/>
    <x v="2"/>
    <n v="0.09"/>
    <n v="99.99"/>
    <n v="19.989999999999998"/>
    <n v="1233"/>
    <x v="345"/>
    <x v="0"/>
    <x v="2"/>
    <x v="1"/>
    <x v="10"/>
    <x v="0"/>
    <x v="339"/>
    <n v="0.52"/>
    <x v="0"/>
    <x v="3"/>
    <x v="6"/>
    <x v="283"/>
    <n v="75028"/>
    <x v="152"/>
    <d v="2015-06-06T00:00:00"/>
    <n v="-161.47499999999999"/>
    <x v="1029"/>
    <n v="1"/>
    <x v="1244"/>
    <n v="89376"/>
    <x v="3"/>
    <x v="0"/>
  </r>
  <r>
    <n v="20590"/>
    <x v="0"/>
    <n v="0.05"/>
    <n v="18.97"/>
    <n v="9.0299999999999994"/>
    <n v="3084"/>
    <x v="401"/>
    <x v="0"/>
    <x v="0"/>
    <x v="0"/>
    <x v="11"/>
    <x v="0"/>
    <x v="567"/>
    <n v="0.37"/>
    <x v="0"/>
    <x v="1"/>
    <x v="14"/>
    <x v="326"/>
    <n v="98503"/>
    <x v="177"/>
    <d v="2015-06-25T00:00:00"/>
    <n v="-1.89"/>
    <x v="1030"/>
    <n v="5"/>
    <x v="1245"/>
    <n v="89880"/>
    <x v="1"/>
    <x v="0"/>
  </r>
  <r>
    <n v="25742"/>
    <x v="2"/>
    <n v="0.09"/>
    <n v="6.48"/>
    <n v="7.03"/>
    <n v="2448"/>
    <x v="851"/>
    <x v="0"/>
    <x v="2"/>
    <x v="0"/>
    <x v="11"/>
    <x v="0"/>
    <x v="672"/>
    <n v="0.37"/>
    <x v="0"/>
    <x v="3"/>
    <x v="22"/>
    <x v="674"/>
    <n v="55410"/>
    <x v="115"/>
    <d v="2015-07-01T00:00:00"/>
    <n v="-126.208"/>
    <x v="1031"/>
    <n v="16"/>
    <x v="1246"/>
    <n v="87790"/>
    <x v="3"/>
    <x v="0"/>
  </r>
  <r>
    <n v="22369"/>
    <x v="0"/>
    <n v="0.03"/>
    <n v="7.64"/>
    <n v="5.83"/>
    <n v="2398"/>
    <x v="852"/>
    <x v="0"/>
    <x v="1"/>
    <x v="0"/>
    <x v="11"/>
    <x v="6"/>
    <x v="673"/>
    <n v="0.36"/>
    <x v="0"/>
    <x v="3"/>
    <x v="13"/>
    <x v="675"/>
    <n v="60103"/>
    <x v="83"/>
    <d v="2015-02-26T00:00:00"/>
    <n v="-15.090400000000001"/>
    <x v="1032"/>
    <n v="12"/>
    <x v="1247"/>
    <n v="86373"/>
    <x v="3"/>
    <x v="0"/>
  </r>
  <r>
    <n v="19700"/>
    <x v="4"/>
    <n v="0.05"/>
    <n v="3.95"/>
    <n v="2"/>
    <n v="1935"/>
    <x v="203"/>
    <x v="2"/>
    <x v="3"/>
    <x v="0"/>
    <x v="16"/>
    <x v="6"/>
    <x v="674"/>
    <n v="0.53"/>
    <x v="0"/>
    <x v="3"/>
    <x v="6"/>
    <x v="166"/>
    <n v="75051"/>
    <x v="123"/>
    <d v="2015-06-07T00:00:00"/>
    <n v="1.0040000000000004"/>
    <x v="1033"/>
    <n v="23"/>
    <x v="1248"/>
    <n v="86688"/>
    <x v="3"/>
    <x v="0"/>
  </r>
  <r>
    <n v="26137"/>
    <x v="2"/>
    <n v="0.1"/>
    <n v="6.75"/>
    <n v="2.99"/>
    <n v="2338"/>
    <x v="853"/>
    <x v="0"/>
    <x v="3"/>
    <x v="0"/>
    <x v="0"/>
    <x v="0"/>
    <x v="675"/>
    <n v="0.35"/>
    <x v="0"/>
    <x v="0"/>
    <x v="32"/>
    <x v="676"/>
    <n v="20740"/>
    <x v="173"/>
    <d v="2015-03-29T00:00:00"/>
    <n v="18.147500000000001"/>
    <x v="1034"/>
    <n v="15"/>
    <x v="1249"/>
    <n v="91481"/>
    <x v="0"/>
    <x v="0"/>
  </r>
  <r>
    <n v="23777"/>
    <x v="4"/>
    <n v="0.05"/>
    <n v="30.98"/>
    <n v="9.18"/>
    <n v="2549"/>
    <x v="231"/>
    <x v="2"/>
    <x v="0"/>
    <x v="0"/>
    <x v="11"/>
    <x v="0"/>
    <x v="329"/>
    <n v="0.4"/>
    <x v="0"/>
    <x v="0"/>
    <x v="8"/>
    <x v="190"/>
    <n v="43213"/>
    <x v="20"/>
    <d v="2015-04-21T00:00:00"/>
    <n v="61.47"/>
    <x v="1035"/>
    <n v="3"/>
    <x v="1250"/>
    <n v="88657"/>
    <x v="0"/>
    <x v="0"/>
  </r>
  <r>
    <n v="18736"/>
    <x v="4"/>
    <n v="0.09"/>
    <n v="5.34"/>
    <n v="2.99"/>
    <n v="693"/>
    <x v="30"/>
    <x v="2"/>
    <x v="0"/>
    <x v="0"/>
    <x v="0"/>
    <x v="0"/>
    <x v="508"/>
    <n v="0.38"/>
    <x v="0"/>
    <x v="1"/>
    <x v="12"/>
    <x v="21"/>
    <n v="80229"/>
    <x v="130"/>
    <d v="2015-03-15T00:00:00"/>
    <n v="9.4860000000000007"/>
    <x v="1036"/>
    <n v="17"/>
    <x v="1251"/>
    <n v="87812"/>
    <x v="1"/>
    <x v="0"/>
  </r>
  <r>
    <n v="23887"/>
    <x v="3"/>
    <n v="0.03"/>
    <n v="4.9800000000000004"/>
    <n v="4.95"/>
    <n v="3361"/>
    <x v="813"/>
    <x v="0"/>
    <x v="3"/>
    <x v="0"/>
    <x v="0"/>
    <x v="0"/>
    <x v="676"/>
    <n v="0.37"/>
    <x v="0"/>
    <x v="3"/>
    <x v="31"/>
    <x v="644"/>
    <n v="53095"/>
    <x v="160"/>
    <d v="2015-06-11T00:00:00"/>
    <n v="-47.995249999999999"/>
    <x v="1037"/>
    <n v="19"/>
    <x v="1252"/>
    <n v="91438"/>
    <x v="3"/>
    <x v="0"/>
  </r>
  <r>
    <n v="19942"/>
    <x v="1"/>
    <n v="0.06"/>
    <n v="8.57"/>
    <n v="6.14"/>
    <n v="123"/>
    <x v="854"/>
    <x v="0"/>
    <x v="3"/>
    <x v="0"/>
    <x v="12"/>
    <x v="5"/>
    <x v="677"/>
    <n v="0.59"/>
    <x v="0"/>
    <x v="2"/>
    <x v="27"/>
    <x v="677"/>
    <n v="22102"/>
    <x v="87"/>
    <d v="2015-04-10T00:00:00"/>
    <n v="105.678"/>
    <x v="1038"/>
    <n v="11"/>
    <x v="1253"/>
    <n v="90669"/>
    <x v="2"/>
    <x v="0"/>
  </r>
  <r>
    <n v="19461"/>
    <x v="3"/>
    <n v="0.02"/>
    <n v="110.99"/>
    <n v="2.5"/>
    <n v="3347"/>
    <x v="855"/>
    <x v="0"/>
    <x v="2"/>
    <x v="1"/>
    <x v="9"/>
    <x v="0"/>
    <x v="101"/>
    <n v="0.56999999999999995"/>
    <x v="0"/>
    <x v="2"/>
    <x v="15"/>
    <x v="678"/>
    <n v="33411"/>
    <x v="136"/>
    <d v="2015-01-29T00:00:00"/>
    <n v="-39.808999999999997"/>
    <x v="1039"/>
    <n v="1"/>
    <x v="1254"/>
    <n v="89356"/>
    <x v="2"/>
    <x v="0"/>
  </r>
  <r>
    <n v="24016"/>
    <x v="2"/>
    <n v="0.05"/>
    <n v="6.48"/>
    <n v="2.74"/>
    <n v="1650"/>
    <x v="538"/>
    <x v="0"/>
    <x v="1"/>
    <x v="1"/>
    <x v="10"/>
    <x v="5"/>
    <x v="640"/>
    <n v="0.71"/>
    <x v="0"/>
    <x v="2"/>
    <x v="18"/>
    <x v="434"/>
    <n v="27203"/>
    <x v="168"/>
    <d v="2015-05-09T00:00:00"/>
    <n v="15.096"/>
    <x v="1040"/>
    <n v="15"/>
    <x v="1255"/>
    <n v="91042"/>
    <x v="2"/>
    <x v="0"/>
  </r>
  <r>
    <n v="18949"/>
    <x v="3"/>
    <n v="0.06"/>
    <n v="47.9"/>
    <n v="5.86"/>
    <n v="2652"/>
    <x v="856"/>
    <x v="0"/>
    <x v="2"/>
    <x v="0"/>
    <x v="11"/>
    <x v="0"/>
    <x v="252"/>
    <n v="0.37"/>
    <x v="0"/>
    <x v="1"/>
    <x v="1"/>
    <x v="592"/>
    <n v="93309"/>
    <x v="60"/>
    <d v="2015-05-27T00:00:00"/>
    <n v="21.78"/>
    <x v="1041"/>
    <n v="2"/>
    <x v="1256"/>
    <n v="89361"/>
    <x v="1"/>
    <x v="0"/>
  </r>
  <r>
    <n v="20826"/>
    <x v="2"/>
    <n v="0.02"/>
    <n v="5.98"/>
    <n v="7.5"/>
    <n v="2072"/>
    <x v="129"/>
    <x v="2"/>
    <x v="1"/>
    <x v="0"/>
    <x v="11"/>
    <x v="0"/>
    <x v="678"/>
    <n v="0.4"/>
    <x v="0"/>
    <x v="3"/>
    <x v="4"/>
    <x v="100"/>
    <n v="48505"/>
    <x v="18"/>
    <d v="2015-02-13T00:00:00"/>
    <n v="-55.832400000000007"/>
    <x v="1042"/>
    <n v="14"/>
    <x v="1257"/>
    <n v="88556"/>
    <x v="3"/>
    <x v="0"/>
  </r>
  <r>
    <n v="22484"/>
    <x v="3"/>
    <n v="0.03"/>
    <n v="35.99"/>
    <n v="5"/>
    <n v="803"/>
    <x v="857"/>
    <x v="0"/>
    <x v="0"/>
    <x v="1"/>
    <x v="9"/>
    <x v="0"/>
    <x v="522"/>
    <n v="0.85"/>
    <x v="0"/>
    <x v="2"/>
    <x v="15"/>
    <x v="679"/>
    <n v="32168"/>
    <x v="143"/>
    <d v="2015-04-30T00:00:00"/>
    <n v="-184.548"/>
    <x v="1043"/>
    <n v="3"/>
    <x v="1258"/>
    <n v="90048"/>
    <x v="2"/>
    <x v="0"/>
  </r>
  <r>
    <n v="24325"/>
    <x v="3"/>
    <n v="7.0000000000000007E-2"/>
    <n v="7.08"/>
    <n v="2.35"/>
    <n v="1028"/>
    <x v="246"/>
    <x v="2"/>
    <x v="0"/>
    <x v="0"/>
    <x v="13"/>
    <x v="6"/>
    <x v="679"/>
    <n v="0.47"/>
    <x v="0"/>
    <x v="0"/>
    <x v="2"/>
    <x v="203"/>
    <n v="11725"/>
    <x v="173"/>
    <d v="2015-03-30T00:00:00"/>
    <n v="30.49"/>
    <x v="1044"/>
    <n v="13"/>
    <x v="1258"/>
    <n v="89006"/>
    <x v="0"/>
    <x v="0"/>
  </r>
  <r>
    <n v="20127"/>
    <x v="1"/>
    <n v="0.01"/>
    <n v="20.99"/>
    <n v="4.8099999999999996"/>
    <n v="3191"/>
    <x v="607"/>
    <x v="0"/>
    <x v="1"/>
    <x v="1"/>
    <x v="9"/>
    <x v="4"/>
    <x v="489"/>
    <n v="0.57999999999999996"/>
    <x v="0"/>
    <x v="3"/>
    <x v="31"/>
    <x v="491"/>
    <n v="54481"/>
    <x v="15"/>
    <d v="2015-03-18T00:00:00"/>
    <n v="-9.1079999999999988"/>
    <x v="1045"/>
    <n v="5"/>
    <x v="1259"/>
    <n v="86447"/>
    <x v="3"/>
    <x v="0"/>
  </r>
  <r>
    <n v="20939"/>
    <x v="4"/>
    <n v="0.01"/>
    <n v="3.58"/>
    <n v="1.63"/>
    <n v="2578"/>
    <x v="153"/>
    <x v="0"/>
    <x v="3"/>
    <x v="0"/>
    <x v="16"/>
    <x v="6"/>
    <x v="680"/>
    <n v="0.36"/>
    <x v="0"/>
    <x v="2"/>
    <x v="3"/>
    <x v="121"/>
    <n v="36801"/>
    <x v="35"/>
    <d v="2015-05-06T00:00:00"/>
    <n v="-128.85599999999999"/>
    <x v="1046"/>
    <n v="26"/>
    <x v="1260"/>
    <n v="88298"/>
    <x v="2"/>
    <x v="0"/>
  </r>
  <r>
    <n v="22601"/>
    <x v="0"/>
    <n v="0.09"/>
    <n v="19.98"/>
    <n v="8.68"/>
    <n v="1989"/>
    <x v="151"/>
    <x v="0"/>
    <x v="3"/>
    <x v="0"/>
    <x v="11"/>
    <x v="0"/>
    <x v="565"/>
    <n v="0.37"/>
    <x v="0"/>
    <x v="1"/>
    <x v="9"/>
    <x v="119"/>
    <n v="84117"/>
    <x v="105"/>
    <d v="2015-01-22T00:00:00"/>
    <n v="6.6803999999999988"/>
    <x v="1047"/>
    <n v="5"/>
    <x v="1261"/>
    <n v="90000"/>
    <x v="1"/>
    <x v="0"/>
  </r>
  <r>
    <n v="21110"/>
    <x v="4"/>
    <n v="0"/>
    <n v="20.99"/>
    <n v="3.3"/>
    <n v="759"/>
    <x v="858"/>
    <x v="0"/>
    <x v="0"/>
    <x v="1"/>
    <x v="9"/>
    <x v="5"/>
    <x v="552"/>
    <n v="0.81"/>
    <x v="0"/>
    <x v="3"/>
    <x v="13"/>
    <x v="680"/>
    <n v="62301"/>
    <x v="4"/>
    <d v="2015-06-05T00:00:00"/>
    <n v="-92.961000000000013"/>
    <x v="1048"/>
    <n v="5"/>
    <x v="1262"/>
    <n v="86639"/>
    <x v="3"/>
    <x v="0"/>
  </r>
  <r>
    <n v="23706"/>
    <x v="0"/>
    <n v="0.05"/>
    <n v="4.0599999999999996"/>
    <n v="6.89"/>
    <n v="3138"/>
    <x v="859"/>
    <x v="2"/>
    <x v="1"/>
    <x v="0"/>
    <x v="7"/>
    <x v="0"/>
    <x v="572"/>
    <n v="0.6"/>
    <x v="0"/>
    <x v="0"/>
    <x v="41"/>
    <x v="681"/>
    <n v="3053"/>
    <x v="42"/>
    <d v="2015-06-21T00:00:00"/>
    <n v="-122.83499999999999"/>
    <x v="1049"/>
    <n v="22"/>
    <x v="1263"/>
    <n v="86796"/>
    <x v="0"/>
    <x v="0"/>
  </r>
  <r>
    <n v="25664"/>
    <x v="4"/>
    <n v="0.08"/>
    <n v="6.48"/>
    <n v="6.81"/>
    <n v="3006"/>
    <x v="860"/>
    <x v="0"/>
    <x v="1"/>
    <x v="0"/>
    <x v="11"/>
    <x v="0"/>
    <x v="411"/>
    <n v="0.36"/>
    <x v="0"/>
    <x v="1"/>
    <x v="35"/>
    <x v="682"/>
    <n v="83402"/>
    <x v="61"/>
    <d v="2015-02-15T00:00:00"/>
    <n v="-49.186800000000005"/>
    <x v="1050"/>
    <n v="14"/>
    <x v="1264"/>
    <n v="91388"/>
    <x v="1"/>
    <x v="0"/>
  </r>
  <r>
    <n v="21463"/>
    <x v="0"/>
    <n v="0.05"/>
    <n v="6.48"/>
    <n v="5.14"/>
    <n v="2391"/>
    <x v="348"/>
    <x v="2"/>
    <x v="1"/>
    <x v="0"/>
    <x v="11"/>
    <x v="0"/>
    <x v="619"/>
    <n v="0.37"/>
    <x v="0"/>
    <x v="0"/>
    <x v="2"/>
    <x v="286"/>
    <n v="11572"/>
    <x v="152"/>
    <d v="2015-06-05T00:00:00"/>
    <n v="-22.56"/>
    <x v="1051"/>
    <n v="13"/>
    <x v="1265"/>
    <n v="91123"/>
    <x v="0"/>
    <x v="0"/>
  </r>
  <r>
    <n v="23344"/>
    <x v="2"/>
    <n v="0.1"/>
    <n v="12.53"/>
    <n v="0.49"/>
    <n v="2302"/>
    <x v="169"/>
    <x v="0"/>
    <x v="1"/>
    <x v="0"/>
    <x v="15"/>
    <x v="0"/>
    <x v="340"/>
    <n v="0.38"/>
    <x v="0"/>
    <x v="2"/>
    <x v="15"/>
    <x v="136"/>
    <n v="32404"/>
    <x v="43"/>
    <d v="2015-01-04T00:00:00"/>
    <n v="244.464"/>
    <x v="1052"/>
    <n v="8"/>
    <x v="1266"/>
    <n v="87696"/>
    <x v="2"/>
    <x v="0"/>
  </r>
  <r>
    <n v="21937"/>
    <x v="2"/>
    <n v="0.06"/>
    <n v="6.68"/>
    <n v="6.93"/>
    <n v="2257"/>
    <x v="861"/>
    <x v="0"/>
    <x v="1"/>
    <x v="0"/>
    <x v="11"/>
    <x v="0"/>
    <x v="681"/>
    <n v="0.37"/>
    <x v="0"/>
    <x v="2"/>
    <x v="18"/>
    <x v="683"/>
    <n v="27604"/>
    <x v="38"/>
    <d v="2015-06-13T00:00:00"/>
    <n v="7.6244999999999994"/>
    <x v="1053"/>
    <n v="14"/>
    <x v="1267"/>
    <n v="87965"/>
    <x v="2"/>
    <x v="0"/>
  </r>
  <r>
    <n v="21761"/>
    <x v="2"/>
    <n v="0.08"/>
    <n v="30.93"/>
    <n v="3.92"/>
    <n v="2426"/>
    <x v="712"/>
    <x v="0"/>
    <x v="0"/>
    <x v="2"/>
    <x v="4"/>
    <x v="5"/>
    <x v="344"/>
    <n v="0.44"/>
    <x v="0"/>
    <x v="3"/>
    <x v="6"/>
    <x v="567"/>
    <n v="75061"/>
    <x v="133"/>
    <d v="2015-03-16T00:00:00"/>
    <n v="63.059099999999994"/>
    <x v="11"/>
    <n v="3"/>
    <x v="1268"/>
    <n v="90859"/>
    <x v="3"/>
    <x v="0"/>
  </r>
  <r>
    <n v="18088"/>
    <x v="1"/>
    <n v="0.02"/>
    <n v="6.48"/>
    <n v="5.9"/>
    <n v="3105"/>
    <x v="297"/>
    <x v="0"/>
    <x v="3"/>
    <x v="0"/>
    <x v="11"/>
    <x v="0"/>
    <x v="420"/>
    <n v="0.37"/>
    <x v="0"/>
    <x v="2"/>
    <x v="34"/>
    <x v="248"/>
    <n v="42071"/>
    <x v="70"/>
    <d v="2015-03-21T00:00:00"/>
    <n v="4.3919999999999995"/>
    <x v="1054"/>
    <n v="13"/>
    <x v="1269"/>
    <n v="86327"/>
    <x v="2"/>
    <x v="0"/>
  </r>
  <r>
    <n v="23639"/>
    <x v="0"/>
    <n v="0"/>
    <n v="8.09"/>
    <n v="7.96"/>
    <n v="84"/>
    <x v="14"/>
    <x v="0"/>
    <x v="2"/>
    <x v="2"/>
    <x v="4"/>
    <x v="0"/>
    <x v="682"/>
    <n v="0.49"/>
    <x v="0"/>
    <x v="0"/>
    <x v="8"/>
    <x v="11"/>
    <n v="45231"/>
    <x v="27"/>
    <d v="2015-02-03T00:00:00"/>
    <n v="-144.56"/>
    <x v="1055"/>
    <n v="11"/>
    <x v="1269"/>
    <n v="87364"/>
    <x v="0"/>
    <x v="0"/>
  </r>
  <r>
    <n v="26377"/>
    <x v="4"/>
    <n v="0.04"/>
    <n v="4.71"/>
    <n v="0.7"/>
    <n v="1127"/>
    <x v="862"/>
    <x v="0"/>
    <x v="2"/>
    <x v="0"/>
    <x v="16"/>
    <x v="6"/>
    <x v="683"/>
    <n v="0.8"/>
    <x v="0"/>
    <x v="3"/>
    <x v="6"/>
    <x v="684"/>
    <n v="78852"/>
    <x v="59"/>
    <d v="2015-06-26T00:00:00"/>
    <n v="4.53"/>
    <x v="1056"/>
    <n v="19"/>
    <x v="1270"/>
    <n v="87222"/>
    <x v="3"/>
    <x v="0"/>
  </r>
  <r>
    <n v="24607"/>
    <x v="2"/>
    <n v="0.05"/>
    <n v="11.29"/>
    <n v="5.03"/>
    <n v="2828"/>
    <x v="514"/>
    <x v="0"/>
    <x v="1"/>
    <x v="0"/>
    <x v="3"/>
    <x v="0"/>
    <x v="624"/>
    <n v="0.59"/>
    <x v="0"/>
    <x v="1"/>
    <x v="1"/>
    <x v="415"/>
    <n v="92243"/>
    <x v="164"/>
    <d v="2015-02-21T00:00:00"/>
    <n v="-35.26"/>
    <x v="1057"/>
    <n v="8"/>
    <x v="1271"/>
    <n v="87720"/>
    <x v="1"/>
    <x v="0"/>
  </r>
  <r>
    <n v="25720"/>
    <x v="2"/>
    <n v="0.02"/>
    <n v="10.68"/>
    <n v="13.04"/>
    <n v="2886"/>
    <x v="863"/>
    <x v="0"/>
    <x v="2"/>
    <x v="2"/>
    <x v="4"/>
    <x v="2"/>
    <x v="436"/>
    <n v="0.6"/>
    <x v="0"/>
    <x v="0"/>
    <x v="8"/>
    <x v="685"/>
    <n v="44134"/>
    <x v="75"/>
    <d v="2015-02-22T00:00:00"/>
    <n v="-231.05"/>
    <x v="1058"/>
    <n v="8"/>
    <x v="1272"/>
    <n v="87630"/>
    <x v="0"/>
    <x v="0"/>
  </r>
  <r>
    <n v="24901"/>
    <x v="2"/>
    <n v="0"/>
    <n v="12.28"/>
    <n v="6.35"/>
    <n v="2502"/>
    <x v="864"/>
    <x v="2"/>
    <x v="3"/>
    <x v="0"/>
    <x v="11"/>
    <x v="0"/>
    <x v="684"/>
    <n v="0.38"/>
    <x v="0"/>
    <x v="3"/>
    <x v="7"/>
    <x v="686"/>
    <n v="46321"/>
    <x v="135"/>
    <d v="2015-03-20T00:00:00"/>
    <n v="30.63"/>
    <x v="1059"/>
    <n v="7"/>
    <x v="1273"/>
    <n v="91310"/>
    <x v="3"/>
    <x v="0"/>
  </r>
  <r>
    <n v="20664"/>
    <x v="2"/>
    <n v="0.01"/>
    <n v="14.42"/>
    <n v="6.75"/>
    <n v="830"/>
    <x v="865"/>
    <x v="0"/>
    <x v="1"/>
    <x v="0"/>
    <x v="7"/>
    <x v="4"/>
    <x v="669"/>
    <n v="0.52"/>
    <x v="0"/>
    <x v="1"/>
    <x v="12"/>
    <x v="687"/>
    <n v="80033"/>
    <x v="48"/>
    <d v="2015-01-24T00:00:00"/>
    <n v="-13.826000000000001"/>
    <x v="1060"/>
    <n v="6"/>
    <x v="1274"/>
    <n v="90270"/>
    <x v="1"/>
    <x v="0"/>
  </r>
  <r>
    <n v="20007"/>
    <x v="1"/>
    <n v="0.03"/>
    <n v="6.37"/>
    <n v="5.19"/>
    <n v="510"/>
    <x v="758"/>
    <x v="0"/>
    <x v="1"/>
    <x v="0"/>
    <x v="0"/>
    <x v="0"/>
    <x v="668"/>
    <n v="0.38"/>
    <x v="0"/>
    <x v="1"/>
    <x v="1"/>
    <x v="602"/>
    <n v="95336"/>
    <x v="71"/>
    <d v="2015-02-02T00:00:00"/>
    <n v="-29.092700000000001"/>
    <x v="1061"/>
    <n v="14"/>
    <x v="1275"/>
    <n v="90059"/>
    <x v="1"/>
    <x v="0"/>
  </r>
  <r>
    <n v="20641"/>
    <x v="4"/>
    <n v="0.04"/>
    <n v="8.33"/>
    <n v="1.99"/>
    <n v="321"/>
    <x v="866"/>
    <x v="0"/>
    <x v="2"/>
    <x v="1"/>
    <x v="10"/>
    <x v="5"/>
    <x v="393"/>
    <n v="0.52"/>
    <x v="0"/>
    <x v="0"/>
    <x v="32"/>
    <x v="688"/>
    <n v="20854"/>
    <x v="0"/>
    <d v="2015-04-09T00:00:00"/>
    <n v="9.9267999999999983"/>
    <x v="1062"/>
    <n v="11"/>
    <x v="1276"/>
    <n v="91057"/>
    <x v="0"/>
    <x v="0"/>
  </r>
  <r>
    <n v="21060"/>
    <x v="2"/>
    <n v="0.08"/>
    <n v="9.77"/>
    <n v="6.02"/>
    <n v="1595"/>
    <x v="45"/>
    <x v="0"/>
    <x v="1"/>
    <x v="2"/>
    <x v="4"/>
    <x v="4"/>
    <x v="685"/>
    <n v="0.48"/>
    <x v="0"/>
    <x v="0"/>
    <x v="19"/>
    <x v="31"/>
    <n v="25705"/>
    <x v="37"/>
    <d v="2015-05-12T00:00:00"/>
    <n v="23.276000000000003"/>
    <x v="1063"/>
    <n v="9"/>
    <x v="1277"/>
    <n v="90796"/>
    <x v="0"/>
    <x v="0"/>
  </r>
  <r>
    <n v="25628"/>
    <x v="3"/>
    <n v="0.09"/>
    <n v="6.28"/>
    <n v="5.41"/>
    <n v="2500"/>
    <x v="867"/>
    <x v="0"/>
    <x v="0"/>
    <x v="2"/>
    <x v="4"/>
    <x v="0"/>
    <x v="433"/>
    <n v="0.53"/>
    <x v="0"/>
    <x v="3"/>
    <x v="13"/>
    <x v="689"/>
    <n v="60102"/>
    <x v="27"/>
    <d v="2015-02-04T00:00:00"/>
    <n v="-32.026800000000001"/>
    <x v="1064"/>
    <n v="14"/>
    <x v="1278"/>
    <n v="88320"/>
    <x v="3"/>
    <x v="0"/>
  </r>
  <r>
    <n v="19553"/>
    <x v="4"/>
    <n v="0.03"/>
    <n v="28.53"/>
    <n v="1.49"/>
    <n v="1191"/>
    <x v="868"/>
    <x v="0"/>
    <x v="0"/>
    <x v="0"/>
    <x v="0"/>
    <x v="0"/>
    <x v="359"/>
    <n v="0.38"/>
    <x v="0"/>
    <x v="0"/>
    <x v="39"/>
    <x v="690"/>
    <n v="6050"/>
    <x v="117"/>
    <d v="2015-07-01T00:00:00"/>
    <n v="59.440499999999993"/>
    <x v="1065"/>
    <n v="3"/>
    <x v="1279"/>
    <n v="87587"/>
    <x v="0"/>
    <x v="0"/>
  </r>
  <r>
    <n v="24937"/>
    <x v="1"/>
    <n v="0.04"/>
    <n v="9.7799999999999994"/>
    <n v="1.99"/>
    <n v="1473"/>
    <x v="869"/>
    <x v="2"/>
    <x v="3"/>
    <x v="1"/>
    <x v="10"/>
    <x v="5"/>
    <x v="686"/>
    <n v="0.43"/>
    <x v="0"/>
    <x v="0"/>
    <x v="8"/>
    <x v="691"/>
    <n v="44691"/>
    <x v="105"/>
    <d v="2015-01-22T00:00:00"/>
    <n v="61.292699999999996"/>
    <x v="11"/>
    <n v="9"/>
    <x v="1280"/>
    <n v="87076"/>
    <x v="0"/>
    <x v="0"/>
  </r>
  <r>
    <n v="18901"/>
    <x v="3"/>
    <n v="0.01"/>
    <n v="8.1199999999999992"/>
    <n v="2.83"/>
    <n v="1808"/>
    <x v="870"/>
    <x v="2"/>
    <x v="3"/>
    <x v="1"/>
    <x v="10"/>
    <x v="5"/>
    <x v="449"/>
    <n v="0.77"/>
    <x v="0"/>
    <x v="0"/>
    <x v="19"/>
    <x v="692"/>
    <n v="26101"/>
    <x v="106"/>
    <d v="2015-03-18T00:00:00"/>
    <n v="-40.76"/>
    <x v="1066"/>
    <n v="10"/>
    <x v="1281"/>
    <n v="89251"/>
    <x v="0"/>
    <x v="0"/>
  </r>
  <r>
    <n v="25251"/>
    <x v="0"/>
    <n v="0.03"/>
    <n v="5.78"/>
    <n v="5.37"/>
    <n v="2006"/>
    <x v="871"/>
    <x v="0"/>
    <x v="3"/>
    <x v="0"/>
    <x v="11"/>
    <x v="0"/>
    <x v="687"/>
    <n v="0.36"/>
    <x v="0"/>
    <x v="1"/>
    <x v="12"/>
    <x v="16"/>
    <n v="81301"/>
    <x v="107"/>
    <d v="2015-03-06T00:00:00"/>
    <n v="-63.35"/>
    <x v="1067"/>
    <n v="15"/>
    <x v="1282"/>
    <n v="88798"/>
    <x v="1"/>
    <x v="0"/>
  </r>
  <r>
    <n v="18448"/>
    <x v="3"/>
    <n v="0.1"/>
    <n v="4.26"/>
    <n v="1.2"/>
    <n v="700"/>
    <x v="872"/>
    <x v="0"/>
    <x v="2"/>
    <x v="0"/>
    <x v="13"/>
    <x v="6"/>
    <x v="435"/>
    <n v="0.44"/>
    <x v="0"/>
    <x v="1"/>
    <x v="1"/>
    <x v="195"/>
    <n v="93454"/>
    <x v="57"/>
    <d v="2015-05-21T00:00:00"/>
    <n v="33.923999999999999"/>
    <x v="1068"/>
    <n v="22"/>
    <x v="1283"/>
    <n v="87980"/>
    <x v="1"/>
    <x v="0"/>
  </r>
  <r>
    <n v="25095"/>
    <x v="1"/>
    <n v="0"/>
    <n v="4.37"/>
    <n v="5.15"/>
    <n v="2570"/>
    <x v="43"/>
    <x v="0"/>
    <x v="2"/>
    <x v="0"/>
    <x v="7"/>
    <x v="0"/>
    <x v="688"/>
    <n v="0.59"/>
    <x v="0"/>
    <x v="1"/>
    <x v="1"/>
    <x v="30"/>
    <n v="95616"/>
    <x v="3"/>
    <d v="2015-04-27T00:00:00"/>
    <n v="-150.2604"/>
    <x v="1069"/>
    <n v="19"/>
    <x v="1284"/>
    <n v="90327"/>
    <x v="1"/>
    <x v="0"/>
  </r>
  <r>
    <n v="20764"/>
    <x v="0"/>
    <n v="0.08"/>
    <n v="11.7"/>
    <n v="6.96"/>
    <n v="1185"/>
    <x v="5"/>
    <x v="0"/>
    <x v="2"/>
    <x v="0"/>
    <x v="7"/>
    <x v="4"/>
    <x v="606"/>
    <n v="0.5"/>
    <x v="0"/>
    <x v="2"/>
    <x v="3"/>
    <x v="3"/>
    <n v="35756"/>
    <x v="22"/>
    <d v="2015-04-13T00:00:00"/>
    <n v="28.565999999999999"/>
    <x v="1070"/>
    <n v="8"/>
    <x v="1285"/>
    <n v="85940"/>
    <x v="2"/>
    <x v="0"/>
  </r>
  <r>
    <n v="21856"/>
    <x v="0"/>
    <n v="0.02"/>
    <n v="9.77"/>
    <n v="6.02"/>
    <n v="2847"/>
    <x v="648"/>
    <x v="0"/>
    <x v="1"/>
    <x v="2"/>
    <x v="4"/>
    <x v="4"/>
    <x v="685"/>
    <n v="0.48"/>
    <x v="0"/>
    <x v="2"/>
    <x v="25"/>
    <x v="522"/>
    <n v="38017"/>
    <x v="87"/>
    <d v="2015-04-10T00:00:00"/>
    <n v="-535.33199999999999"/>
    <x v="1071"/>
    <n v="9"/>
    <x v="1286"/>
    <n v="85928"/>
    <x v="2"/>
    <x v="0"/>
  </r>
  <r>
    <n v="24862"/>
    <x v="0"/>
    <n v="0.03"/>
    <n v="12.28"/>
    <n v="6.35"/>
    <n v="1553"/>
    <x v="873"/>
    <x v="0"/>
    <x v="0"/>
    <x v="0"/>
    <x v="11"/>
    <x v="0"/>
    <x v="684"/>
    <n v="0.38"/>
    <x v="0"/>
    <x v="2"/>
    <x v="45"/>
    <x v="44"/>
    <n v="38701"/>
    <x v="100"/>
    <d v="2015-03-24T00:00:00"/>
    <n v="68.675999999999988"/>
    <x v="1072"/>
    <n v="7"/>
    <x v="1287"/>
    <n v="87484"/>
    <x v="2"/>
    <x v="0"/>
  </r>
  <r>
    <n v="20495"/>
    <x v="0"/>
    <n v="0.06"/>
    <n v="5.78"/>
    <n v="5.67"/>
    <n v="526"/>
    <x v="699"/>
    <x v="0"/>
    <x v="3"/>
    <x v="0"/>
    <x v="11"/>
    <x v="0"/>
    <x v="652"/>
    <n v="0.36"/>
    <x v="0"/>
    <x v="1"/>
    <x v="40"/>
    <x v="558"/>
    <n v="85204"/>
    <x v="128"/>
    <d v="2015-01-18T00:00:00"/>
    <n v="-108.19"/>
    <x v="1073"/>
    <n v="15"/>
    <x v="1288"/>
    <n v="90027"/>
    <x v="1"/>
    <x v="0"/>
  </r>
  <r>
    <n v="22660"/>
    <x v="4"/>
    <n v="0.02"/>
    <n v="27.48"/>
    <n v="4"/>
    <n v="2825"/>
    <x v="874"/>
    <x v="0"/>
    <x v="2"/>
    <x v="1"/>
    <x v="10"/>
    <x v="0"/>
    <x v="402"/>
    <n v="0.75"/>
    <x v="0"/>
    <x v="1"/>
    <x v="35"/>
    <x v="246"/>
    <n v="83701"/>
    <x v="57"/>
    <d v="2015-05-27T00:00:00"/>
    <n v="19.308000000000021"/>
    <x v="1074"/>
    <n v="3"/>
    <x v="1289"/>
    <n v="89497"/>
    <x v="1"/>
    <x v="0"/>
  </r>
  <r>
    <n v="6807"/>
    <x v="1"/>
    <n v="0"/>
    <n v="2.21"/>
    <n v="1"/>
    <n v="3079"/>
    <x v="10"/>
    <x v="2"/>
    <x v="0"/>
    <x v="0"/>
    <x v="13"/>
    <x v="6"/>
    <x v="689"/>
    <n v="0.38"/>
    <x v="0"/>
    <x v="0"/>
    <x v="5"/>
    <x v="7"/>
    <n v="19112"/>
    <x v="145"/>
    <d v="2015-06-11T00:00:00"/>
    <n v="10.01"/>
    <x v="1075"/>
    <n v="33"/>
    <x v="1290"/>
    <n v="48483"/>
    <x v="0"/>
    <x v="0"/>
  </r>
  <r>
    <n v="18758"/>
    <x v="0"/>
    <n v="0.04"/>
    <n v="17.149999999999999"/>
    <n v="4.96"/>
    <n v="493"/>
    <x v="875"/>
    <x v="0"/>
    <x v="2"/>
    <x v="0"/>
    <x v="3"/>
    <x v="0"/>
    <x v="543"/>
    <n v="0.57999999999999996"/>
    <x v="0"/>
    <x v="1"/>
    <x v="14"/>
    <x v="693"/>
    <n v="98158"/>
    <x v="108"/>
    <d v="2015-01-21T00:00:00"/>
    <n v="6.11"/>
    <x v="1076"/>
    <n v="5"/>
    <x v="1291"/>
    <n v="88906"/>
    <x v="1"/>
    <x v="0"/>
  </r>
  <r>
    <n v="20187"/>
    <x v="1"/>
    <n v="0.02"/>
    <n v="4.9800000000000004"/>
    <n v="0.49"/>
    <n v="2260"/>
    <x v="519"/>
    <x v="0"/>
    <x v="1"/>
    <x v="0"/>
    <x v="15"/>
    <x v="0"/>
    <x v="690"/>
    <n v="0.39"/>
    <x v="0"/>
    <x v="2"/>
    <x v="30"/>
    <x v="420"/>
    <n v="30161"/>
    <x v="44"/>
    <d v="2015-02-16T00:00:00"/>
    <n v="-52.863999999999997"/>
    <x v="1077"/>
    <n v="17"/>
    <x v="1292"/>
    <n v="89601"/>
    <x v="2"/>
    <x v="0"/>
  </r>
  <r>
    <n v="18917"/>
    <x v="4"/>
    <n v="0.09"/>
    <n v="6.84"/>
    <n v="8.3699999999999992"/>
    <n v="3141"/>
    <x v="417"/>
    <x v="0"/>
    <x v="2"/>
    <x v="0"/>
    <x v="12"/>
    <x v="5"/>
    <x v="691"/>
    <n v="0.57999999999999996"/>
    <x v="0"/>
    <x v="3"/>
    <x v="6"/>
    <x v="336"/>
    <n v="77506"/>
    <x v="125"/>
    <d v="2015-06-08T00:00:00"/>
    <n v="-88.584999999999994"/>
    <x v="1078"/>
    <n v="13"/>
    <x v="1293"/>
    <n v="86369"/>
    <x v="3"/>
    <x v="0"/>
  </r>
  <r>
    <n v="19008"/>
    <x v="2"/>
    <n v="0.09"/>
    <n v="16.98"/>
    <n v="12.39"/>
    <n v="2187"/>
    <x v="876"/>
    <x v="0"/>
    <x v="1"/>
    <x v="0"/>
    <x v="14"/>
    <x v="0"/>
    <x v="412"/>
    <n v="0.35"/>
    <x v="0"/>
    <x v="3"/>
    <x v="38"/>
    <x v="694"/>
    <n v="64055"/>
    <x v="62"/>
    <d v="2015-05-10T00:00:00"/>
    <n v="-48.57"/>
    <x v="1079"/>
    <n v="5"/>
    <x v="1294"/>
    <n v="89440"/>
    <x v="3"/>
    <x v="0"/>
  </r>
  <r>
    <n v="19947"/>
    <x v="4"/>
    <n v="0.04"/>
    <n v="6.48"/>
    <n v="5.16"/>
    <n v="865"/>
    <x v="651"/>
    <x v="2"/>
    <x v="1"/>
    <x v="0"/>
    <x v="11"/>
    <x v="0"/>
    <x v="692"/>
    <n v="0.37"/>
    <x v="0"/>
    <x v="3"/>
    <x v="7"/>
    <x v="237"/>
    <n v="46312"/>
    <x v="109"/>
    <d v="2015-03-02T00:00:00"/>
    <n v="-11.1332"/>
    <x v="1080"/>
    <n v="12"/>
    <x v="1295"/>
    <n v="90675"/>
    <x v="3"/>
    <x v="0"/>
  </r>
  <r>
    <n v="21260"/>
    <x v="3"/>
    <n v="0.04"/>
    <n v="5.98"/>
    <n v="5.79"/>
    <n v="2282"/>
    <x v="877"/>
    <x v="0"/>
    <x v="3"/>
    <x v="0"/>
    <x v="11"/>
    <x v="0"/>
    <x v="645"/>
    <n v="0.36"/>
    <x v="0"/>
    <x v="3"/>
    <x v="31"/>
    <x v="695"/>
    <n v="53713"/>
    <x v="36"/>
    <d v="2015-02-07T00:00:00"/>
    <n v="-36.030800000000006"/>
    <x v="1081"/>
    <n v="14"/>
    <x v="1296"/>
    <n v="85950"/>
    <x v="3"/>
    <x v="0"/>
  </r>
  <r>
    <n v="18783"/>
    <x v="2"/>
    <n v="0.03"/>
    <n v="7.37"/>
    <n v="5.53"/>
    <n v="202"/>
    <x v="878"/>
    <x v="0"/>
    <x v="1"/>
    <x v="1"/>
    <x v="10"/>
    <x v="5"/>
    <x v="484"/>
    <n v="0.69"/>
    <x v="0"/>
    <x v="3"/>
    <x v="44"/>
    <x v="696"/>
    <n v="74006"/>
    <x v="159"/>
    <d v="2015-01-18T00:00:00"/>
    <n v="-133.69999999999999"/>
    <x v="1082"/>
    <n v="11"/>
    <x v="1297"/>
    <n v="88972"/>
    <x v="3"/>
    <x v="0"/>
  </r>
  <r>
    <n v="18413"/>
    <x v="2"/>
    <n v="0"/>
    <n v="3.89"/>
    <n v="7.01"/>
    <n v="1250"/>
    <x v="165"/>
    <x v="0"/>
    <x v="1"/>
    <x v="0"/>
    <x v="0"/>
    <x v="0"/>
    <x v="693"/>
    <n v="0.37"/>
    <x v="0"/>
    <x v="3"/>
    <x v="13"/>
    <x v="132"/>
    <n v="60110"/>
    <x v="87"/>
    <d v="2015-04-09T00:00:00"/>
    <n v="-255.16890000000001"/>
    <x v="1083"/>
    <n v="21"/>
    <x v="1298"/>
    <n v="87877"/>
    <x v="3"/>
    <x v="0"/>
  </r>
  <r>
    <n v="19480"/>
    <x v="1"/>
    <n v="0"/>
    <n v="5.28"/>
    <n v="5.61"/>
    <n v="910"/>
    <x v="879"/>
    <x v="0"/>
    <x v="1"/>
    <x v="0"/>
    <x v="11"/>
    <x v="0"/>
    <x v="694"/>
    <n v="0.4"/>
    <x v="0"/>
    <x v="2"/>
    <x v="37"/>
    <x v="697"/>
    <n v="71854"/>
    <x v="69"/>
    <d v="2015-05-14T00:00:00"/>
    <n v="-149.21199999999999"/>
    <x v="1084"/>
    <n v="15"/>
    <x v="1299"/>
    <n v="90187"/>
    <x v="2"/>
    <x v="0"/>
  </r>
  <r>
    <n v="19107"/>
    <x v="4"/>
    <n v="0.08"/>
    <n v="4.8899999999999997"/>
    <n v="4.93"/>
    <n v="353"/>
    <x v="828"/>
    <x v="2"/>
    <x v="3"/>
    <x v="1"/>
    <x v="10"/>
    <x v="5"/>
    <x v="695"/>
    <n v="0.66"/>
    <x v="0"/>
    <x v="1"/>
    <x v="40"/>
    <x v="653"/>
    <n v="85301"/>
    <x v="69"/>
    <d v="2015-05-14T00:00:00"/>
    <n v="-165.45"/>
    <x v="1085"/>
    <n v="17"/>
    <x v="1300"/>
    <n v="89647"/>
    <x v="1"/>
    <x v="0"/>
  </r>
  <r>
    <n v="2063"/>
    <x v="4"/>
    <n v="0.06"/>
    <n v="19.23"/>
    <n v="6.15"/>
    <n v="3075"/>
    <x v="880"/>
    <x v="0"/>
    <x v="1"/>
    <x v="2"/>
    <x v="4"/>
    <x v="5"/>
    <x v="403"/>
    <n v="0.44"/>
    <x v="0"/>
    <x v="1"/>
    <x v="1"/>
    <x v="1"/>
    <n v="90061"/>
    <x v="163"/>
    <d v="2015-02-28T00:00:00"/>
    <n v="-25.38"/>
    <x v="1086"/>
    <n v="4"/>
    <x v="1301"/>
    <n v="14756"/>
    <x v="1"/>
    <x v="0"/>
  </r>
  <r>
    <n v="22234"/>
    <x v="0"/>
    <n v="7.0000000000000007E-2"/>
    <n v="14.56"/>
    <n v="3.5"/>
    <n v="2099"/>
    <x v="881"/>
    <x v="0"/>
    <x v="3"/>
    <x v="0"/>
    <x v="7"/>
    <x v="0"/>
    <x v="696"/>
    <n v="0.57999999999999996"/>
    <x v="0"/>
    <x v="2"/>
    <x v="36"/>
    <x v="698"/>
    <n v="29577"/>
    <x v="66"/>
    <d v="2015-01-09T00:00:00"/>
    <n v="-45.528000000000006"/>
    <x v="1087"/>
    <n v="6"/>
    <x v="1302"/>
    <n v="87888"/>
    <x v="2"/>
    <x v="0"/>
  </r>
  <r>
    <n v="21430"/>
    <x v="0"/>
    <n v="0"/>
    <n v="20.89"/>
    <n v="1.99"/>
    <n v="1341"/>
    <x v="882"/>
    <x v="0"/>
    <x v="3"/>
    <x v="1"/>
    <x v="10"/>
    <x v="5"/>
    <x v="697"/>
    <n v="0.48"/>
    <x v="0"/>
    <x v="0"/>
    <x v="5"/>
    <x v="699"/>
    <n v="17201"/>
    <x v="11"/>
    <d v="2015-06-08T00:00:00"/>
    <n v="-5.2949999999999999"/>
    <x v="1088"/>
    <n v="4"/>
    <x v="1303"/>
    <n v="91245"/>
    <x v="0"/>
    <x v="0"/>
  </r>
  <r>
    <n v="25764"/>
    <x v="1"/>
    <n v="0.09"/>
    <n v="10.98"/>
    <n v="3.37"/>
    <n v="136"/>
    <x v="832"/>
    <x v="0"/>
    <x v="0"/>
    <x v="0"/>
    <x v="12"/>
    <x v="5"/>
    <x v="698"/>
    <n v="0.56999999999999995"/>
    <x v="0"/>
    <x v="1"/>
    <x v="1"/>
    <x v="657"/>
    <n v="94952"/>
    <x v="92"/>
    <d v="2015-05-17T00:00:00"/>
    <n v="2.7060000000000013"/>
    <x v="1089"/>
    <n v="8"/>
    <x v="1304"/>
    <n v="88534"/>
    <x v="1"/>
    <x v="0"/>
  </r>
  <r>
    <n v="23429"/>
    <x v="1"/>
    <n v="0.1"/>
    <n v="4.13"/>
    <n v="0.5"/>
    <n v="3367"/>
    <x v="411"/>
    <x v="2"/>
    <x v="3"/>
    <x v="0"/>
    <x v="15"/>
    <x v="0"/>
    <x v="699"/>
    <n v="0.39"/>
    <x v="0"/>
    <x v="0"/>
    <x v="8"/>
    <x v="332"/>
    <n v="43221"/>
    <x v="35"/>
    <d v="2015-05-04T00:00:00"/>
    <n v="58.263599999999997"/>
    <x v="11"/>
    <n v="18"/>
    <x v="1305"/>
    <n v="90502"/>
    <x v="0"/>
    <x v="0"/>
  </r>
  <r>
    <n v="26049"/>
    <x v="2"/>
    <n v="0.04"/>
    <n v="21.38"/>
    <n v="8.99"/>
    <n v="2323"/>
    <x v="592"/>
    <x v="0"/>
    <x v="0"/>
    <x v="0"/>
    <x v="13"/>
    <x v="5"/>
    <x v="381"/>
    <n v="0.59"/>
    <x v="0"/>
    <x v="1"/>
    <x v="1"/>
    <x v="198"/>
    <n v="92236"/>
    <x v="24"/>
    <d v="2015-03-18T00:00:00"/>
    <n v="-52.12"/>
    <x v="1090"/>
    <n v="4"/>
    <x v="1306"/>
    <n v="88721"/>
    <x v="1"/>
    <x v="0"/>
  </r>
  <r>
    <n v="21475"/>
    <x v="2"/>
    <n v="0"/>
    <n v="6.48"/>
    <n v="5.19"/>
    <n v="3045"/>
    <x v="883"/>
    <x v="0"/>
    <x v="0"/>
    <x v="0"/>
    <x v="11"/>
    <x v="0"/>
    <x v="700"/>
    <n v="0.37"/>
    <x v="0"/>
    <x v="3"/>
    <x v="20"/>
    <x v="700"/>
    <n v="66048"/>
    <x v="11"/>
    <d v="2015-06-07T00:00:00"/>
    <n v="-14.074999999999999"/>
    <x v="1091"/>
    <n v="12"/>
    <x v="1307"/>
    <n v="86104"/>
    <x v="3"/>
    <x v="0"/>
  </r>
  <r>
    <n v="23317"/>
    <x v="4"/>
    <n v="0.06"/>
    <n v="6.98"/>
    <n v="1.6"/>
    <n v="2209"/>
    <x v="884"/>
    <x v="0"/>
    <x v="3"/>
    <x v="0"/>
    <x v="11"/>
    <x v="6"/>
    <x v="701"/>
    <n v="0.38"/>
    <x v="0"/>
    <x v="2"/>
    <x v="30"/>
    <x v="676"/>
    <n v="30337"/>
    <x v="39"/>
    <d v="2015-01-29T00:00:00"/>
    <n v="-98.056000000000012"/>
    <x v="1092"/>
    <n v="12"/>
    <x v="1308"/>
    <n v="88030"/>
    <x v="2"/>
    <x v="0"/>
  </r>
  <r>
    <n v="19115"/>
    <x v="4"/>
    <n v="0.01"/>
    <n v="4.9800000000000004"/>
    <n v="7.44"/>
    <n v="555"/>
    <x v="17"/>
    <x v="0"/>
    <x v="1"/>
    <x v="0"/>
    <x v="11"/>
    <x v="0"/>
    <x v="445"/>
    <n v="0.36"/>
    <x v="0"/>
    <x v="1"/>
    <x v="9"/>
    <x v="13"/>
    <n v="84062"/>
    <x v="121"/>
    <d v="2015-04-24T00:00:00"/>
    <n v="-161.6328"/>
    <x v="1093"/>
    <n v="16"/>
    <x v="1309"/>
    <n v="86191"/>
    <x v="1"/>
    <x v="0"/>
  </r>
  <r>
    <n v="18962"/>
    <x v="1"/>
    <n v="0.03"/>
    <n v="11.99"/>
    <n v="5.99"/>
    <n v="1916"/>
    <x v="347"/>
    <x v="0"/>
    <x v="3"/>
    <x v="1"/>
    <x v="1"/>
    <x v="4"/>
    <x v="702"/>
    <n v="0.36"/>
    <x v="0"/>
    <x v="2"/>
    <x v="37"/>
    <x v="285"/>
    <n v="72209"/>
    <x v="155"/>
    <d v="2015-02-28T00:00:00"/>
    <n v="-216.02980000000002"/>
    <x v="1094"/>
    <n v="7"/>
    <x v="1310"/>
    <n v="85893"/>
    <x v="2"/>
    <x v="0"/>
  </r>
  <r>
    <n v="5141"/>
    <x v="2"/>
    <n v="0.09"/>
    <n v="3.68"/>
    <n v="1.32"/>
    <n v="699"/>
    <x v="62"/>
    <x v="0"/>
    <x v="2"/>
    <x v="0"/>
    <x v="12"/>
    <x v="6"/>
    <x v="703"/>
    <n v="0.83"/>
    <x v="0"/>
    <x v="1"/>
    <x v="1"/>
    <x v="1"/>
    <n v="90041"/>
    <x v="8"/>
    <d v="2015-07-01T00:00:00"/>
    <n v="-21.91"/>
    <x v="1095"/>
    <n v="24"/>
    <x v="1311"/>
    <n v="36647"/>
    <x v="1"/>
    <x v="0"/>
  </r>
  <r>
    <n v="26055"/>
    <x v="3"/>
    <n v="0.1"/>
    <n v="7.28"/>
    <n v="5.47"/>
    <n v="3170"/>
    <x v="885"/>
    <x v="0"/>
    <x v="1"/>
    <x v="0"/>
    <x v="11"/>
    <x v="0"/>
    <x v="704"/>
    <n v="0.35"/>
    <x v="0"/>
    <x v="2"/>
    <x v="15"/>
    <x v="701"/>
    <n v="34952"/>
    <x v="29"/>
    <d v="2015-02-13T00:00:00"/>
    <n v="167.334"/>
    <x v="1096"/>
    <n v="12"/>
    <x v="1312"/>
    <n v="86489"/>
    <x v="2"/>
    <x v="0"/>
  </r>
  <r>
    <n v="26224"/>
    <x v="3"/>
    <n v="0.04"/>
    <n v="15.99"/>
    <n v="9.4"/>
    <n v="1972"/>
    <x v="198"/>
    <x v="2"/>
    <x v="1"/>
    <x v="1"/>
    <x v="1"/>
    <x v="0"/>
    <x v="705"/>
    <n v="0.49"/>
    <x v="0"/>
    <x v="0"/>
    <x v="5"/>
    <x v="161"/>
    <n v="19090"/>
    <x v="122"/>
    <d v="2015-01-20T00:00:00"/>
    <n v="-83.553060000000002"/>
    <x v="1097"/>
    <n v="5"/>
    <x v="1313"/>
    <n v="91550"/>
    <x v="0"/>
    <x v="0"/>
  </r>
  <r>
    <n v="25665"/>
    <x v="4"/>
    <n v="0.09"/>
    <n v="20.98"/>
    <n v="53.03"/>
    <n v="3006"/>
    <x v="860"/>
    <x v="1"/>
    <x v="1"/>
    <x v="0"/>
    <x v="3"/>
    <x v="1"/>
    <x v="392"/>
    <n v="0.78"/>
    <x v="0"/>
    <x v="1"/>
    <x v="35"/>
    <x v="682"/>
    <n v="83402"/>
    <x v="61"/>
    <d v="2015-02-17T00:00:00"/>
    <n v="-152.7448"/>
    <x v="1098"/>
    <n v="3"/>
    <x v="1314"/>
    <n v="91388"/>
    <x v="1"/>
    <x v="0"/>
  </r>
  <r>
    <n v="24017"/>
    <x v="2"/>
    <n v="0.09"/>
    <n v="12.53"/>
    <n v="0.5"/>
    <n v="1650"/>
    <x v="538"/>
    <x v="0"/>
    <x v="1"/>
    <x v="0"/>
    <x v="15"/>
    <x v="0"/>
    <x v="706"/>
    <n v="0.38"/>
    <x v="0"/>
    <x v="2"/>
    <x v="18"/>
    <x v="434"/>
    <n v="27203"/>
    <x v="168"/>
    <d v="2015-05-10T00:00:00"/>
    <n v="14.912399999999998"/>
    <x v="1099"/>
    <n v="7"/>
    <x v="1315"/>
    <n v="91042"/>
    <x v="2"/>
    <x v="0"/>
  </r>
  <r>
    <n v="20628"/>
    <x v="1"/>
    <n v="7.0000000000000007E-2"/>
    <n v="40.98"/>
    <n v="7.47"/>
    <n v="1279"/>
    <x v="183"/>
    <x v="0"/>
    <x v="1"/>
    <x v="0"/>
    <x v="0"/>
    <x v="0"/>
    <x v="447"/>
    <n v="0.37"/>
    <x v="0"/>
    <x v="3"/>
    <x v="7"/>
    <x v="150"/>
    <n v="46324"/>
    <x v="40"/>
    <d v="2015-03-02T00:00:00"/>
    <n v="54.901500000000006"/>
    <x v="1100"/>
    <n v="2"/>
    <x v="1316"/>
    <n v="90114"/>
    <x v="3"/>
    <x v="0"/>
  </r>
  <r>
    <n v="18490"/>
    <x v="0"/>
    <n v="0.06"/>
    <n v="5.38"/>
    <n v="5.24"/>
    <n v="618"/>
    <x v="886"/>
    <x v="2"/>
    <x v="2"/>
    <x v="0"/>
    <x v="0"/>
    <x v="0"/>
    <x v="707"/>
    <n v="0.36"/>
    <x v="0"/>
    <x v="1"/>
    <x v="12"/>
    <x v="702"/>
    <n v="81007"/>
    <x v="143"/>
    <d v="2015-04-30T00:00:00"/>
    <n v="-64.670940000000002"/>
    <x v="1101"/>
    <n v="14"/>
    <x v="1317"/>
    <n v="88198"/>
    <x v="1"/>
    <x v="0"/>
  </r>
  <r>
    <n v="19326"/>
    <x v="3"/>
    <n v="0.04"/>
    <n v="15.42"/>
    <n v="10.68"/>
    <n v="678"/>
    <x v="887"/>
    <x v="2"/>
    <x v="1"/>
    <x v="0"/>
    <x v="3"/>
    <x v="0"/>
    <x v="553"/>
    <n v="0.57999999999999996"/>
    <x v="0"/>
    <x v="2"/>
    <x v="27"/>
    <x v="225"/>
    <n v="24281"/>
    <x v="157"/>
    <d v="2015-04-23T00:00:00"/>
    <n v="-109.70400000000001"/>
    <x v="1102"/>
    <n v="5"/>
    <x v="1318"/>
    <n v="88889"/>
    <x v="2"/>
    <x v="0"/>
  </r>
  <r>
    <n v="18675"/>
    <x v="1"/>
    <n v="0.08"/>
    <n v="6.48"/>
    <n v="7.49"/>
    <n v="2351"/>
    <x v="888"/>
    <x v="0"/>
    <x v="1"/>
    <x v="0"/>
    <x v="11"/>
    <x v="0"/>
    <x v="708"/>
    <n v="0.37"/>
    <x v="0"/>
    <x v="0"/>
    <x v="32"/>
    <x v="703"/>
    <n v="21114"/>
    <x v="13"/>
    <d v="2015-04-02T00:00:00"/>
    <n v="-119.32"/>
    <x v="1103"/>
    <n v="13"/>
    <x v="1319"/>
    <n v="86163"/>
    <x v="0"/>
    <x v="0"/>
  </r>
  <r>
    <n v="22732"/>
    <x v="4"/>
    <n v="7.0000000000000007E-2"/>
    <n v="16.739999999999998"/>
    <n v="7.04"/>
    <n v="3307"/>
    <x v="889"/>
    <x v="0"/>
    <x v="0"/>
    <x v="0"/>
    <x v="3"/>
    <x v="0"/>
    <x v="709"/>
    <n v="0.81"/>
    <x v="0"/>
    <x v="0"/>
    <x v="11"/>
    <x v="704"/>
    <n v="1001"/>
    <x v="118"/>
    <d v="2015-02-02T00:00:00"/>
    <n v="-114.2"/>
    <x v="1104"/>
    <n v="5"/>
    <x v="1320"/>
    <n v="90462"/>
    <x v="0"/>
    <x v="0"/>
  </r>
  <r>
    <n v="18879"/>
    <x v="0"/>
    <n v="0.08"/>
    <n v="8.09"/>
    <n v="7.96"/>
    <n v="1869"/>
    <x v="890"/>
    <x v="0"/>
    <x v="2"/>
    <x v="2"/>
    <x v="4"/>
    <x v="0"/>
    <x v="682"/>
    <n v="0.49"/>
    <x v="0"/>
    <x v="1"/>
    <x v="43"/>
    <x v="705"/>
    <n v="88310"/>
    <x v="56"/>
    <d v="2015-05-04T00:00:00"/>
    <n v="-88.82"/>
    <x v="1105"/>
    <n v="10"/>
    <x v="1321"/>
    <n v="89209"/>
    <x v="1"/>
    <x v="0"/>
  </r>
  <r>
    <n v="18508"/>
    <x v="4"/>
    <n v="0.04"/>
    <n v="2.78"/>
    <n v="1.25"/>
    <n v="2858"/>
    <x v="82"/>
    <x v="0"/>
    <x v="1"/>
    <x v="0"/>
    <x v="13"/>
    <x v="6"/>
    <x v="710"/>
    <n v="0.59"/>
    <x v="0"/>
    <x v="2"/>
    <x v="15"/>
    <x v="60"/>
    <n v="32259"/>
    <x v="28"/>
    <d v="2015-05-23T00:00:00"/>
    <n v="213"/>
    <x v="1106"/>
    <n v="28"/>
    <x v="1322"/>
    <n v="88282"/>
    <x v="2"/>
    <x v="0"/>
  </r>
  <r>
    <n v="20661"/>
    <x v="4"/>
    <n v="0.04"/>
    <n v="6.24"/>
    <n v="5.22"/>
    <n v="823"/>
    <x v="891"/>
    <x v="0"/>
    <x v="0"/>
    <x v="2"/>
    <x v="4"/>
    <x v="0"/>
    <x v="711"/>
    <n v="0.6"/>
    <x v="0"/>
    <x v="2"/>
    <x v="25"/>
    <x v="706"/>
    <n v="37167"/>
    <x v="82"/>
    <d v="2015-01-17T00:00:00"/>
    <n v="4.3808999999999996"/>
    <x v="1107"/>
    <n v="13"/>
    <x v="1323"/>
    <n v="89257"/>
    <x v="2"/>
    <x v="0"/>
  </r>
  <r>
    <n v="19635"/>
    <x v="1"/>
    <n v="0.08"/>
    <n v="4.4800000000000004"/>
    <n v="2.5"/>
    <n v="3393"/>
    <x v="427"/>
    <x v="0"/>
    <x v="2"/>
    <x v="0"/>
    <x v="14"/>
    <x v="0"/>
    <x v="712"/>
    <n v="0.37"/>
    <x v="0"/>
    <x v="1"/>
    <x v="14"/>
    <x v="343"/>
    <n v="99163"/>
    <x v="46"/>
    <d v="2015-02-15T00:00:00"/>
    <n v="-3.2448000000000001"/>
    <x v="1108"/>
    <n v="19"/>
    <x v="1324"/>
    <n v="87909"/>
    <x v="1"/>
    <x v="0"/>
  </r>
  <r>
    <n v="25264"/>
    <x v="4"/>
    <n v="0.01"/>
    <n v="5.94"/>
    <n v="9.92"/>
    <n v="241"/>
    <x v="147"/>
    <x v="0"/>
    <x v="0"/>
    <x v="0"/>
    <x v="0"/>
    <x v="0"/>
    <x v="713"/>
    <n v="0.38"/>
    <x v="0"/>
    <x v="1"/>
    <x v="12"/>
    <x v="115"/>
    <n v="81503"/>
    <x v="64"/>
    <d v="2015-06-02T00:00:00"/>
    <n v="-256.51900000000001"/>
    <x v="1109"/>
    <n v="13"/>
    <x v="1325"/>
    <n v="90480"/>
    <x v="1"/>
    <x v="0"/>
  </r>
  <r>
    <n v="22804"/>
    <x v="2"/>
    <n v="0.1"/>
    <n v="7.31"/>
    <n v="0.49"/>
    <n v="3211"/>
    <x v="554"/>
    <x v="0"/>
    <x v="1"/>
    <x v="0"/>
    <x v="15"/>
    <x v="0"/>
    <x v="714"/>
    <n v="0.38"/>
    <x v="0"/>
    <x v="3"/>
    <x v="13"/>
    <x v="445"/>
    <n v="60101"/>
    <x v="44"/>
    <d v="2015-02-16T00:00:00"/>
    <n v="55.020599999999995"/>
    <x v="11"/>
    <n v="12"/>
    <x v="1326"/>
    <n v="91522"/>
    <x v="3"/>
    <x v="0"/>
  </r>
  <r>
    <n v="18818"/>
    <x v="2"/>
    <n v="0.01"/>
    <n v="80.48"/>
    <n v="4.5"/>
    <n v="191"/>
    <x v="179"/>
    <x v="0"/>
    <x v="1"/>
    <x v="0"/>
    <x v="7"/>
    <x v="0"/>
    <x v="715"/>
    <n v="0.55000000000000004"/>
    <x v="0"/>
    <x v="3"/>
    <x v="13"/>
    <x v="146"/>
    <n v="60505"/>
    <x v="156"/>
    <d v="2015-02-15T00:00:00"/>
    <n v="-35.474400000000003"/>
    <x v="1110"/>
    <n v="1"/>
    <x v="1327"/>
    <n v="89092"/>
    <x v="3"/>
    <x v="0"/>
  </r>
  <r>
    <n v="20808"/>
    <x v="3"/>
    <n v="0.04"/>
    <n v="6.35"/>
    <n v="1.02"/>
    <n v="1108"/>
    <x v="507"/>
    <x v="0"/>
    <x v="0"/>
    <x v="0"/>
    <x v="11"/>
    <x v="6"/>
    <x v="451"/>
    <n v="0.39"/>
    <x v="0"/>
    <x v="3"/>
    <x v="6"/>
    <x v="409"/>
    <n v="75146"/>
    <x v="57"/>
    <d v="2015-05-23T00:00:00"/>
    <n v="54.937799999999996"/>
    <x v="11"/>
    <n v="13"/>
    <x v="1328"/>
    <n v="86409"/>
    <x v="3"/>
    <x v="0"/>
  </r>
  <r>
    <n v="24584"/>
    <x v="1"/>
    <n v="7.0000000000000007E-2"/>
    <n v="5.18"/>
    <n v="5.74"/>
    <n v="2481"/>
    <x v="892"/>
    <x v="2"/>
    <x v="1"/>
    <x v="0"/>
    <x v="0"/>
    <x v="0"/>
    <x v="716"/>
    <n v="0.36"/>
    <x v="0"/>
    <x v="2"/>
    <x v="24"/>
    <x v="143"/>
    <n v="70506"/>
    <x v="23"/>
    <d v="2015-04-08T00:00:00"/>
    <n v="-188.03399999999999"/>
    <x v="1111"/>
    <n v="14"/>
    <x v="1329"/>
    <n v="91000"/>
    <x v="2"/>
    <x v="0"/>
  </r>
  <r>
    <n v="19478"/>
    <x v="4"/>
    <n v="0.1"/>
    <n v="15.99"/>
    <n v="9.4"/>
    <n v="1754"/>
    <x v="453"/>
    <x v="0"/>
    <x v="2"/>
    <x v="1"/>
    <x v="1"/>
    <x v="0"/>
    <x v="705"/>
    <n v="0.49"/>
    <x v="0"/>
    <x v="1"/>
    <x v="1"/>
    <x v="366"/>
    <n v="90503"/>
    <x v="155"/>
    <d v="2015-02-27T00:00:00"/>
    <n v="-36.214620000000004"/>
    <x v="1112"/>
    <n v="5"/>
    <x v="1330"/>
    <n v="90178"/>
    <x v="1"/>
    <x v="0"/>
  </r>
  <r>
    <n v="18347"/>
    <x v="0"/>
    <n v="0.06"/>
    <n v="8.6"/>
    <n v="6.19"/>
    <n v="796"/>
    <x v="893"/>
    <x v="0"/>
    <x v="1"/>
    <x v="0"/>
    <x v="0"/>
    <x v="0"/>
    <x v="380"/>
    <n v="0.38"/>
    <x v="0"/>
    <x v="3"/>
    <x v="29"/>
    <x v="707"/>
    <n v="68046"/>
    <x v="154"/>
    <d v="2015-03-12T00:00:00"/>
    <n v="-46.115000000000002"/>
    <x v="1113"/>
    <n v="9"/>
    <x v="1331"/>
    <n v="86867"/>
    <x v="3"/>
    <x v="0"/>
  </r>
  <r>
    <n v="23474"/>
    <x v="2"/>
    <n v="0.06"/>
    <n v="6.7"/>
    <n v="1.56"/>
    <n v="3351"/>
    <x v="735"/>
    <x v="2"/>
    <x v="0"/>
    <x v="0"/>
    <x v="13"/>
    <x v="6"/>
    <x v="717"/>
    <n v="0.52"/>
    <x v="0"/>
    <x v="1"/>
    <x v="14"/>
    <x v="586"/>
    <n v="99301"/>
    <x v="150"/>
    <d v="2015-02-09T00:00:00"/>
    <n v="40.6556"/>
    <x v="1114"/>
    <n v="12"/>
    <x v="1332"/>
    <n v="91298"/>
    <x v="1"/>
    <x v="0"/>
  </r>
  <r>
    <n v="23562"/>
    <x v="1"/>
    <n v="7.0000000000000007E-2"/>
    <n v="4.13"/>
    <n v="5.04"/>
    <n v="1020"/>
    <x v="180"/>
    <x v="0"/>
    <x v="0"/>
    <x v="0"/>
    <x v="0"/>
    <x v="0"/>
    <x v="718"/>
    <n v="0.38"/>
    <x v="0"/>
    <x v="3"/>
    <x v="20"/>
    <x v="147"/>
    <n v="66762"/>
    <x v="101"/>
    <d v="2015-02-07T00:00:00"/>
    <n v="-76.424400000000006"/>
    <x v="1115"/>
    <n v="20"/>
    <x v="1333"/>
    <n v="88634"/>
    <x v="3"/>
    <x v="0"/>
  </r>
  <r>
    <n v="20539"/>
    <x v="3"/>
    <n v="0.03"/>
    <n v="73.98"/>
    <n v="14.52"/>
    <n v="1367"/>
    <x v="894"/>
    <x v="0"/>
    <x v="2"/>
    <x v="1"/>
    <x v="10"/>
    <x v="0"/>
    <x v="415"/>
    <n v="0.65"/>
    <x v="0"/>
    <x v="3"/>
    <x v="6"/>
    <x v="708"/>
    <n v="79424"/>
    <x v="7"/>
    <d v="2015-01-10T00:00:00"/>
    <n v="-326.23159999999996"/>
    <x v="1116"/>
    <n v="1"/>
    <x v="1334"/>
    <n v="90513"/>
    <x v="3"/>
    <x v="0"/>
  </r>
  <r>
    <n v="21580"/>
    <x v="1"/>
    <n v="0.06"/>
    <n v="4.9800000000000004"/>
    <n v="4.95"/>
    <n v="2699"/>
    <x v="287"/>
    <x v="0"/>
    <x v="1"/>
    <x v="0"/>
    <x v="0"/>
    <x v="0"/>
    <x v="676"/>
    <n v="0.37"/>
    <x v="0"/>
    <x v="1"/>
    <x v="40"/>
    <x v="238"/>
    <n v="86442"/>
    <x v="32"/>
    <d v="2015-05-24T00:00:00"/>
    <n v="-103.224"/>
    <x v="1117"/>
    <n v="16"/>
    <x v="1335"/>
    <n v="87677"/>
    <x v="1"/>
    <x v="0"/>
  </r>
  <r>
    <n v="19262"/>
    <x v="2"/>
    <n v="0.04"/>
    <n v="4.37"/>
    <n v="5.15"/>
    <n v="875"/>
    <x v="502"/>
    <x v="0"/>
    <x v="0"/>
    <x v="0"/>
    <x v="7"/>
    <x v="0"/>
    <x v="688"/>
    <n v="0.59"/>
    <x v="0"/>
    <x v="1"/>
    <x v="9"/>
    <x v="404"/>
    <n v="84106"/>
    <x v="1"/>
    <d v="2015-02-22T00:00:00"/>
    <n v="-74.479599999999991"/>
    <x v="1118"/>
    <n v="18"/>
    <x v="1336"/>
    <n v="89059"/>
    <x v="1"/>
    <x v="0"/>
  </r>
  <r>
    <n v="22613"/>
    <x v="3"/>
    <n v="0.06"/>
    <n v="8.1199999999999992"/>
    <n v="2.83"/>
    <n v="696"/>
    <x v="465"/>
    <x v="0"/>
    <x v="1"/>
    <x v="1"/>
    <x v="10"/>
    <x v="5"/>
    <x v="449"/>
    <n v="0.77"/>
    <x v="0"/>
    <x v="3"/>
    <x v="7"/>
    <x v="376"/>
    <n v="46307"/>
    <x v="65"/>
    <d v="2015-03-28T00:00:00"/>
    <n v="-82.83"/>
    <x v="1119"/>
    <n v="10"/>
    <x v="1337"/>
    <n v="89847"/>
    <x v="3"/>
    <x v="0"/>
  </r>
  <r>
    <n v="19375"/>
    <x v="0"/>
    <n v="0"/>
    <n v="4.9800000000000004"/>
    <n v="7.44"/>
    <n v="3167"/>
    <x v="105"/>
    <x v="0"/>
    <x v="1"/>
    <x v="0"/>
    <x v="11"/>
    <x v="0"/>
    <x v="445"/>
    <n v="0.36"/>
    <x v="0"/>
    <x v="2"/>
    <x v="15"/>
    <x v="78"/>
    <n v="32004"/>
    <x v="42"/>
    <d v="2015-06-21T00:00:00"/>
    <n v="-195.34200000000001"/>
    <x v="1120"/>
    <n v="15"/>
    <x v="1338"/>
    <n v="86491"/>
    <x v="2"/>
    <x v="0"/>
  </r>
  <r>
    <n v="19438"/>
    <x v="2"/>
    <n v="0.08"/>
    <n v="15.73"/>
    <n v="7.42"/>
    <n v="2272"/>
    <x v="895"/>
    <x v="2"/>
    <x v="1"/>
    <x v="0"/>
    <x v="12"/>
    <x v="5"/>
    <x v="719"/>
    <n v="0.56000000000000005"/>
    <x v="0"/>
    <x v="3"/>
    <x v="6"/>
    <x v="709"/>
    <n v="76543"/>
    <x v="24"/>
    <d v="2015-03-18T00:00:00"/>
    <n v="-37.6"/>
    <x v="1121"/>
    <n v="5"/>
    <x v="1339"/>
    <n v="90110"/>
    <x v="3"/>
    <x v="0"/>
  </r>
  <r>
    <n v="1951"/>
    <x v="3"/>
    <n v="0.09"/>
    <n v="4"/>
    <n v="1.3"/>
    <n v="117"/>
    <x v="686"/>
    <x v="2"/>
    <x v="3"/>
    <x v="0"/>
    <x v="11"/>
    <x v="6"/>
    <x v="720"/>
    <n v="0.37"/>
    <x v="0"/>
    <x v="1"/>
    <x v="14"/>
    <x v="23"/>
    <n v="98103"/>
    <x v="0"/>
    <d v="2015-04-06T00:00:00"/>
    <n v="16.79"/>
    <x v="1122"/>
    <n v="19"/>
    <x v="1340"/>
    <n v="13959"/>
    <x v="1"/>
    <x v="1"/>
  </r>
  <r>
    <n v="20640"/>
    <x v="2"/>
    <n v="0.08"/>
    <n v="5.98"/>
    <n v="5.46"/>
    <n v="2254"/>
    <x v="458"/>
    <x v="0"/>
    <x v="1"/>
    <x v="0"/>
    <x v="11"/>
    <x v="0"/>
    <x v="654"/>
    <n v="0.36"/>
    <x v="0"/>
    <x v="2"/>
    <x v="34"/>
    <x v="189"/>
    <n v="42003"/>
    <x v="19"/>
    <d v="2015-04-28T00:00:00"/>
    <n v="110.11799999999999"/>
    <x v="1123"/>
    <n v="13"/>
    <x v="1341"/>
    <n v="89279"/>
    <x v="2"/>
    <x v="0"/>
  </r>
  <r>
    <n v="21638"/>
    <x v="2"/>
    <n v="0.09"/>
    <n v="77.510000000000005"/>
    <n v="4"/>
    <n v="1957"/>
    <x v="896"/>
    <x v="0"/>
    <x v="2"/>
    <x v="1"/>
    <x v="10"/>
    <x v="0"/>
    <x v="213"/>
    <n v="0.76"/>
    <x v="0"/>
    <x v="3"/>
    <x v="38"/>
    <x v="710"/>
    <n v="63130"/>
    <x v="114"/>
    <d v="2015-04-09T00:00:00"/>
    <n v="-387.1044"/>
    <x v="1124"/>
    <n v="1"/>
    <x v="1342"/>
    <n v="89818"/>
    <x v="3"/>
    <x v="0"/>
  </r>
  <r>
    <n v="21582"/>
    <x v="4"/>
    <n v="7.0000000000000007E-2"/>
    <n v="5.98"/>
    <n v="5.79"/>
    <n v="2369"/>
    <x v="897"/>
    <x v="0"/>
    <x v="2"/>
    <x v="0"/>
    <x v="11"/>
    <x v="0"/>
    <x v="645"/>
    <n v="0.36"/>
    <x v="0"/>
    <x v="2"/>
    <x v="15"/>
    <x v="711"/>
    <n v="33024"/>
    <x v="142"/>
    <d v="2015-01-15T00:00:00"/>
    <n v="-41.972700000000003"/>
    <x v="1125"/>
    <n v="13"/>
    <x v="1343"/>
    <n v="90408"/>
    <x v="2"/>
    <x v="0"/>
  </r>
  <r>
    <n v="18642"/>
    <x v="3"/>
    <n v="0.05"/>
    <n v="6.68"/>
    <n v="6.93"/>
    <n v="2880"/>
    <x v="77"/>
    <x v="0"/>
    <x v="0"/>
    <x v="0"/>
    <x v="11"/>
    <x v="0"/>
    <x v="681"/>
    <n v="0.37"/>
    <x v="0"/>
    <x v="2"/>
    <x v="15"/>
    <x v="56"/>
    <n v="33160"/>
    <x v="141"/>
    <d v="2015-03-29T00:00:00"/>
    <n v="-2.3520000000000096"/>
    <x v="1126"/>
    <n v="11"/>
    <x v="1344"/>
    <n v="88626"/>
    <x v="2"/>
    <x v="0"/>
  </r>
  <r>
    <n v="25544"/>
    <x v="0"/>
    <n v="7.0000000000000007E-2"/>
    <n v="8.9499999999999993"/>
    <n v="2.0099999999999998"/>
    <n v="1482"/>
    <x v="763"/>
    <x v="0"/>
    <x v="1"/>
    <x v="0"/>
    <x v="11"/>
    <x v="6"/>
    <x v="455"/>
    <n v="0.39"/>
    <x v="0"/>
    <x v="3"/>
    <x v="4"/>
    <x v="185"/>
    <n v="48708"/>
    <x v="65"/>
    <d v="2015-03-28T00:00:00"/>
    <n v="53.067899999999995"/>
    <x v="11"/>
    <n v="9"/>
    <x v="1345"/>
    <n v="91362"/>
    <x v="3"/>
    <x v="0"/>
  </r>
  <r>
    <n v="26148"/>
    <x v="3"/>
    <n v="0.01"/>
    <n v="11.7"/>
    <n v="6.96"/>
    <n v="2283"/>
    <x v="898"/>
    <x v="0"/>
    <x v="3"/>
    <x v="0"/>
    <x v="7"/>
    <x v="4"/>
    <x v="606"/>
    <n v="0.5"/>
    <x v="0"/>
    <x v="3"/>
    <x v="31"/>
    <x v="712"/>
    <n v="53132"/>
    <x v="48"/>
    <d v="2015-01-26T00:00:00"/>
    <n v="-28.954000000000001"/>
    <x v="1127"/>
    <n v="6"/>
    <x v="1346"/>
    <n v="85947"/>
    <x v="3"/>
    <x v="0"/>
  </r>
  <r>
    <n v="25678"/>
    <x v="2"/>
    <n v="0.03"/>
    <n v="8.0399999999999991"/>
    <n v="8.94"/>
    <n v="920"/>
    <x v="784"/>
    <x v="0"/>
    <x v="2"/>
    <x v="0"/>
    <x v="0"/>
    <x v="0"/>
    <x v="629"/>
    <n v="0.4"/>
    <x v="0"/>
    <x v="1"/>
    <x v="1"/>
    <x v="622"/>
    <n v="92374"/>
    <x v="174"/>
    <d v="2015-04-14T00:00:00"/>
    <n v="-160.27549999999999"/>
    <x v="1128"/>
    <n v="9"/>
    <x v="1347"/>
    <n v="90492"/>
    <x v="1"/>
    <x v="0"/>
  </r>
  <r>
    <n v="22969"/>
    <x v="3"/>
    <n v="0"/>
    <n v="8.34"/>
    <n v="4.82"/>
    <n v="786"/>
    <x v="899"/>
    <x v="0"/>
    <x v="3"/>
    <x v="0"/>
    <x v="11"/>
    <x v="0"/>
    <x v="721"/>
    <n v="0.4"/>
    <x v="0"/>
    <x v="1"/>
    <x v="1"/>
    <x v="713"/>
    <n v="92691"/>
    <x v="23"/>
    <d v="2015-04-07T00:00:00"/>
    <n v="-5.05"/>
    <x v="1129"/>
    <n v="9"/>
    <x v="1348"/>
    <n v="91513"/>
    <x v="1"/>
    <x v="0"/>
  </r>
  <r>
    <n v="23042"/>
    <x v="3"/>
    <n v="0.08"/>
    <n v="7.84"/>
    <n v="4.71"/>
    <n v="2855"/>
    <x v="65"/>
    <x v="0"/>
    <x v="1"/>
    <x v="0"/>
    <x v="0"/>
    <x v="0"/>
    <x v="722"/>
    <n v="0.35"/>
    <x v="0"/>
    <x v="1"/>
    <x v="14"/>
    <x v="48"/>
    <n v="98198"/>
    <x v="105"/>
    <d v="2015-01-22T00:00:00"/>
    <n v="-12.876779999999998"/>
    <x v="1130"/>
    <n v="10"/>
    <x v="1349"/>
    <n v="87316"/>
    <x v="1"/>
    <x v="0"/>
  </r>
  <r>
    <n v="22501"/>
    <x v="4"/>
    <n v="0.04"/>
    <n v="8.6"/>
    <n v="6.19"/>
    <n v="1132"/>
    <x v="157"/>
    <x v="0"/>
    <x v="3"/>
    <x v="0"/>
    <x v="0"/>
    <x v="0"/>
    <x v="380"/>
    <n v="0.38"/>
    <x v="0"/>
    <x v="3"/>
    <x v="6"/>
    <x v="124"/>
    <n v="76039"/>
    <x v="17"/>
    <d v="2015-02-23T00:00:00"/>
    <n v="-63.813500000000005"/>
    <x v="1131"/>
    <n v="9"/>
    <x v="1350"/>
    <n v="88102"/>
    <x v="3"/>
    <x v="0"/>
  </r>
  <r>
    <n v="18951"/>
    <x v="4"/>
    <n v="0.04"/>
    <n v="6.35"/>
    <n v="1.02"/>
    <n v="3035"/>
    <x v="900"/>
    <x v="0"/>
    <x v="3"/>
    <x v="0"/>
    <x v="11"/>
    <x v="6"/>
    <x v="451"/>
    <n v="0.39"/>
    <x v="0"/>
    <x v="3"/>
    <x v="13"/>
    <x v="714"/>
    <n v="60148"/>
    <x v="90"/>
    <d v="2015-01-20T00:00:00"/>
    <n v="52.170899999999996"/>
    <x v="11"/>
    <n v="12"/>
    <x v="1351"/>
    <n v="89128"/>
    <x v="3"/>
    <x v="0"/>
  </r>
  <r>
    <n v="25028"/>
    <x v="3"/>
    <n v="0"/>
    <n v="11.48"/>
    <n v="5.43"/>
    <n v="1018"/>
    <x v="434"/>
    <x v="0"/>
    <x v="3"/>
    <x v="0"/>
    <x v="11"/>
    <x v="0"/>
    <x v="723"/>
    <n v="0.36"/>
    <x v="0"/>
    <x v="2"/>
    <x v="18"/>
    <x v="350"/>
    <n v="27511"/>
    <x v="144"/>
    <d v="2015-04-08T00:00:00"/>
    <n v="115.72799999999999"/>
    <x v="1132"/>
    <n v="6"/>
    <x v="1352"/>
    <n v="88391"/>
    <x v="2"/>
    <x v="0"/>
  </r>
  <r>
    <n v="22132"/>
    <x v="2"/>
    <n v="0.1"/>
    <n v="15.14"/>
    <n v="4.53"/>
    <n v="1199"/>
    <x v="901"/>
    <x v="0"/>
    <x v="2"/>
    <x v="0"/>
    <x v="3"/>
    <x v="0"/>
    <x v="496"/>
    <n v="0.81"/>
    <x v="0"/>
    <x v="0"/>
    <x v="41"/>
    <x v="715"/>
    <n v="3060"/>
    <x v="76"/>
    <d v="2015-02-28T00:00:00"/>
    <n v="-24.897600000000001"/>
    <x v="1133"/>
    <n v="5"/>
    <x v="1353"/>
    <n v="87585"/>
    <x v="0"/>
    <x v="0"/>
  </r>
  <r>
    <n v="21573"/>
    <x v="1"/>
    <n v="0.06"/>
    <n v="6.48"/>
    <n v="7.49"/>
    <n v="2014"/>
    <x v="764"/>
    <x v="0"/>
    <x v="3"/>
    <x v="0"/>
    <x v="11"/>
    <x v="0"/>
    <x v="708"/>
    <n v="0.37"/>
    <x v="0"/>
    <x v="3"/>
    <x v="42"/>
    <x v="607"/>
    <n v="51503"/>
    <x v="0"/>
    <d v="2015-04-04T00:00:00"/>
    <n v="-191.49"/>
    <x v="1134"/>
    <n v="12"/>
    <x v="1354"/>
    <n v="88368"/>
    <x v="3"/>
    <x v="0"/>
  </r>
  <r>
    <n v="22547"/>
    <x v="0"/>
    <n v="0.01"/>
    <n v="5.94"/>
    <n v="9.92"/>
    <n v="871"/>
    <x v="794"/>
    <x v="0"/>
    <x v="3"/>
    <x v="0"/>
    <x v="0"/>
    <x v="0"/>
    <x v="713"/>
    <n v="0.38"/>
    <x v="0"/>
    <x v="1"/>
    <x v="26"/>
    <x v="630"/>
    <n v="89502"/>
    <x v="57"/>
    <d v="2015-05-23T00:00:00"/>
    <n v="-239.315"/>
    <x v="1135"/>
    <n v="12"/>
    <x v="1355"/>
    <n v="90578"/>
    <x v="1"/>
    <x v="0"/>
  </r>
  <r>
    <n v="23299"/>
    <x v="1"/>
    <n v="0.09"/>
    <n v="3.75"/>
    <n v="0.5"/>
    <n v="2689"/>
    <x v="902"/>
    <x v="0"/>
    <x v="3"/>
    <x v="0"/>
    <x v="15"/>
    <x v="0"/>
    <x v="724"/>
    <n v="0.37"/>
    <x v="0"/>
    <x v="0"/>
    <x v="17"/>
    <x v="716"/>
    <n v="7011"/>
    <x v="85"/>
    <d v="2015-05-06T00:00:00"/>
    <n v="51.218699999999998"/>
    <x v="11"/>
    <n v="21"/>
    <x v="1356"/>
    <n v="90624"/>
    <x v="0"/>
    <x v="0"/>
  </r>
  <r>
    <n v="19385"/>
    <x v="0"/>
    <n v="0.02"/>
    <n v="3.36"/>
    <n v="6.27"/>
    <n v="851"/>
    <x v="616"/>
    <x v="0"/>
    <x v="1"/>
    <x v="0"/>
    <x v="0"/>
    <x v="0"/>
    <x v="725"/>
    <n v="0.4"/>
    <x v="0"/>
    <x v="1"/>
    <x v="1"/>
    <x v="497"/>
    <n v="91745"/>
    <x v="119"/>
    <d v="2015-03-09T00:00:00"/>
    <n v="-216.154"/>
    <x v="1136"/>
    <n v="21"/>
    <x v="1357"/>
    <n v="88569"/>
    <x v="1"/>
    <x v="0"/>
  </r>
  <r>
    <n v="21596"/>
    <x v="2"/>
    <n v="0.02"/>
    <n v="4.8899999999999997"/>
    <n v="4.93"/>
    <n v="1533"/>
    <x v="903"/>
    <x v="0"/>
    <x v="1"/>
    <x v="1"/>
    <x v="10"/>
    <x v="5"/>
    <x v="695"/>
    <n v="0.66"/>
    <x v="0"/>
    <x v="3"/>
    <x v="38"/>
    <x v="710"/>
    <n v="63130"/>
    <x v="101"/>
    <d v="2015-02-07T00:00:00"/>
    <n v="-56.445999999999998"/>
    <x v="1137"/>
    <n v="14"/>
    <x v="1358"/>
    <n v="91328"/>
    <x v="3"/>
    <x v="0"/>
  </r>
  <r>
    <n v="480"/>
    <x v="1"/>
    <n v="0.01"/>
    <n v="3.26"/>
    <n v="1.86"/>
    <n v="342"/>
    <x v="904"/>
    <x v="0"/>
    <x v="1"/>
    <x v="0"/>
    <x v="13"/>
    <x v="6"/>
    <x v="726"/>
    <n v="0.41"/>
    <x v="0"/>
    <x v="2"/>
    <x v="15"/>
    <x v="25"/>
    <n v="33181"/>
    <x v="85"/>
    <d v="2015-05-06T00:00:00"/>
    <n v="-4.6682999999999995"/>
    <x v="1138"/>
    <n v="20"/>
    <x v="1359"/>
    <n v="3332"/>
    <x v="2"/>
    <x v="0"/>
  </r>
  <r>
    <n v="22526"/>
    <x v="3"/>
    <n v="0.05"/>
    <n v="11.58"/>
    <n v="6.97"/>
    <n v="2339"/>
    <x v="905"/>
    <x v="0"/>
    <x v="3"/>
    <x v="0"/>
    <x v="14"/>
    <x v="0"/>
    <x v="727"/>
    <n v="0.35"/>
    <x v="0"/>
    <x v="3"/>
    <x v="6"/>
    <x v="717"/>
    <n v="77015"/>
    <x v="60"/>
    <d v="2015-05-28T00:00:00"/>
    <n v="2.8060000000000027"/>
    <x v="1139"/>
    <n v="6"/>
    <x v="1360"/>
    <n v="91482"/>
    <x v="3"/>
    <x v="0"/>
  </r>
  <r>
    <n v="22356"/>
    <x v="2"/>
    <n v="0"/>
    <n v="85.99"/>
    <n v="3.3"/>
    <n v="428"/>
    <x v="677"/>
    <x v="0"/>
    <x v="1"/>
    <x v="1"/>
    <x v="9"/>
    <x v="5"/>
    <x v="228"/>
    <n v="0.37"/>
    <x v="0"/>
    <x v="1"/>
    <x v="26"/>
    <x v="544"/>
    <n v="89701"/>
    <x v="90"/>
    <d v="2015-01-16T00:00:00"/>
    <n v="-302.22500000000002"/>
    <x v="1140"/>
    <n v="1"/>
    <x v="1361"/>
    <n v="88479"/>
    <x v="1"/>
    <x v="0"/>
  </r>
  <r>
    <n v="20697"/>
    <x v="3"/>
    <n v="0.06"/>
    <n v="3.8"/>
    <n v="1.49"/>
    <n v="56"/>
    <x v="906"/>
    <x v="0"/>
    <x v="2"/>
    <x v="0"/>
    <x v="0"/>
    <x v="0"/>
    <x v="728"/>
    <n v="0.38"/>
    <x v="0"/>
    <x v="0"/>
    <x v="2"/>
    <x v="718"/>
    <n v="14150"/>
    <x v="50"/>
    <d v="2015-04-21T00:00:00"/>
    <n v="19.6282"/>
    <x v="1141"/>
    <n v="20"/>
    <x v="1362"/>
    <n v="88075"/>
    <x v="0"/>
    <x v="0"/>
  </r>
  <r>
    <n v="3005"/>
    <x v="4"/>
    <n v="7.0000000000000007E-2"/>
    <n v="5.98"/>
    <n v="4.6900000000000004"/>
    <n v="1340"/>
    <x v="140"/>
    <x v="0"/>
    <x v="3"/>
    <x v="0"/>
    <x v="3"/>
    <x v="0"/>
    <x v="729"/>
    <n v="0.68"/>
    <x v="0"/>
    <x v="0"/>
    <x v="2"/>
    <x v="2"/>
    <n v="10170"/>
    <x v="61"/>
    <d v="2015-02-15T00:00:00"/>
    <n v="-24.44"/>
    <x v="1142"/>
    <n v="11"/>
    <x v="1363"/>
    <n v="21636"/>
    <x v="0"/>
    <x v="0"/>
  </r>
  <r>
    <n v="26361"/>
    <x v="4"/>
    <n v="0.01"/>
    <n v="7.64"/>
    <n v="1.39"/>
    <n v="2258"/>
    <x v="141"/>
    <x v="2"/>
    <x v="1"/>
    <x v="0"/>
    <x v="14"/>
    <x v="0"/>
    <x v="397"/>
    <n v="0.36"/>
    <x v="0"/>
    <x v="2"/>
    <x v="18"/>
    <x v="109"/>
    <n v="27801"/>
    <x v="99"/>
    <d v="2015-03-13T00:00:00"/>
    <n v="-1676.6119999999999"/>
    <x v="1143"/>
    <n v="9"/>
    <x v="1364"/>
    <n v="87962"/>
    <x v="2"/>
    <x v="0"/>
  </r>
  <r>
    <n v="20637"/>
    <x v="1"/>
    <n v="0.03"/>
    <n v="11.97"/>
    <n v="4.9800000000000004"/>
    <n v="483"/>
    <x v="68"/>
    <x v="0"/>
    <x v="1"/>
    <x v="0"/>
    <x v="7"/>
    <x v="0"/>
    <x v="730"/>
    <n v="0.57999999999999996"/>
    <x v="0"/>
    <x v="3"/>
    <x v="13"/>
    <x v="50"/>
    <n v="60543"/>
    <x v="136"/>
    <d v="2015-01-28T00:00:00"/>
    <n v="-18.190000000000001"/>
    <x v="1144"/>
    <n v="6"/>
    <x v="1365"/>
    <n v="90353"/>
    <x v="3"/>
    <x v="0"/>
  </r>
  <r>
    <n v="25676"/>
    <x v="2"/>
    <n v="0.05"/>
    <n v="35.51"/>
    <n v="6.31"/>
    <n v="918"/>
    <x v="201"/>
    <x v="0"/>
    <x v="2"/>
    <x v="0"/>
    <x v="3"/>
    <x v="0"/>
    <x v="731"/>
    <n v="0.57999999999999996"/>
    <x v="0"/>
    <x v="1"/>
    <x v="1"/>
    <x v="164"/>
    <n v="91730"/>
    <x v="174"/>
    <d v="2015-04-14T00:00:00"/>
    <n v="6.11"/>
    <x v="1145"/>
    <n v="2"/>
    <x v="1366"/>
    <n v="90492"/>
    <x v="1"/>
    <x v="0"/>
  </r>
  <r>
    <n v="22756"/>
    <x v="0"/>
    <n v="0.06"/>
    <n v="14.42"/>
    <n v="6.75"/>
    <n v="468"/>
    <x v="907"/>
    <x v="0"/>
    <x v="0"/>
    <x v="0"/>
    <x v="7"/>
    <x v="4"/>
    <x v="669"/>
    <n v="0.52"/>
    <x v="0"/>
    <x v="0"/>
    <x v="11"/>
    <x v="719"/>
    <n v="2341"/>
    <x v="132"/>
    <d v="2015-01-12T00:00:00"/>
    <n v="-27.738800000000001"/>
    <x v="1146"/>
    <n v="5"/>
    <x v="1367"/>
    <n v="88060"/>
    <x v="0"/>
    <x v="0"/>
  </r>
  <r>
    <n v="23840"/>
    <x v="4"/>
    <n v="0.09"/>
    <n v="7.64"/>
    <n v="5.83"/>
    <n v="995"/>
    <x v="908"/>
    <x v="0"/>
    <x v="0"/>
    <x v="0"/>
    <x v="11"/>
    <x v="6"/>
    <x v="673"/>
    <n v="0.36"/>
    <x v="0"/>
    <x v="0"/>
    <x v="10"/>
    <x v="720"/>
    <n v="4070"/>
    <x v="98"/>
    <d v="2015-05-15T00:00:00"/>
    <n v="4.0320000000000036"/>
    <x v="1147"/>
    <n v="9"/>
    <x v="1368"/>
    <n v="89434"/>
    <x v="0"/>
    <x v="0"/>
  </r>
  <r>
    <n v="19976"/>
    <x v="0"/>
    <n v="0.04"/>
    <n v="6.28"/>
    <n v="5.41"/>
    <n v="1683"/>
    <x v="909"/>
    <x v="0"/>
    <x v="2"/>
    <x v="2"/>
    <x v="4"/>
    <x v="0"/>
    <x v="433"/>
    <n v="0.53"/>
    <x v="0"/>
    <x v="3"/>
    <x v="6"/>
    <x v="721"/>
    <n v="77301"/>
    <x v="46"/>
    <d v="2015-02-16T00:00:00"/>
    <n v="-19.957600000000003"/>
    <x v="1148"/>
    <n v="11"/>
    <x v="1369"/>
    <n v="90612"/>
    <x v="3"/>
    <x v="0"/>
  </r>
  <r>
    <n v="21570"/>
    <x v="2"/>
    <n v="0.03"/>
    <n v="4.9800000000000004"/>
    <n v="0.8"/>
    <n v="406"/>
    <x v="910"/>
    <x v="0"/>
    <x v="0"/>
    <x v="0"/>
    <x v="11"/>
    <x v="6"/>
    <x v="732"/>
    <n v="0.36"/>
    <x v="0"/>
    <x v="0"/>
    <x v="17"/>
    <x v="722"/>
    <n v="8360"/>
    <x v="139"/>
    <d v="2015-05-22T00:00:00"/>
    <n v="50.2044"/>
    <x v="11"/>
    <n v="15"/>
    <x v="1370"/>
    <n v="87804"/>
    <x v="0"/>
    <x v="0"/>
  </r>
  <r>
    <n v="21692"/>
    <x v="0"/>
    <n v="0.05"/>
    <n v="20.99"/>
    <n v="3.3"/>
    <n v="1979"/>
    <x v="911"/>
    <x v="0"/>
    <x v="1"/>
    <x v="1"/>
    <x v="9"/>
    <x v="5"/>
    <x v="552"/>
    <n v="0.81"/>
    <x v="0"/>
    <x v="1"/>
    <x v="12"/>
    <x v="723"/>
    <n v="80122"/>
    <x v="26"/>
    <d v="2015-05-06T00:00:00"/>
    <n v="21.883400000000023"/>
    <x v="1149"/>
    <n v="4"/>
    <x v="1371"/>
    <n v="87757"/>
    <x v="1"/>
    <x v="0"/>
  </r>
  <r>
    <n v="25184"/>
    <x v="0"/>
    <n v="0.03"/>
    <n v="12.28"/>
    <n v="4.8600000000000003"/>
    <n v="2287"/>
    <x v="513"/>
    <x v="0"/>
    <x v="1"/>
    <x v="0"/>
    <x v="11"/>
    <x v="0"/>
    <x v="733"/>
    <n v="0.38"/>
    <x v="0"/>
    <x v="2"/>
    <x v="36"/>
    <x v="414"/>
    <n v="29483"/>
    <x v="88"/>
    <d v="2015-03-26T00:00:00"/>
    <n v="122.508"/>
    <x v="1150"/>
    <n v="6"/>
    <x v="1372"/>
    <n v="90146"/>
    <x v="2"/>
    <x v="0"/>
  </r>
  <r>
    <n v="24693"/>
    <x v="1"/>
    <n v="0.08"/>
    <n v="14.2"/>
    <n v="5.3"/>
    <n v="947"/>
    <x v="912"/>
    <x v="2"/>
    <x v="3"/>
    <x v="2"/>
    <x v="4"/>
    <x v="6"/>
    <x v="487"/>
    <n v="0.46"/>
    <x v="0"/>
    <x v="0"/>
    <x v="17"/>
    <x v="724"/>
    <n v="7002"/>
    <x v="132"/>
    <d v="2015-01-13T00:00:00"/>
    <n v="27.23"/>
    <x v="1151"/>
    <n v="5"/>
    <x v="1373"/>
    <n v="86565"/>
    <x v="0"/>
    <x v="0"/>
  </r>
  <r>
    <n v="20646"/>
    <x v="3"/>
    <n v="0.09"/>
    <n v="3.29"/>
    <n v="1.35"/>
    <n v="194"/>
    <x v="913"/>
    <x v="0"/>
    <x v="1"/>
    <x v="0"/>
    <x v="16"/>
    <x v="6"/>
    <x v="734"/>
    <n v="0.4"/>
    <x v="0"/>
    <x v="1"/>
    <x v="9"/>
    <x v="725"/>
    <n v="84043"/>
    <x v="13"/>
    <d v="2015-04-01T00:00:00"/>
    <n v="15.66"/>
    <x v="1152"/>
    <n v="23"/>
    <x v="1374"/>
    <n v="90432"/>
    <x v="1"/>
    <x v="0"/>
  </r>
  <r>
    <n v="24899"/>
    <x v="2"/>
    <n v="0.1"/>
    <n v="24.92"/>
    <n v="12.98"/>
    <n v="2502"/>
    <x v="864"/>
    <x v="0"/>
    <x v="3"/>
    <x v="0"/>
    <x v="0"/>
    <x v="0"/>
    <x v="735"/>
    <n v="0.39"/>
    <x v="0"/>
    <x v="3"/>
    <x v="7"/>
    <x v="686"/>
    <n v="46321"/>
    <x v="135"/>
    <d v="2015-03-19T00:00:00"/>
    <n v="-45.816000000000003"/>
    <x v="1153"/>
    <n v="3"/>
    <x v="1375"/>
    <n v="91310"/>
    <x v="3"/>
    <x v="0"/>
  </r>
  <r>
    <n v="21431"/>
    <x v="0"/>
    <n v="7.0000000000000007E-2"/>
    <n v="3.98"/>
    <n v="0.83"/>
    <n v="1341"/>
    <x v="882"/>
    <x v="0"/>
    <x v="3"/>
    <x v="0"/>
    <x v="13"/>
    <x v="6"/>
    <x v="471"/>
    <n v="0.51"/>
    <x v="0"/>
    <x v="0"/>
    <x v="5"/>
    <x v="699"/>
    <n v="17201"/>
    <x v="11"/>
    <d v="2015-06-09T00:00:00"/>
    <n v="41.07"/>
    <x v="1154"/>
    <n v="19"/>
    <x v="1376"/>
    <n v="91245"/>
    <x v="0"/>
    <x v="0"/>
  </r>
  <r>
    <n v="23302"/>
    <x v="2"/>
    <n v="0.01"/>
    <n v="8.33"/>
    <n v="1.99"/>
    <n v="306"/>
    <x v="299"/>
    <x v="0"/>
    <x v="0"/>
    <x v="1"/>
    <x v="10"/>
    <x v="5"/>
    <x v="393"/>
    <n v="0.52"/>
    <x v="0"/>
    <x v="0"/>
    <x v="32"/>
    <x v="250"/>
    <n v="21208"/>
    <x v="46"/>
    <d v="2015-02-15T00:00:00"/>
    <n v="15.895199999999999"/>
    <x v="1155"/>
    <n v="8"/>
    <x v="1377"/>
    <n v="87057"/>
    <x v="0"/>
    <x v="0"/>
  </r>
  <r>
    <n v="22196"/>
    <x v="1"/>
    <n v="0.06"/>
    <n v="17.98"/>
    <n v="4"/>
    <n v="618"/>
    <x v="886"/>
    <x v="0"/>
    <x v="2"/>
    <x v="1"/>
    <x v="10"/>
    <x v="0"/>
    <x v="127"/>
    <n v="0.79"/>
    <x v="0"/>
    <x v="1"/>
    <x v="12"/>
    <x v="702"/>
    <n v="81007"/>
    <x v="112"/>
    <d v="2015-03-25T00:00:00"/>
    <n v="-78.13"/>
    <x v="1156"/>
    <n v="4"/>
    <x v="1378"/>
    <n v="88197"/>
    <x v="1"/>
    <x v="0"/>
  </r>
  <r>
    <n v="25970"/>
    <x v="3"/>
    <n v="0.08"/>
    <n v="5.74"/>
    <n v="5.01"/>
    <n v="2952"/>
    <x v="914"/>
    <x v="2"/>
    <x v="1"/>
    <x v="0"/>
    <x v="0"/>
    <x v="0"/>
    <x v="736"/>
    <n v="0.39"/>
    <x v="0"/>
    <x v="0"/>
    <x v="8"/>
    <x v="726"/>
    <n v="43123"/>
    <x v="121"/>
    <d v="2015-04-17T00:00:00"/>
    <n v="-61.628039999999999"/>
    <x v="1157"/>
    <n v="12"/>
    <x v="1379"/>
    <n v="91398"/>
    <x v="0"/>
    <x v="0"/>
  </r>
  <r>
    <n v="18555"/>
    <x v="3"/>
    <n v="0.06"/>
    <n v="17.670000000000002"/>
    <n v="8.99"/>
    <n v="683"/>
    <x v="915"/>
    <x v="2"/>
    <x v="0"/>
    <x v="2"/>
    <x v="4"/>
    <x v="5"/>
    <x v="470"/>
    <n v="0.47"/>
    <x v="0"/>
    <x v="3"/>
    <x v="29"/>
    <x v="707"/>
    <n v="68046"/>
    <x v="114"/>
    <d v="2015-04-08T00:00:00"/>
    <n v="38.06"/>
    <x v="1158"/>
    <n v="4"/>
    <x v="1380"/>
    <n v="87765"/>
    <x v="3"/>
    <x v="0"/>
  </r>
  <r>
    <n v="19369"/>
    <x v="2"/>
    <n v="0"/>
    <n v="5.77"/>
    <n v="5.92"/>
    <n v="2363"/>
    <x v="916"/>
    <x v="0"/>
    <x v="3"/>
    <x v="2"/>
    <x v="4"/>
    <x v="4"/>
    <x v="737"/>
    <n v="0.55000000000000004"/>
    <x v="0"/>
    <x v="0"/>
    <x v="8"/>
    <x v="324"/>
    <n v="44256"/>
    <x v="170"/>
    <d v="2015-04-13T00:00:00"/>
    <n v="-61.5276"/>
    <x v="1159"/>
    <n v="11"/>
    <x v="1381"/>
    <n v="90040"/>
    <x v="0"/>
    <x v="0"/>
  </r>
  <r>
    <n v="21849"/>
    <x v="0"/>
    <n v="0.04"/>
    <n v="5.98"/>
    <n v="4.38"/>
    <n v="1267"/>
    <x v="577"/>
    <x v="0"/>
    <x v="1"/>
    <x v="1"/>
    <x v="10"/>
    <x v="5"/>
    <x v="738"/>
    <n v="0.75"/>
    <x v="0"/>
    <x v="2"/>
    <x v="15"/>
    <x v="465"/>
    <n v="33433"/>
    <x v="72"/>
    <d v="2015-05-14T00:00:00"/>
    <n v="-1522.3039999999999"/>
    <x v="1160"/>
    <n v="11"/>
    <x v="1382"/>
    <n v="89515"/>
    <x v="2"/>
    <x v="0"/>
  </r>
  <r>
    <n v="24432"/>
    <x v="1"/>
    <n v="0.01"/>
    <n v="6.48"/>
    <n v="6.22"/>
    <n v="1361"/>
    <x v="320"/>
    <x v="2"/>
    <x v="2"/>
    <x v="0"/>
    <x v="11"/>
    <x v="0"/>
    <x v="739"/>
    <n v="0.37"/>
    <x v="0"/>
    <x v="3"/>
    <x v="4"/>
    <x v="264"/>
    <n v="48101"/>
    <x v="61"/>
    <d v="2015-02-11T00:00:00"/>
    <n v="-15.6312"/>
    <x v="1161"/>
    <n v="9"/>
    <x v="1383"/>
    <n v="89596"/>
    <x v="3"/>
    <x v="0"/>
  </r>
  <r>
    <n v="19666"/>
    <x v="0"/>
    <n v="0.04"/>
    <n v="3.69"/>
    <n v="0.5"/>
    <n v="3354"/>
    <x v="716"/>
    <x v="0"/>
    <x v="1"/>
    <x v="0"/>
    <x v="15"/>
    <x v="0"/>
    <x v="614"/>
    <n v="0.38"/>
    <x v="0"/>
    <x v="1"/>
    <x v="1"/>
    <x v="571"/>
    <n v="92231"/>
    <x v="65"/>
    <d v="2015-03-29T00:00:00"/>
    <n v="47.527199999999993"/>
    <x v="11"/>
    <n v="19"/>
    <x v="1384"/>
    <n v="88590"/>
    <x v="1"/>
    <x v="0"/>
  </r>
  <r>
    <n v="25440"/>
    <x v="4"/>
    <n v="0.1"/>
    <n v="6.3"/>
    <n v="0.5"/>
    <n v="2254"/>
    <x v="458"/>
    <x v="0"/>
    <x v="1"/>
    <x v="0"/>
    <x v="15"/>
    <x v="0"/>
    <x v="671"/>
    <n v="0.39"/>
    <x v="0"/>
    <x v="2"/>
    <x v="34"/>
    <x v="189"/>
    <n v="42003"/>
    <x v="136"/>
    <d v="2015-02-01T00:00:00"/>
    <n v="-464.28200000000004"/>
    <x v="1162"/>
    <n v="12"/>
    <x v="1385"/>
    <n v="89278"/>
    <x v="2"/>
    <x v="0"/>
  </r>
  <r>
    <n v="18346"/>
    <x v="1"/>
    <n v="0.01"/>
    <n v="8.01"/>
    <n v="2.87"/>
    <n v="2924"/>
    <x v="690"/>
    <x v="0"/>
    <x v="2"/>
    <x v="0"/>
    <x v="11"/>
    <x v="6"/>
    <x v="740"/>
    <n v="0.4"/>
    <x v="0"/>
    <x v="0"/>
    <x v="32"/>
    <x v="551"/>
    <n v="20707"/>
    <x v="159"/>
    <d v="2015-01-18T00:00:00"/>
    <n v="44.976799999999997"/>
    <x v="1163"/>
    <n v="8"/>
    <x v="1386"/>
    <n v="86591"/>
    <x v="0"/>
    <x v="0"/>
  </r>
  <r>
    <n v="18867"/>
    <x v="1"/>
    <n v="7.0000000000000007E-2"/>
    <n v="21.38"/>
    <n v="8.99"/>
    <n v="2527"/>
    <x v="917"/>
    <x v="0"/>
    <x v="1"/>
    <x v="0"/>
    <x v="13"/>
    <x v="5"/>
    <x v="381"/>
    <n v="0.59"/>
    <x v="0"/>
    <x v="2"/>
    <x v="24"/>
    <x v="727"/>
    <n v="70601"/>
    <x v="28"/>
    <d v="2015-05-25T00:00:00"/>
    <n v="-39.396000000000001"/>
    <x v="1164"/>
    <n v="3"/>
    <x v="1387"/>
    <n v="87208"/>
    <x v="2"/>
    <x v="0"/>
  </r>
  <r>
    <n v="23140"/>
    <x v="2"/>
    <n v="0.01"/>
    <n v="7.89"/>
    <n v="2.82"/>
    <n v="702"/>
    <x v="918"/>
    <x v="0"/>
    <x v="2"/>
    <x v="0"/>
    <x v="16"/>
    <x v="6"/>
    <x v="478"/>
    <n v="0.4"/>
    <x v="0"/>
    <x v="1"/>
    <x v="1"/>
    <x v="728"/>
    <n v="95404"/>
    <x v="8"/>
    <d v="2015-07-01T00:00:00"/>
    <n v="46.440000000000005"/>
    <x v="1165"/>
    <n v="8"/>
    <x v="1388"/>
    <n v="87979"/>
    <x v="1"/>
    <x v="0"/>
  </r>
  <r>
    <n v="770"/>
    <x v="4"/>
    <n v="0.02"/>
    <n v="5.58"/>
    <n v="5.3"/>
    <n v="272"/>
    <x v="380"/>
    <x v="0"/>
    <x v="3"/>
    <x v="0"/>
    <x v="14"/>
    <x v="0"/>
    <x v="741"/>
    <n v="0.35"/>
    <x v="0"/>
    <x v="2"/>
    <x v="18"/>
    <x v="29"/>
    <n v="28204"/>
    <x v="114"/>
    <d v="2015-04-12T00:00:00"/>
    <n v="-29.898400000000002"/>
    <x v="1166"/>
    <n v="11"/>
    <x v="1389"/>
    <n v="5509"/>
    <x v="2"/>
    <x v="0"/>
  </r>
  <r>
    <n v="19971"/>
    <x v="4"/>
    <n v="0.02"/>
    <n v="50.98"/>
    <n v="13.66"/>
    <n v="2613"/>
    <x v="919"/>
    <x v="2"/>
    <x v="1"/>
    <x v="0"/>
    <x v="7"/>
    <x v="0"/>
    <x v="742"/>
    <n v="0.57999999999999996"/>
    <x v="0"/>
    <x v="0"/>
    <x v="17"/>
    <x v="729"/>
    <n v="8863"/>
    <x v="48"/>
    <d v="2015-01-24T00:00:00"/>
    <n v="-25.76"/>
    <x v="1167"/>
    <n v="1"/>
    <x v="1390"/>
    <n v="86119"/>
    <x v="0"/>
    <x v="0"/>
  </r>
  <r>
    <n v="19141"/>
    <x v="0"/>
    <n v="0.06"/>
    <n v="6.48"/>
    <n v="5.14"/>
    <n v="1852"/>
    <x v="920"/>
    <x v="2"/>
    <x v="3"/>
    <x v="0"/>
    <x v="11"/>
    <x v="0"/>
    <x v="619"/>
    <n v="0.37"/>
    <x v="0"/>
    <x v="1"/>
    <x v="1"/>
    <x v="730"/>
    <n v="92008"/>
    <x v="135"/>
    <d v="2015-03-21T00:00:00"/>
    <n v="-28.45"/>
    <x v="1168"/>
    <n v="10"/>
    <x v="1391"/>
    <n v="86847"/>
    <x v="1"/>
    <x v="0"/>
  </r>
  <r>
    <n v="23142"/>
    <x v="2"/>
    <n v="0.1"/>
    <n v="9.7100000000000009"/>
    <n v="9.4499999999999993"/>
    <n v="702"/>
    <x v="918"/>
    <x v="0"/>
    <x v="2"/>
    <x v="0"/>
    <x v="3"/>
    <x v="0"/>
    <x v="490"/>
    <n v="0.6"/>
    <x v="0"/>
    <x v="1"/>
    <x v="1"/>
    <x v="728"/>
    <n v="95404"/>
    <x v="8"/>
    <d v="2015-07-03T00:00:00"/>
    <n v="-95.816000000000003"/>
    <x v="1169"/>
    <n v="7"/>
    <x v="1392"/>
    <n v="87979"/>
    <x v="1"/>
    <x v="0"/>
  </r>
  <r>
    <n v="19823"/>
    <x v="3"/>
    <n v="0.08"/>
    <n v="6.48"/>
    <n v="7.03"/>
    <n v="266"/>
    <x v="290"/>
    <x v="0"/>
    <x v="1"/>
    <x v="0"/>
    <x v="11"/>
    <x v="0"/>
    <x v="672"/>
    <n v="0.37"/>
    <x v="0"/>
    <x v="3"/>
    <x v="6"/>
    <x v="241"/>
    <n v="78207"/>
    <x v="131"/>
    <d v="2015-05-16T00:00:00"/>
    <n v="8.9320000000000093"/>
    <x v="1170"/>
    <n v="10"/>
    <x v="1393"/>
    <n v="90594"/>
    <x v="3"/>
    <x v="0"/>
  </r>
  <r>
    <n v="19849"/>
    <x v="0"/>
    <n v="0.02"/>
    <n v="12.99"/>
    <n v="14.37"/>
    <n v="3036"/>
    <x v="114"/>
    <x v="0"/>
    <x v="3"/>
    <x v="2"/>
    <x v="4"/>
    <x v="2"/>
    <x v="592"/>
    <n v="0.73"/>
    <x v="0"/>
    <x v="3"/>
    <x v="33"/>
    <x v="87"/>
    <n v="58554"/>
    <x v="159"/>
    <d v="2015-01-18T00:00:00"/>
    <n v="-159.86000000000001"/>
    <x v="1171"/>
    <n v="5"/>
    <x v="1394"/>
    <n v="89129"/>
    <x v="3"/>
    <x v="0"/>
  </r>
  <r>
    <n v="20631"/>
    <x v="2"/>
    <n v="0.06"/>
    <n v="55.48"/>
    <n v="14.3"/>
    <n v="24"/>
    <x v="921"/>
    <x v="0"/>
    <x v="1"/>
    <x v="0"/>
    <x v="11"/>
    <x v="0"/>
    <x v="250"/>
    <n v="0.37"/>
    <x v="0"/>
    <x v="1"/>
    <x v="1"/>
    <x v="731"/>
    <n v="92677"/>
    <x v="97"/>
    <d v="2015-01-29T00:00:00"/>
    <n v="-28.296800000000001"/>
    <x v="1172"/>
    <n v="1"/>
    <x v="1395"/>
    <n v="87651"/>
    <x v="1"/>
    <x v="0"/>
  </r>
  <r>
    <n v="23514"/>
    <x v="4"/>
    <n v="0.01"/>
    <n v="6.48"/>
    <n v="5.14"/>
    <n v="2216"/>
    <x v="399"/>
    <x v="0"/>
    <x v="1"/>
    <x v="0"/>
    <x v="11"/>
    <x v="0"/>
    <x v="619"/>
    <n v="0.37"/>
    <x v="0"/>
    <x v="0"/>
    <x v="8"/>
    <x v="324"/>
    <n v="44256"/>
    <x v="12"/>
    <d v="2015-06-25T00:00:00"/>
    <n v="-26.936"/>
    <x v="1173"/>
    <n v="10"/>
    <x v="1396"/>
    <n v="90314"/>
    <x v="0"/>
    <x v="0"/>
  </r>
  <r>
    <n v="21663"/>
    <x v="1"/>
    <n v="0.04"/>
    <n v="3.7"/>
    <n v="1.61"/>
    <n v="594"/>
    <x v="431"/>
    <x v="0"/>
    <x v="2"/>
    <x v="2"/>
    <x v="4"/>
    <x v="6"/>
    <x v="743"/>
    <n v="0.44"/>
    <x v="0"/>
    <x v="3"/>
    <x v="7"/>
    <x v="347"/>
    <n v="46016"/>
    <x v="42"/>
    <d v="2015-06-20T00:00:00"/>
    <n v="18"/>
    <x v="1174"/>
    <n v="18"/>
    <x v="1397"/>
    <n v="86311"/>
    <x v="3"/>
    <x v="0"/>
  </r>
  <r>
    <n v="20633"/>
    <x v="0"/>
    <n v="0.04"/>
    <n v="10.64"/>
    <n v="5.16"/>
    <n v="721"/>
    <x v="922"/>
    <x v="0"/>
    <x v="1"/>
    <x v="2"/>
    <x v="4"/>
    <x v="0"/>
    <x v="304"/>
    <n v="0.56999999999999995"/>
    <x v="0"/>
    <x v="3"/>
    <x v="7"/>
    <x v="732"/>
    <n v="46041"/>
    <x v="177"/>
    <d v="2015-06-25T00:00:00"/>
    <n v="24.095999999999997"/>
    <x v="1175"/>
    <n v="6"/>
    <x v="1398"/>
    <n v="91053"/>
    <x v="3"/>
    <x v="0"/>
  </r>
  <r>
    <n v="20368"/>
    <x v="3"/>
    <n v="0"/>
    <n v="6.88"/>
    <n v="2"/>
    <n v="556"/>
    <x v="643"/>
    <x v="2"/>
    <x v="3"/>
    <x v="0"/>
    <x v="11"/>
    <x v="6"/>
    <x v="485"/>
    <n v="0.39"/>
    <x v="0"/>
    <x v="1"/>
    <x v="9"/>
    <x v="518"/>
    <n v="84604"/>
    <x v="97"/>
    <d v="2015-01-29T00:00:00"/>
    <n v="46.147199999999991"/>
    <x v="11"/>
    <n v="9"/>
    <x v="1399"/>
    <n v="86189"/>
    <x v="1"/>
    <x v="0"/>
  </r>
  <r>
    <n v="22052"/>
    <x v="3"/>
    <n v="0.02"/>
    <n v="4.0599999999999996"/>
    <n v="6.89"/>
    <n v="1127"/>
    <x v="862"/>
    <x v="0"/>
    <x v="2"/>
    <x v="0"/>
    <x v="7"/>
    <x v="0"/>
    <x v="572"/>
    <n v="0.6"/>
    <x v="0"/>
    <x v="3"/>
    <x v="6"/>
    <x v="684"/>
    <n v="78852"/>
    <x v="83"/>
    <d v="2015-02-26T00:00:00"/>
    <n v="-93.735199999999992"/>
    <x v="1176"/>
    <n v="16"/>
    <x v="1400"/>
    <n v="87221"/>
    <x v="3"/>
    <x v="0"/>
  </r>
  <r>
    <n v="25631"/>
    <x v="3"/>
    <n v="0.02"/>
    <n v="8.34"/>
    <n v="2.64"/>
    <n v="1226"/>
    <x v="923"/>
    <x v="0"/>
    <x v="0"/>
    <x v="0"/>
    <x v="12"/>
    <x v="5"/>
    <x v="533"/>
    <n v="0.59"/>
    <x v="0"/>
    <x v="0"/>
    <x v="23"/>
    <x v="733"/>
    <n v="2861"/>
    <x v="19"/>
    <d v="2015-04-30T00:00:00"/>
    <n v="6.79"/>
    <x v="1177"/>
    <n v="8"/>
    <x v="1401"/>
    <n v="90800"/>
    <x v="0"/>
    <x v="0"/>
  </r>
  <r>
    <n v="18757"/>
    <x v="0"/>
    <n v="0.02"/>
    <n v="6.48"/>
    <n v="6.6"/>
    <n v="493"/>
    <x v="875"/>
    <x v="0"/>
    <x v="2"/>
    <x v="0"/>
    <x v="11"/>
    <x v="0"/>
    <x v="744"/>
    <n v="0.37"/>
    <x v="0"/>
    <x v="1"/>
    <x v="14"/>
    <x v="693"/>
    <n v="98158"/>
    <x v="108"/>
    <d v="2015-01-22T00:00:00"/>
    <n v="-92.05"/>
    <x v="1178"/>
    <n v="10"/>
    <x v="1402"/>
    <n v="88906"/>
    <x v="1"/>
    <x v="0"/>
  </r>
  <r>
    <n v="1147"/>
    <x v="3"/>
    <n v="0.08"/>
    <n v="2.94"/>
    <n v="0.96"/>
    <n v="491"/>
    <x v="2"/>
    <x v="0"/>
    <x v="2"/>
    <x v="0"/>
    <x v="13"/>
    <x v="6"/>
    <x v="745"/>
    <n v="0.57999999999999996"/>
    <x v="0"/>
    <x v="0"/>
    <x v="2"/>
    <x v="2"/>
    <n v="10154"/>
    <x v="131"/>
    <d v="2015-05-17T00:00:00"/>
    <n v="-2.12"/>
    <x v="1179"/>
    <n v="23"/>
    <x v="1403"/>
    <n v="8353"/>
    <x v="0"/>
    <x v="1"/>
  </r>
  <r>
    <n v="18628"/>
    <x v="3"/>
    <n v="7.0000000000000007E-2"/>
    <n v="5.34"/>
    <n v="5.63"/>
    <n v="3356"/>
    <x v="142"/>
    <x v="0"/>
    <x v="1"/>
    <x v="0"/>
    <x v="0"/>
    <x v="0"/>
    <x v="746"/>
    <n v="0.39"/>
    <x v="0"/>
    <x v="1"/>
    <x v="35"/>
    <x v="110"/>
    <n v="83616"/>
    <x v="85"/>
    <d v="2015-05-06T00:00:00"/>
    <n v="-116.3455"/>
    <x v="1180"/>
    <n v="13"/>
    <x v="1404"/>
    <n v="88588"/>
    <x v="1"/>
    <x v="0"/>
  </r>
  <r>
    <n v="18032"/>
    <x v="0"/>
    <n v="0.09"/>
    <n v="7.38"/>
    <n v="5.21"/>
    <n v="317"/>
    <x v="727"/>
    <x v="0"/>
    <x v="1"/>
    <x v="2"/>
    <x v="4"/>
    <x v="0"/>
    <x v="747"/>
    <n v="0.56000000000000005"/>
    <x v="0"/>
    <x v="1"/>
    <x v="1"/>
    <x v="579"/>
    <n v="91945"/>
    <x v="149"/>
    <d v="2015-06-18T00:00:00"/>
    <n v="-27.160000000000004"/>
    <x v="1181"/>
    <n v="9"/>
    <x v="1405"/>
    <n v="86041"/>
    <x v="1"/>
    <x v="0"/>
  </r>
  <r>
    <n v="19172"/>
    <x v="1"/>
    <n v="0.01"/>
    <n v="6.48"/>
    <n v="7.86"/>
    <n v="2265"/>
    <x v="924"/>
    <x v="0"/>
    <x v="1"/>
    <x v="0"/>
    <x v="11"/>
    <x v="0"/>
    <x v="748"/>
    <n v="0.37"/>
    <x v="0"/>
    <x v="3"/>
    <x v="38"/>
    <x v="734"/>
    <n v="64130"/>
    <x v="52"/>
    <d v="2015-01-31T00:00:00"/>
    <n v="-135.74"/>
    <x v="1182"/>
    <n v="10"/>
    <x v="1406"/>
    <n v="86612"/>
    <x v="3"/>
    <x v="0"/>
  </r>
  <r>
    <n v="19600"/>
    <x v="3"/>
    <n v="0.1"/>
    <n v="17.98"/>
    <n v="4"/>
    <n v="727"/>
    <x v="925"/>
    <x v="0"/>
    <x v="2"/>
    <x v="1"/>
    <x v="10"/>
    <x v="0"/>
    <x v="127"/>
    <n v="0.79"/>
    <x v="0"/>
    <x v="0"/>
    <x v="10"/>
    <x v="526"/>
    <n v="4240"/>
    <x v="133"/>
    <d v="2015-03-16T00:00:00"/>
    <n v="-99.55"/>
    <x v="1183"/>
    <n v="4"/>
    <x v="1407"/>
    <n v="90359"/>
    <x v="0"/>
    <x v="0"/>
  </r>
  <r>
    <n v="25806"/>
    <x v="0"/>
    <n v="0.02"/>
    <n v="7.1"/>
    <n v="6.05"/>
    <n v="549"/>
    <x v="926"/>
    <x v="0"/>
    <x v="1"/>
    <x v="0"/>
    <x v="0"/>
    <x v="0"/>
    <x v="538"/>
    <n v="0.39"/>
    <x v="0"/>
    <x v="1"/>
    <x v="43"/>
    <x v="258"/>
    <n v="88201"/>
    <x v="108"/>
    <d v="2015-01-20T00:00:00"/>
    <n v="-66.378"/>
    <x v="1184"/>
    <n v="9"/>
    <x v="1407"/>
    <n v="90908"/>
    <x v="1"/>
    <x v="0"/>
  </r>
  <r>
    <n v="18540"/>
    <x v="1"/>
    <n v="0.08"/>
    <n v="6.68"/>
    <n v="1.5"/>
    <n v="2114"/>
    <x v="535"/>
    <x v="0"/>
    <x v="1"/>
    <x v="0"/>
    <x v="13"/>
    <x v="6"/>
    <x v="749"/>
    <n v="0.48"/>
    <x v="0"/>
    <x v="2"/>
    <x v="27"/>
    <x v="196"/>
    <n v="23518"/>
    <x v="104"/>
    <d v="2015-03-28T00:00:00"/>
    <n v="-601.80400000000009"/>
    <x v="1185"/>
    <n v="10"/>
    <x v="1408"/>
    <n v="88403"/>
    <x v="2"/>
    <x v="0"/>
  </r>
  <r>
    <n v="19293"/>
    <x v="0"/>
    <n v="0.08"/>
    <n v="15.99"/>
    <n v="13.18"/>
    <n v="2868"/>
    <x v="85"/>
    <x v="2"/>
    <x v="1"/>
    <x v="0"/>
    <x v="0"/>
    <x v="0"/>
    <x v="400"/>
    <n v="0.37"/>
    <x v="0"/>
    <x v="1"/>
    <x v="14"/>
    <x v="61"/>
    <n v="98026"/>
    <x v="60"/>
    <d v="2015-05-27T00:00:00"/>
    <n v="-66.584999999999994"/>
    <x v="1186"/>
    <n v="4"/>
    <x v="1409"/>
    <n v="85828"/>
    <x v="1"/>
    <x v="0"/>
  </r>
  <r>
    <n v="21588"/>
    <x v="3"/>
    <n v="0.09"/>
    <n v="5.98"/>
    <n v="4.6900000000000004"/>
    <n v="3331"/>
    <x v="927"/>
    <x v="0"/>
    <x v="1"/>
    <x v="0"/>
    <x v="3"/>
    <x v="0"/>
    <x v="729"/>
    <n v="0.68"/>
    <x v="0"/>
    <x v="2"/>
    <x v="15"/>
    <x v="735"/>
    <n v="32174"/>
    <x v="30"/>
    <d v="2015-01-06T00:00:00"/>
    <n v="-781.13419999999996"/>
    <x v="1187"/>
    <n v="11"/>
    <x v="1410"/>
    <n v="86283"/>
    <x v="2"/>
    <x v="0"/>
  </r>
  <r>
    <n v="26038"/>
    <x v="4"/>
    <n v="0.06"/>
    <n v="7.99"/>
    <n v="5.03"/>
    <n v="570"/>
    <x v="928"/>
    <x v="0"/>
    <x v="2"/>
    <x v="1"/>
    <x v="9"/>
    <x v="4"/>
    <x v="593"/>
    <n v="0.6"/>
    <x v="0"/>
    <x v="1"/>
    <x v="26"/>
    <x v="605"/>
    <n v="89015"/>
    <x v="142"/>
    <d v="2015-01-13T00:00:00"/>
    <n v="-122.13300000000001"/>
    <x v="1188"/>
    <n v="10"/>
    <x v="1411"/>
    <n v="88881"/>
    <x v="1"/>
    <x v="0"/>
  </r>
  <r>
    <n v="19336"/>
    <x v="2"/>
    <n v="0.05"/>
    <n v="20.98"/>
    <n v="21.2"/>
    <n v="1988"/>
    <x v="929"/>
    <x v="0"/>
    <x v="3"/>
    <x v="2"/>
    <x v="4"/>
    <x v="4"/>
    <x v="750"/>
    <n v="0.78"/>
    <x v="0"/>
    <x v="1"/>
    <x v="9"/>
    <x v="254"/>
    <n v="84020"/>
    <x v="43"/>
    <d v="2015-01-04T00:00:00"/>
    <n v="-181.102"/>
    <x v="1189"/>
    <n v="3"/>
    <x v="1412"/>
    <n v="89999"/>
    <x v="1"/>
    <x v="0"/>
  </r>
  <r>
    <n v="19025"/>
    <x v="4"/>
    <n v="0"/>
    <n v="8.74"/>
    <n v="1.39"/>
    <n v="1424"/>
    <x v="344"/>
    <x v="0"/>
    <x v="3"/>
    <x v="0"/>
    <x v="14"/>
    <x v="0"/>
    <x v="607"/>
    <n v="0.38"/>
    <x v="0"/>
    <x v="1"/>
    <x v="12"/>
    <x v="282"/>
    <n v="80112"/>
    <x v="82"/>
    <d v="2015-01-16T00:00:00"/>
    <n v="44.988"/>
    <x v="11"/>
    <n v="7"/>
    <x v="1413"/>
    <n v="89448"/>
    <x v="1"/>
    <x v="0"/>
  </r>
  <r>
    <n v="23563"/>
    <x v="1"/>
    <n v="0"/>
    <n v="4.4800000000000004"/>
    <n v="2.5"/>
    <n v="1020"/>
    <x v="180"/>
    <x v="0"/>
    <x v="0"/>
    <x v="0"/>
    <x v="14"/>
    <x v="0"/>
    <x v="712"/>
    <n v="0.37"/>
    <x v="0"/>
    <x v="3"/>
    <x v="20"/>
    <x v="147"/>
    <n v="66762"/>
    <x v="101"/>
    <d v="2015-02-08T00:00:00"/>
    <n v="8.7319999999999993"/>
    <x v="1190"/>
    <n v="14"/>
    <x v="1414"/>
    <n v="88634"/>
    <x v="3"/>
    <x v="0"/>
  </r>
  <r>
    <n v="18405"/>
    <x v="1"/>
    <n v="7.0000000000000007E-2"/>
    <n v="6.3"/>
    <n v="0.5"/>
    <n v="1041"/>
    <x v="601"/>
    <x v="0"/>
    <x v="0"/>
    <x v="0"/>
    <x v="15"/>
    <x v="0"/>
    <x v="671"/>
    <n v="0.39"/>
    <x v="0"/>
    <x v="1"/>
    <x v="1"/>
    <x v="486"/>
    <n v="95695"/>
    <x v="51"/>
    <d v="2015-04-17T00:00:00"/>
    <n v="44.912100000000002"/>
    <x v="11"/>
    <n v="11"/>
    <x v="1415"/>
    <n v="87846"/>
    <x v="1"/>
    <x v="0"/>
  </r>
  <r>
    <n v="22459"/>
    <x v="3"/>
    <n v="0.1"/>
    <n v="5.81"/>
    <n v="8.49"/>
    <n v="3133"/>
    <x v="148"/>
    <x v="0"/>
    <x v="1"/>
    <x v="0"/>
    <x v="0"/>
    <x v="0"/>
    <x v="751"/>
    <n v="0.39"/>
    <x v="0"/>
    <x v="3"/>
    <x v="13"/>
    <x v="116"/>
    <n v="60540"/>
    <x v="159"/>
    <d v="2015-01-17T00:00:00"/>
    <n v="-350.43950000000001"/>
    <x v="1191"/>
    <n v="12"/>
    <x v="1416"/>
    <n v="86789"/>
    <x v="3"/>
    <x v="0"/>
  </r>
  <r>
    <n v="21354"/>
    <x v="1"/>
    <n v="0.05"/>
    <n v="35.99"/>
    <n v="5.99"/>
    <n v="858"/>
    <x v="930"/>
    <x v="2"/>
    <x v="1"/>
    <x v="1"/>
    <x v="9"/>
    <x v="6"/>
    <x v="288"/>
    <n v="0.38"/>
    <x v="0"/>
    <x v="0"/>
    <x v="10"/>
    <x v="526"/>
    <n v="4240"/>
    <x v="78"/>
    <d v="2015-05-02T00:00:00"/>
    <n v="-125.83296"/>
    <x v="1192"/>
    <n v="2"/>
    <x v="1417"/>
    <n v="88571"/>
    <x v="0"/>
    <x v="0"/>
  </r>
  <r>
    <n v="23098"/>
    <x v="3"/>
    <n v="0.02"/>
    <n v="20.28"/>
    <n v="6.68"/>
    <n v="210"/>
    <x v="931"/>
    <x v="0"/>
    <x v="3"/>
    <x v="2"/>
    <x v="4"/>
    <x v="0"/>
    <x v="752"/>
    <n v="0.53"/>
    <x v="0"/>
    <x v="0"/>
    <x v="2"/>
    <x v="318"/>
    <n v="12180"/>
    <x v="140"/>
    <d v="2015-06-02T00:00:00"/>
    <n v="44.677499999999995"/>
    <x v="11"/>
    <n v="3"/>
    <x v="1418"/>
    <n v="85966"/>
    <x v="0"/>
    <x v="0"/>
  </r>
  <r>
    <n v="24638"/>
    <x v="1"/>
    <n v="0.04"/>
    <n v="15.98"/>
    <n v="4"/>
    <n v="395"/>
    <x v="518"/>
    <x v="0"/>
    <x v="1"/>
    <x v="1"/>
    <x v="10"/>
    <x v="0"/>
    <x v="602"/>
    <n v="0.37"/>
    <x v="0"/>
    <x v="2"/>
    <x v="18"/>
    <x v="419"/>
    <n v="28001"/>
    <x v="45"/>
    <d v="2015-06-19T00:00:00"/>
    <n v="-19.208000000000002"/>
    <x v="1193"/>
    <n v="4"/>
    <x v="1419"/>
    <n v="86384"/>
    <x v="2"/>
    <x v="0"/>
  </r>
  <r>
    <n v="20138"/>
    <x v="0"/>
    <n v="0"/>
    <n v="6.98"/>
    <n v="1.6"/>
    <n v="2137"/>
    <x v="932"/>
    <x v="0"/>
    <x v="1"/>
    <x v="0"/>
    <x v="11"/>
    <x v="6"/>
    <x v="701"/>
    <n v="0.38"/>
    <x v="0"/>
    <x v="2"/>
    <x v="15"/>
    <x v="736"/>
    <n v="33407"/>
    <x v="33"/>
    <d v="2015-02-02T00:00:00"/>
    <n v="-343.86799999999999"/>
    <x v="1194"/>
    <n v="9"/>
    <x v="1420"/>
    <n v="86002"/>
    <x v="2"/>
    <x v="0"/>
  </r>
  <r>
    <n v="20967"/>
    <x v="4"/>
    <n v="0.02"/>
    <n v="4.0599999999999996"/>
    <n v="6.89"/>
    <n v="772"/>
    <x v="590"/>
    <x v="2"/>
    <x v="0"/>
    <x v="0"/>
    <x v="7"/>
    <x v="0"/>
    <x v="572"/>
    <n v="0.6"/>
    <x v="0"/>
    <x v="0"/>
    <x v="5"/>
    <x v="477"/>
    <n v="18103"/>
    <x v="91"/>
    <d v="2015-05-21T00:00:00"/>
    <n v="12.706000000000017"/>
    <x v="1195"/>
    <n v="12"/>
    <x v="1421"/>
    <n v="88668"/>
    <x v="0"/>
    <x v="0"/>
  </r>
  <r>
    <n v="24805"/>
    <x v="1"/>
    <n v="0.05"/>
    <n v="10.98"/>
    <n v="3.37"/>
    <n v="144"/>
    <x v="933"/>
    <x v="0"/>
    <x v="0"/>
    <x v="0"/>
    <x v="12"/>
    <x v="5"/>
    <x v="698"/>
    <n v="0.56999999999999995"/>
    <x v="0"/>
    <x v="0"/>
    <x v="11"/>
    <x v="737"/>
    <n v="2664"/>
    <x v="140"/>
    <d v="2015-06-03T00:00:00"/>
    <n v="-2.544"/>
    <x v="1196"/>
    <n v="6"/>
    <x v="1422"/>
    <n v="91087"/>
    <x v="0"/>
    <x v="0"/>
  </r>
  <r>
    <n v="19863"/>
    <x v="4"/>
    <n v="0.04"/>
    <n v="60.65"/>
    <n v="12.23"/>
    <n v="1749"/>
    <x v="934"/>
    <x v="0"/>
    <x v="3"/>
    <x v="2"/>
    <x v="4"/>
    <x v="4"/>
    <x v="332"/>
    <n v="0.64"/>
    <x v="0"/>
    <x v="3"/>
    <x v="44"/>
    <x v="738"/>
    <n v="73505"/>
    <x v="46"/>
    <d v="2015-02-16T00:00:00"/>
    <n v="44.291099999999993"/>
    <x v="11"/>
    <n v="1"/>
    <x v="1423"/>
    <n v="87244"/>
    <x v="3"/>
    <x v="0"/>
  </r>
  <r>
    <n v="19208"/>
    <x v="1"/>
    <n v="0.05"/>
    <n v="12.2"/>
    <n v="6.02"/>
    <n v="1561"/>
    <x v="826"/>
    <x v="0"/>
    <x v="1"/>
    <x v="2"/>
    <x v="4"/>
    <x v="5"/>
    <x v="753"/>
    <n v="0.43"/>
    <x v="0"/>
    <x v="3"/>
    <x v="6"/>
    <x v="648"/>
    <n v="76063"/>
    <x v="116"/>
    <d v="2015-04-14T00:00:00"/>
    <n v="-6.6420000000000003"/>
    <x v="1197"/>
    <n v="5"/>
    <x v="1424"/>
    <n v="88094"/>
    <x v="3"/>
    <x v="0"/>
  </r>
  <r>
    <n v="4321"/>
    <x v="2"/>
    <n v="0.03"/>
    <n v="6.48"/>
    <n v="8.73"/>
    <n v="2460"/>
    <x v="525"/>
    <x v="0"/>
    <x v="3"/>
    <x v="0"/>
    <x v="11"/>
    <x v="0"/>
    <x v="517"/>
    <n v="0.37"/>
    <x v="0"/>
    <x v="0"/>
    <x v="2"/>
    <x v="2"/>
    <n v="10035"/>
    <x v="43"/>
    <d v="2015-01-05T00:00:00"/>
    <n v="-35.04"/>
    <x v="1198"/>
    <n v="8"/>
    <x v="1425"/>
    <n v="30785"/>
    <x v="0"/>
    <x v="0"/>
  </r>
  <r>
    <n v="22639"/>
    <x v="4"/>
    <n v="0.08"/>
    <n v="67.84"/>
    <n v="0.99"/>
    <n v="997"/>
    <x v="935"/>
    <x v="0"/>
    <x v="0"/>
    <x v="0"/>
    <x v="7"/>
    <x v="0"/>
    <x v="754"/>
    <n v="0.57999999999999996"/>
    <x v="0"/>
    <x v="0"/>
    <x v="17"/>
    <x v="724"/>
    <n v="7002"/>
    <x v="48"/>
    <d v="2015-01-29T00:00:00"/>
    <n v="-23.634399999999999"/>
    <x v="1199"/>
    <n v="1"/>
    <x v="1426"/>
    <n v="89431"/>
    <x v="0"/>
    <x v="0"/>
  </r>
  <r>
    <n v="19209"/>
    <x v="4"/>
    <n v="0.02"/>
    <n v="59.98"/>
    <n v="3.99"/>
    <n v="744"/>
    <x v="202"/>
    <x v="0"/>
    <x v="1"/>
    <x v="0"/>
    <x v="7"/>
    <x v="0"/>
    <x v="755"/>
    <n v="0.56999999999999995"/>
    <x v="0"/>
    <x v="1"/>
    <x v="40"/>
    <x v="165"/>
    <n v="85737"/>
    <x v="97"/>
    <d v="2015-02-06T00:00:00"/>
    <n v="-54.622"/>
    <x v="1200"/>
    <n v="1"/>
    <x v="1427"/>
    <n v="87725"/>
    <x v="1"/>
    <x v="0"/>
  </r>
  <r>
    <n v="23812"/>
    <x v="0"/>
    <n v="0.02"/>
    <n v="29.17"/>
    <n v="6.27"/>
    <n v="1910"/>
    <x v="936"/>
    <x v="0"/>
    <x v="3"/>
    <x v="0"/>
    <x v="0"/>
    <x v="0"/>
    <x v="401"/>
    <n v="0.37"/>
    <x v="0"/>
    <x v="2"/>
    <x v="30"/>
    <x v="739"/>
    <n v="30269"/>
    <x v="67"/>
    <d v="2015-01-02T00:00:00"/>
    <n v="36.905999999999999"/>
    <x v="1201"/>
    <n v="2"/>
    <x v="1428"/>
    <n v="91371"/>
    <x v="2"/>
    <x v="0"/>
  </r>
  <r>
    <n v="2046"/>
    <x v="1"/>
    <n v="0.06"/>
    <n v="3.28"/>
    <n v="3.97"/>
    <n v="894"/>
    <x v="719"/>
    <x v="0"/>
    <x v="1"/>
    <x v="0"/>
    <x v="13"/>
    <x v="6"/>
    <x v="756"/>
    <n v="0.56000000000000005"/>
    <x v="0"/>
    <x v="0"/>
    <x v="0"/>
    <x v="0"/>
    <n v="20024"/>
    <x v="54"/>
    <d v="2015-01-11T00:00:00"/>
    <n v="-86"/>
    <x v="1202"/>
    <n v="19"/>
    <x v="1429"/>
    <n v="14596"/>
    <x v="0"/>
    <x v="0"/>
  </r>
  <r>
    <n v="19619"/>
    <x v="1"/>
    <n v="0.06"/>
    <n v="15.73"/>
    <n v="7.42"/>
    <n v="3151"/>
    <x v="128"/>
    <x v="0"/>
    <x v="1"/>
    <x v="0"/>
    <x v="12"/>
    <x v="5"/>
    <x v="719"/>
    <n v="0.56000000000000005"/>
    <x v="0"/>
    <x v="1"/>
    <x v="1"/>
    <x v="99"/>
    <n v="92277"/>
    <x v="95"/>
    <d v="2015-02-05T00:00:00"/>
    <n v="-18.558799999999998"/>
    <x v="1203"/>
    <n v="4"/>
    <x v="1430"/>
    <n v="88544"/>
    <x v="1"/>
    <x v="0"/>
  </r>
  <r>
    <n v="23099"/>
    <x v="3"/>
    <n v="0"/>
    <n v="11.55"/>
    <n v="2.36"/>
    <n v="210"/>
    <x v="931"/>
    <x v="0"/>
    <x v="3"/>
    <x v="0"/>
    <x v="13"/>
    <x v="6"/>
    <x v="474"/>
    <n v="0.55000000000000004"/>
    <x v="0"/>
    <x v="0"/>
    <x v="2"/>
    <x v="318"/>
    <n v="12180"/>
    <x v="140"/>
    <d v="2015-06-03T00:00:00"/>
    <n v="23.594999999999999"/>
    <x v="1204"/>
    <n v="5"/>
    <x v="1431"/>
    <n v="85966"/>
    <x v="0"/>
    <x v="0"/>
  </r>
  <r>
    <n v="19058"/>
    <x v="1"/>
    <n v="0.09"/>
    <n v="32.979999999999997"/>
    <n v="5.5"/>
    <n v="151"/>
    <x v="937"/>
    <x v="0"/>
    <x v="3"/>
    <x v="1"/>
    <x v="10"/>
    <x v="0"/>
    <x v="757"/>
    <n v="0.75"/>
    <x v="0"/>
    <x v="2"/>
    <x v="25"/>
    <x v="740"/>
    <n v="37664"/>
    <x v="39"/>
    <d v="2015-01-23T00:00:00"/>
    <n v="-20.258000000000003"/>
    <x v="1205"/>
    <n v="2"/>
    <x v="1432"/>
    <n v="89521"/>
    <x v="2"/>
    <x v="0"/>
  </r>
  <r>
    <n v="21529"/>
    <x v="3"/>
    <n v="0"/>
    <n v="4.91"/>
    <n v="0.5"/>
    <n v="2286"/>
    <x v="938"/>
    <x v="0"/>
    <x v="1"/>
    <x v="0"/>
    <x v="15"/>
    <x v="0"/>
    <x v="520"/>
    <n v="0.36"/>
    <x v="0"/>
    <x v="2"/>
    <x v="36"/>
    <x v="741"/>
    <n v="29301"/>
    <x v="95"/>
    <d v="2015-02-06T00:00:00"/>
    <n v="99.198000000000008"/>
    <x v="1206"/>
    <n v="12"/>
    <x v="1433"/>
    <n v="90145"/>
    <x v="2"/>
    <x v="0"/>
  </r>
  <r>
    <n v="22180"/>
    <x v="0"/>
    <n v="0.09"/>
    <n v="15.28"/>
    <n v="10.91"/>
    <n v="275"/>
    <x v="939"/>
    <x v="0"/>
    <x v="1"/>
    <x v="0"/>
    <x v="0"/>
    <x v="0"/>
    <x v="758"/>
    <n v="0.36"/>
    <x v="0"/>
    <x v="0"/>
    <x v="39"/>
    <x v="311"/>
    <n v="6824"/>
    <x v="48"/>
    <d v="2015-01-25T00:00:00"/>
    <n v="-51.75"/>
    <x v="1207"/>
    <n v="4"/>
    <x v="1434"/>
    <n v="89292"/>
    <x v="0"/>
    <x v="0"/>
  </r>
  <r>
    <n v="23764"/>
    <x v="4"/>
    <n v="0.02"/>
    <n v="7.1"/>
    <n v="6.05"/>
    <n v="3123"/>
    <x v="940"/>
    <x v="0"/>
    <x v="3"/>
    <x v="0"/>
    <x v="0"/>
    <x v="0"/>
    <x v="538"/>
    <n v="0.39"/>
    <x v="0"/>
    <x v="3"/>
    <x v="13"/>
    <x v="742"/>
    <n v="60160"/>
    <x v="7"/>
    <d v="2015-01-09T00:00:00"/>
    <n v="-48.875"/>
    <x v="1208"/>
    <n v="8"/>
    <x v="1435"/>
    <n v="87287"/>
    <x v="3"/>
    <x v="0"/>
  </r>
  <r>
    <n v="18868"/>
    <x v="4"/>
    <n v="0.08"/>
    <n v="5.84"/>
    <n v="1"/>
    <n v="1502"/>
    <x v="170"/>
    <x v="2"/>
    <x v="0"/>
    <x v="0"/>
    <x v="13"/>
    <x v="6"/>
    <x v="759"/>
    <n v="0.38"/>
    <x v="0"/>
    <x v="2"/>
    <x v="15"/>
    <x v="137"/>
    <n v="33065"/>
    <x v="115"/>
    <d v="2015-07-03T00:00:00"/>
    <n v="731.92199999999991"/>
    <x v="1209"/>
    <n v="11"/>
    <x v="1436"/>
    <n v="89194"/>
    <x v="2"/>
    <x v="0"/>
  </r>
  <r>
    <n v="22827"/>
    <x v="2"/>
    <n v="0.05"/>
    <n v="3.28"/>
    <n v="3.97"/>
    <n v="2376"/>
    <x v="821"/>
    <x v="0"/>
    <x v="1"/>
    <x v="0"/>
    <x v="13"/>
    <x v="6"/>
    <x v="760"/>
    <n v="0.56000000000000005"/>
    <x v="0"/>
    <x v="1"/>
    <x v="35"/>
    <x v="520"/>
    <n v="83843"/>
    <x v="107"/>
    <d v="2015-03-06T00:00:00"/>
    <n v="-100.24"/>
    <x v="1210"/>
    <n v="18"/>
    <x v="1437"/>
    <n v="91321"/>
    <x v="1"/>
    <x v="0"/>
  </r>
  <r>
    <n v="22839"/>
    <x v="0"/>
    <n v="0.08"/>
    <n v="12.53"/>
    <n v="0.5"/>
    <n v="2539"/>
    <x v="941"/>
    <x v="0"/>
    <x v="3"/>
    <x v="0"/>
    <x v="15"/>
    <x v="0"/>
    <x v="706"/>
    <n v="0.38"/>
    <x v="0"/>
    <x v="2"/>
    <x v="15"/>
    <x v="743"/>
    <n v="32789"/>
    <x v="114"/>
    <d v="2015-04-08T00:00:00"/>
    <n v="215.71799999999999"/>
    <x v="1211"/>
    <n v="5"/>
    <x v="1438"/>
    <n v="91017"/>
    <x v="2"/>
    <x v="0"/>
  </r>
  <r>
    <n v="22758"/>
    <x v="0"/>
    <n v="0.03"/>
    <n v="11.34"/>
    <n v="5.01"/>
    <n v="470"/>
    <x v="942"/>
    <x v="0"/>
    <x v="0"/>
    <x v="0"/>
    <x v="11"/>
    <x v="0"/>
    <x v="638"/>
    <n v="0.36"/>
    <x v="0"/>
    <x v="0"/>
    <x v="17"/>
    <x v="744"/>
    <n v="8601"/>
    <x v="132"/>
    <d v="2015-01-11T00:00:00"/>
    <n v="23.2028"/>
    <x v="1212"/>
    <n v="5"/>
    <x v="1439"/>
    <n v="88060"/>
    <x v="0"/>
    <x v="0"/>
  </r>
  <r>
    <n v="18087"/>
    <x v="1"/>
    <n v="0.04"/>
    <n v="3.08"/>
    <n v="0.99"/>
    <n v="3105"/>
    <x v="297"/>
    <x v="0"/>
    <x v="3"/>
    <x v="0"/>
    <x v="15"/>
    <x v="0"/>
    <x v="514"/>
    <n v="0.37"/>
    <x v="0"/>
    <x v="2"/>
    <x v="34"/>
    <x v="248"/>
    <n v="42071"/>
    <x v="70"/>
    <d v="2015-03-21T00:00:00"/>
    <n v="13.799999999999999"/>
    <x v="1213"/>
    <n v="19"/>
    <x v="1440"/>
    <n v="86327"/>
    <x v="2"/>
    <x v="0"/>
  </r>
  <r>
    <n v="26208"/>
    <x v="0"/>
    <n v="0.08"/>
    <n v="11.97"/>
    <n v="5.81"/>
    <n v="3399"/>
    <x v="943"/>
    <x v="0"/>
    <x v="0"/>
    <x v="0"/>
    <x v="13"/>
    <x v="5"/>
    <x v="761"/>
    <n v="0.6"/>
    <x v="0"/>
    <x v="3"/>
    <x v="13"/>
    <x v="292"/>
    <n v="60016"/>
    <x v="173"/>
    <d v="2015-03-31T00:00:00"/>
    <n v="-41.87"/>
    <x v="1214"/>
    <n v="5"/>
    <x v="1441"/>
    <n v="87534"/>
    <x v="3"/>
    <x v="0"/>
  </r>
  <r>
    <n v="24046"/>
    <x v="0"/>
    <n v="0.02"/>
    <n v="9.06"/>
    <n v="9.86"/>
    <n v="494"/>
    <x v="32"/>
    <x v="0"/>
    <x v="2"/>
    <x v="0"/>
    <x v="11"/>
    <x v="0"/>
    <x v="510"/>
    <n v="0.4"/>
    <x v="0"/>
    <x v="1"/>
    <x v="14"/>
    <x v="23"/>
    <n v="98115"/>
    <x v="2"/>
    <d v="2015-06-22T00:00:00"/>
    <n v="-31.754999999999999"/>
    <x v="1215"/>
    <n v="6"/>
    <x v="1442"/>
    <n v="88908"/>
    <x v="1"/>
    <x v="0"/>
  </r>
  <r>
    <n v="24329"/>
    <x v="3"/>
    <n v="0.02"/>
    <n v="5.98"/>
    <n v="1.49"/>
    <n v="3151"/>
    <x v="128"/>
    <x v="0"/>
    <x v="1"/>
    <x v="0"/>
    <x v="0"/>
    <x v="0"/>
    <x v="355"/>
    <n v="0.39"/>
    <x v="0"/>
    <x v="1"/>
    <x v="1"/>
    <x v="99"/>
    <n v="92277"/>
    <x v="154"/>
    <d v="2015-03-12T00:00:00"/>
    <n v="28.526000000000003"/>
    <x v="1216"/>
    <n v="10"/>
    <x v="1443"/>
    <n v="88547"/>
    <x v="1"/>
    <x v="0"/>
  </r>
  <r>
    <n v="20688"/>
    <x v="2"/>
    <n v="0.05"/>
    <n v="6.3"/>
    <n v="0.5"/>
    <n v="120"/>
    <x v="244"/>
    <x v="0"/>
    <x v="1"/>
    <x v="0"/>
    <x v="15"/>
    <x v="0"/>
    <x v="627"/>
    <n v="0.39"/>
    <x v="0"/>
    <x v="1"/>
    <x v="9"/>
    <x v="201"/>
    <n v="84041"/>
    <x v="82"/>
    <d v="2015-01-13T00:00:00"/>
    <n v="41.296499999999995"/>
    <x v="11"/>
    <n v="10"/>
    <x v="1444"/>
    <n v="86520"/>
    <x v="1"/>
    <x v="0"/>
  </r>
  <r>
    <n v="18694"/>
    <x v="1"/>
    <n v="0.05"/>
    <n v="6.48"/>
    <n v="8.73"/>
    <n v="2883"/>
    <x v="944"/>
    <x v="0"/>
    <x v="2"/>
    <x v="0"/>
    <x v="11"/>
    <x v="0"/>
    <x v="517"/>
    <n v="0.37"/>
    <x v="0"/>
    <x v="0"/>
    <x v="8"/>
    <x v="651"/>
    <n v="44070"/>
    <x v="168"/>
    <d v="2015-05-09T00:00:00"/>
    <n v="-120.59"/>
    <x v="1217"/>
    <n v="9"/>
    <x v="1445"/>
    <n v="87632"/>
    <x v="0"/>
    <x v="0"/>
  </r>
  <r>
    <n v="19575"/>
    <x v="4"/>
    <n v="0.04"/>
    <n v="4.55"/>
    <n v="1.49"/>
    <n v="2944"/>
    <x v="945"/>
    <x v="0"/>
    <x v="1"/>
    <x v="0"/>
    <x v="0"/>
    <x v="0"/>
    <x v="762"/>
    <n v="0.35"/>
    <x v="0"/>
    <x v="3"/>
    <x v="4"/>
    <x v="459"/>
    <n v="48640"/>
    <x v="107"/>
    <d v="2015-03-07T00:00:00"/>
    <n v="28.288"/>
    <x v="1218"/>
    <n v="13"/>
    <x v="1446"/>
    <n v="90309"/>
    <x v="3"/>
    <x v="0"/>
  </r>
  <r>
    <n v="21979"/>
    <x v="4"/>
    <n v="0.03"/>
    <n v="13.48"/>
    <n v="4.51"/>
    <n v="2704"/>
    <x v="946"/>
    <x v="2"/>
    <x v="2"/>
    <x v="0"/>
    <x v="3"/>
    <x v="0"/>
    <x v="617"/>
    <n v="0.59"/>
    <x v="0"/>
    <x v="2"/>
    <x v="15"/>
    <x v="745"/>
    <n v="32503"/>
    <x v="78"/>
    <d v="2015-05-04T00:00:00"/>
    <n v="-256.01800000000003"/>
    <x v="1219"/>
    <n v="4"/>
    <x v="1447"/>
    <n v="91408"/>
    <x v="2"/>
    <x v="0"/>
  </r>
  <r>
    <n v="19171"/>
    <x v="1"/>
    <n v="0.1"/>
    <n v="7.45"/>
    <n v="6.28"/>
    <n v="2265"/>
    <x v="924"/>
    <x v="0"/>
    <x v="1"/>
    <x v="0"/>
    <x v="0"/>
    <x v="0"/>
    <x v="763"/>
    <n v="0.4"/>
    <x v="0"/>
    <x v="3"/>
    <x v="38"/>
    <x v="734"/>
    <n v="64130"/>
    <x v="52"/>
    <d v="2015-02-01T00:00:00"/>
    <n v="-69.873999999999995"/>
    <x v="1220"/>
    <n v="8"/>
    <x v="1448"/>
    <n v="86612"/>
    <x v="3"/>
    <x v="0"/>
  </r>
  <r>
    <n v="20366"/>
    <x v="1"/>
    <n v="0.05"/>
    <n v="3.14"/>
    <n v="1.92"/>
    <n v="3379"/>
    <x v="670"/>
    <x v="2"/>
    <x v="3"/>
    <x v="0"/>
    <x v="12"/>
    <x v="6"/>
    <x v="764"/>
    <n v="0.84"/>
    <x v="0"/>
    <x v="2"/>
    <x v="30"/>
    <x v="537"/>
    <n v="30144"/>
    <x v="3"/>
    <d v="2015-04-26T00:00:00"/>
    <n v="1628.37"/>
    <x v="1221"/>
    <n v="18"/>
    <x v="1449"/>
    <n v="88839"/>
    <x v="2"/>
    <x v="0"/>
  </r>
  <r>
    <n v="22528"/>
    <x v="2"/>
    <n v="0.08"/>
    <n v="4.91"/>
    <n v="4.97"/>
    <n v="1212"/>
    <x v="120"/>
    <x v="0"/>
    <x v="1"/>
    <x v="0"/>
    <x v="0"/>
    <x v="0"/>
    <x v="765"/>
    <n v="0.38"/>
    <x v="0"/>
    <x v="3"/>
    <x v="7"/>
    <x v="93"/>
    <n v="46404"/>
    <x v="90"/>
    <d v="2015-01-16T00:00:00"/>
    <n v="-99.762500000000003"/>
    <x v="1222"/>
    <n v="12"/>
    <x v="1450"/>
    <n v="88600"/>
    <x v="3"/>
    <x v="0"/>
  </r>
  <r>
    <n v="20017"/>
    <x v="3"/>
    <n v="0.03"/>
    <n v="6.48"/>
    <n v="6.6"/>
    <n v="1499"/>
    <x v="256"/>
    <x v="0"/>
    <x v="3"/>
    <x v="0"/>
    <x v="11"/>
    <x v="0"/>
    <x v="744"/>
    <n v="0.37"/>
    <x v="0"/>
    <x v="2"/>
    <x v="15"/>
    <x v="212"/>
    <n v="33134"/>
    <x v="95"/>
    <d v="2015-02-05T00:00:00"/>
    <n v="-145.852"/>
    <x v="1223"/>
    <n v="9"/>
    <x v="1451"/>
    <n v="90731"/>
    <x v="2"/>
    <x v="0"/>
  </r>
  <r>
    <n v="21167"/>
    <x v="3"/>
    <n v="0.04"/>
    <n v="5.34"/>
    <n v="2.99"/>
    <n v="1316"/>
    <x v="196"/>
    <x v="0"/>
    <x v="3"/>
    <x v="0"/>
    <x v="0"/>
    <x v="0"/>
    <x v="508"/>
    <n v="0.38"/>
    <x v="0"/>
    <x v="1"/>
    <x v="12"/>
    <x v="160"/>
    <n v="80022"/>
    <x v="13"/>
    <d v="2015-04-01T00:00:00"/>
    <n v="3.4509999999999996"/>
    <x v="1224"/>
    <n v="11"/>
    <x v="1452"/>
    <n v="87602"/>
    <x v="1"/>
    <x v="0"/>
  </r>
  <r>
    <n v="25500"/>
    <x v="3"/>
    <n v="7.0000000000000007E-2"/>
    <n v="5.81"/>
    <n v="8.49"/>
    <n v="233"/>
    <x v="801"/>
    <x v="0"/>
    <x v="0"/>
    <x v="0"/>
    <x v="0"/>
    <x v="0"/>
    <x v="751"/>
    <n v="0.39"/>
    <x v="0"/>
    <x v="3"/>
    <x v="13"/>
    <x v="636"/>
    <n v="60462"/>
    <x v="75"/>
    <d v="2015-02-22T00:00:00"/>
    <n v="-243.23649999999998"/>
    <x v="1225"/>
    <n v="10"/>
    <x v="1453"/>
    <n v="90237"/>
    <x v="3"/>
    <x v="0"/>
  </r>
  <r>
    <n v="23654"/>
    <x v="0"/>
    <n v="0.03"/>
    <n v="4.24"/>
    <n v="5.41"/>
    <n v="33"/>
    <x v="947"/>
    <x v="0"/>
    <x v="1"/>
    <x v="0"/>
    <x v="0"/>
    <x v="0"/>
    <x v="766"/>
    <n v="0.35"/>
    <x v="0"/>
    <x v="1"/>
    <x v="16"/>
    <x v="746"/>
    <n v="97030"/>
    <x v="127"/>
    <d v="2015-06-17T00:00:00"/>
    <n v="-84.437600000000003"/>
    <x v="1226"/>
    <n v="13"/>
    <x v="1454"/>
    <n v="89201"/>
    <x v="1"/>
    <x v="0"/>
  </r>
  <r>
    <n v="24882"/>
    <x v="3"/>
    <n v="0.09"/>
    <n v="2.89"/>
    <n v="0.5"/>
    <n v="669"/>
    <x v="835"/>
    <x v="0"/>
    <x v="3"/>
    <x v="0"/>
    <x v="15"/>
    <x v="0"/>
    <x v="767"/>
    <n v="0.38"/>
    <x v="0"/>
    <x v="3"/>
    <x v="42"/>
    <x v="660"/>
    <n v="52501"/>
    <x v="70"/>
    <d v="2015-03-22T00:00:00"/>
    <n v="40.482299999999995"/>
    <x v="11"/>
    <n v="22"/>
    <x v="1455"/>
    <n v="88475"/>
    <x v="3"/>
    <x v="0"/>
  </r>
  <r>
    <n v="23430"/>
    <x v="1"/>
    <n v="0.01"/>
    <n v="10.64"/>
    <n v="5.16"/>
    <n v="1829"/>
    <x v="580"/>
    <x v="2"/>
    <x v="1"/>
    <x v="2"/>
    <x v="4"/>
    <x v="0"/>
    <x v="304"/>
    <n v="0.56999999999999995"/>
    <x v="0"/>
    <x v="3"/>
    <x v="42"/>
    <x v="468"/>
    <n v="52402"/>
    <x v="88"/>
    <d v="2015-03-27T00:00:00"/>
    <n v="-11.69"/>
    <x v="1227"/>
    <n v="5"/>
    <x v="1456"/>
    <n v="86957"/>
    <x v="3"/>
    <x v="0"/>
  </r>
  <r>
    <n v="25330"/>
    <x v="3"/>
    <n v="0.05"/>
    <n v="6.48"/>
    <n v="8.19"/>
    <n v="3324"/>
    <x v="948"/>
    <x v="0"/>
    <x v="2"/>
    <x v="0"/>
    <x v="11"/>
    <x v="0"/>
    <x v="768"/>
    <n v="0.37"/>
    <x v="0"/>
    <x v="1"/>
    <x v="40"/>
    <x v="747"/>
    <n v="85335"/>
    <x v="156"/>
    <d v="2015-02-15T00:00:00"/>
    <n v="-164.18"/>
    <x v="1228"/>
    <n v="9"/>
    <x v="1457"/>
    <n v="90985"/>
    <x v="1"/>
    <x v="0"/>
  </r>
  <r>
    <n v="22260"/>
    <x v="4"/>
    <n v="0.09"/>
    <n v="6.3"/>
    <n v="0.5"/>
    <n v="2202"/>
    <x v="247"/>
    <x v="0"/>
    <x v="3"/>
    <x v="0"/>
    <x v="15"/>
    <x v="0"/>
    <x v="627"/>
    <n v="0.39"/>
    <x v="0"/>
    <x v="3"/>
    <x v="22"/>
    <x v="204"/>
    <n v="55429"/>
    <x v="33"/>
    <d v="2015-01-31T00:00:00"/>
    <n v="40.351199999999992"/>
    <x v="11"/>
    <n v="10"/>
    <x v="1458"/>
    <n v="86050"/>
    <x v="3"/>
    <x v="0"/>
  </r>
  <r>
    <n v="19950"/>
    <x v="3"/>
    <n v="0.01"/>
    <n v="4.91"/>
    <n v="0.5"/>
    <n v="114"/>
    <x v="949"/>
    <x v="0"/>
    <x v="3"/>
    <x v="0"/>
    <x v="15"/>
    <x v="0"/>
    <x v="520"/>
    <n v="0.36"/>
    <x v="0"/>
    <x v="1"/>
    <x v="16"/>
    <x v="748"/>
    <n v="97035"/>
    <x v="0"/>
    <d v="2015-04-06T00:00:00"/>
    <n v="40.247699999999995"/>
    <x v="11"/>
    <n v="12"/>
    <x v="1459"/>
    <n v="89584"/>
    <x v="1"/>
    <x v="0"/>
  </r>
  <r>
    <n v="18866"/>
    <x v="1"/>
    <n v="0.01"/>
    <n v="2.16"/>
    <n v="6.05"/>
    <n v="2526"/>
    <x v="950"/>
    <x v="0"/>
    <x v="1"/>
    <x v="0"/>
    <x v="0"/>
    <x v="0"/>
    <x v="769"/>
    <n v="0.37"/>
    <x v="0"/>
    <x v="2"/>
    <x v="24"/>
    <x v="143"/>
    <n v="70506"/>
    <x v="28"/>
    <d v="2015-05-25T00:00:00"/>
    <n v="395.76"/>
    <x v="1229"/>
    <n v="24"/>
    <x v="1460"/>
    <n v="87208"/>
    <x v="2"/>
    <x v="0"/>
  </r>
  <r>
    <n v="18898"/>
    <x v="3"/>
    <n v="7.0000000000000007E-2"/>
    <n v="60.97"/>
    <n v="4.5"/>
    <n v="2709"/>
    <x v="275"/>
    <x v="0"/>
    <x v="2"/>
    <x v="0"/>
    <x v="7"/>
    <x v="0"/>
    <x v="256"/>
    <n v="0.56000000000000005"/>
    <x v="0"/>
    <x v="0"/>
    <x v="32"/>
    <x v="228"/>
    <n v="21042"/>
    <x v="138"/>
    <d v="2015-05-30T00:00:00"/>
    <n v="-41.77"/>
    <x v="1230"/>
    <n v="1"/>
    <x v="1461"/>
    <n v="89240"/>
    <x v="0"/>
    <x v="0"/>
  </r>
  <r>
    <n v="23358"/>
    <x v="0"/>
    <n v="0.08"/>
    <n v="4.9800000000000004"/>
    <n v="4.7"/>
    <n v="1683"/>
    <x v="909"/>
    <x v="0"/>
    <x v="2"/>
    <x v="0"/>
    <x v="11"/>
    <x v="0"/>
    <x v="524"/>
    <n v="0.38"/>
    <x v="0"/>
    <x v="3"/>
    <x v="6"/>
    <x v="721"/>
    <n v="77301"/>
    <x v="21"/>
    <d v="2015-03-15T00:00:00"/>
    <n v="-56.35"/>
    <x v="1231"/>
    <n v="12"/>
    <x v="1462"/>
    <n v="90613"/>
    <x v="3"/>
    <x v="0"/>
  </r>
  <r>
    <n v="24327"/>
    <x v="3"/>
    <n v="0.1"/>
    <n v="19.98"/>
    <n v="5.77"/>
    <n v="240"/>
    <x v="951"/>
    <x v="2"/>
    <x v="0"/>
    <x v="0"/>
    <x v="11"/>
    <x v="0"/>
    <x v="770"/>
    <n v="0.38"/>
    <x v="0"/>
    <x v="1"/>
    <x v="12"/>
    <x v="749"/>
    <n v="80817"/>
    <x v="50"/>
    <d v="2015-04-20T00:00:00"/>
    <n v="35.090000000000003"/>
    <x v="1232"/>
    <n v="3"/>
    <x v="1463"/>
    <n v="90479"/>
    <x v="1"/>
    <x v="0"/>
  </r>
  <r>
    <n v="23401"/>
    <x v="0"/>
    <n v="0.03"/>
    <n v="13.73"/>
    <n v="6.85"/>
    <n v="547"/>
    <x v="952"/>
    <x v="2"/>
    <x v="1"/>
    <x v="2"/>
    <x v="4"/>
    <x v="6"/>
    <x v="477"/>
    <n v="0.54"/>
    <x v="0"/>
    <x v="0"/>
    <x v="19"/>
    <x v="750"/>
    <n v="26501"/>
    <x v="6"/>
    <d v="2015-06-15T00:00:00"/>
    <n v="39.585299999999997"/>
    <x v="11"/>
    <n v="4"/>
    <x v="1464"/>
    <n v="86250"/>
    <x v="0"/>
    <x v="0"/>
  </r>
  <r>
    <n v="19333"/>
    <x v="0"/>
    <n v="0.1"/>
    <n v="5.98"/>
    <n v="5.35"/>
    <n v="1364"/>
    <x v="953"/>
    <x v="0"/>
    <x v="3"/>
    <x v="0"/>
    <x v="11"/>
    <x v="0"/>
    <x v="651"/>
    <n v="0.4"/>
    <x v="0"/>
    <x v="0"/>
    <x v="32"/>
    <x v="508"/>
    <n v="20746"/>
    <x v="106"/>
    <d v="2015-03-17T00:00:00"/>
    <n v="-90.26"/>
    <x v="1233"/>
    <n v="10"/>
    <x v="1465"/>
    <n v="89994"/>
    <x v="0"/>
    <x v="0"/>
  </r>
  <r>
    <n v="20203"/>
    <x v="0"/>
    <n v="0.08"/>
    <n v="3.28"/>
    <n v="3.97"/>
    <n v="3320"/>
    <x v="392"/>
    <x v="0"/>
    <x v="0"/>
    <x v="0"/>
    <x v="13"/>
    <x v="6"/>
    <x v="760"/>
    <n v="0.56000000000000005"/>
    <x v="0"/>
    <x v="2"/>
    <x v="25"/>
    <x v="224"/>
    <n v="38301"/>
    <x v="102"/>
    <d v="2015-04-28T00:00:00"/>
    <n v="0.42660000000000337"/>
    <x v="1234"/>
    <n v="18"/>
    <x v="1466"/>
    <n v="90103"/>
    <x v="2"/>
    <x v="0"/>
  </r>
  <r>
    <n v="22734"/>
    <x v="4"/>
    <n v="0.06"/>
    <n v="6.45"/>
    <n v="1.34"/>
    <n v="3311"/>
    <x v="954"/>
    <x v="0"/>
    <x v="0"/>
    <x v="0"/>
    <x v="11"/>
    <x v="6"/>
    <x v="771"/>
    <n v="0.36"/>
    <x v="0"/>
    <x v="0"/>
    <x v="11"/>
    <x v="433"/>
    <n v="1890"/>
    <x v="118"/>
    <d v="2015-01-31T00:00:00"/>
    <n v="39.426600000000001"/>
    <x v="121"/>
    <n v="9"/>
    <x v="1467"/>
    <n v="90462"/>
    <x v="0"/>
    <x v="0"/>
  </r>
  <r>
    <n v="19312"/>
    <x v="0"/>
    <n v="7.0000000000000007E-2"/>
    <n v="5.18"/>
    <n v="2.04"/>
    <n v="899"/>
    <x v="729"/>
    <x v="2"/>
    <x v="0"/>
    <x v="0"/>
    <x v="11"/>
    <x v="6"/>
    <x v="519"/>
    <n v="0.36"/>
    <x v="0"/>
    <x v="0"/>
    <x v="5"/>
    <x v="581"/>
    <n v="16602"/>
    <x v="136"/>
    <d v="2015-01-29T00:00:00"/>
    <n v="37.31"/>
    <x v="1235"/>
    <n v="11"/>
    <x v="1468"/>
    <n v="86264"/>
    <x v="0"/>
    <x v="0"/>
  </r>
  <r>
    <n v="20873"/>
    <x v="2"/>
    <n v="7.0000000000000007E-2"/>
    <n v="2.61"/>
    <n v="0.5"/>
    <n v="1026"/>
    <x v="322"/>
    <x v="0"/>
    <x v="0"/>
    <x v="0"/>
    <x v="15"/>
    <x v="0"/>
    <x v="772"/>
    <n v="0.39"/>
    <x v="0"/>
    <x v="0"/>
    <x v="2"/>
    <x v="266"/>
    <n v="11722"/>
    <x v="4"/>
    <d v="2015-06-01T00:00:00"/>
    <n v="39.350699999999996"/>
    <x v="11"/>
    <n v="22"/>
    <x v="1469"/>
    <n v="89008"/>
    <x v="0"/>
    <x v="0"/>
  </r>
  <r>
    <n v="22877"/>
    <x v="1"/>
    <n v="0.1"/>
    <n v="18.97"/>
    <n v="9.5399999999999991"/>
    <n v="772"/>
    <x v="590"/>
    <x v="2"/>
    <x v="0"/>
    <x v="0"/>
    <x v="11"/>
    <x v="0"/>
    <x v="523"/>
    <n v="0.37"/>
    <x v="0"/>
    <x v="0"/>
    <x v="5"/>
    <x v="477"/>
    <n v="18103"/>
    <x v="129"/>
    <d v="2015-01-16T00:00:00"/>
    <n v="-9.1635999999999989"/>
    <x v="1236"/>
    <n v="3"/>
    <x v="1470"/>
    <n v="88666"/>
    <x v="0"/>
    <x v="0"/>
  </r>
  <r>
    <n v="23811"/>
    <x v="4"/>
    <n v="0.03"/>
    <n v="6.45"/>
    <n v="1.34"/>
    <n v="3064"/>
    <x v="955"/>
    <x v="0"/>
    <x v="2"/>
    <x v="0"/>
    <x v="11"/>
    <x v="6"/>
    <x v="771"/>
    <n v="0.36"/>
    <x v="0"/>
    <x v="1"/>
    <x v="14"/>
    <x v="326"/>
    <n v="98503"/>
    <x v="129"/>
    <d v="2015-01-19T00:00:00"/>
    <n v="39.129899999999999"/>
    <x v="11"/>
    <n v="9"/>
    <x v="1471"/>
    <n v="88448"/>
    <x v="1"/>
    <x v="0"/>
  </r>
  <r>
    <n v="23136"/>
    <x v="1"/>
    <n v="0.01"/>
    <n v="13.79"/>
    <n v="8.7799999999999994"/>
    <n v="2865"/>
    <x v="644"/>
    <x v="0"/>
    <x v="1"/>
    <x v="2"/>
    <x v="4"/>
    <x v="0"/>
    <x v="773"/>
    <n v="0.43"/>
    <x v="0"/>
    <x v="3"/>
    <x v="6"/>
    <x v="519"/>
    <n v="75460"/>
    <x v="110"/>
    <d v="2015-02-25T00:00:00"/>
    <n v="-36.770000000000003"/>
    <x v="1237"/>
    <n v="4"/>
    <x v="1472"/>
    <n v="90871"/>
    <x v="3"/>
    <x v="0"/>
  </r>
  <r>
    <n v="22875"/>
    <x v="1"/>
    <n v="0.08"/>
    <n v="7.77"/>
    <n v="9.23"/>
    <n v="772"/>
    <x v="590"/>
    <x v="0"/>
    <x v="0"/>
    <x v="0"/>
    <x v="7"/>
    <x v="0"/>
    <x v="774"/>
    <n v="0.57999999999999996"/>
    <x v="0"/>
    <x v="0"/>
    <x v="5"/>
    <x v="477"/>
    <n v="18103"/>
    <x v="129"/>
    <d v="2015-01-16T00:00:00"/>
    <n v="-209.25"/>
    <x v="1238"/>
    <n v="7"/>
    <x v="1473"/>
    <n v="88666"/>
    <x v="0"/>
    <x v="0"/>
  </r>
  <r>
    <n v="18437"/>
    <x v="4"/>
    <n v="7.0000000000000007E-2"/>
    <n v="5.98"/>
    <n v="0.96"/>
    <n v="3205"/>
    <x v="956"/>
    <x v="0"/>
    <x v="2"/>
    <x v="0"/>
    <x v="13"/>
    <x v="6"/>
    <x v="605"/>
    <n v="0.6"/>
    <x v="0"/>
    <x v="1"/>
    <x v="35"/>
    <x v="177"/>
    <n v="83440"/>
    <x v="13"/>
    <d v="2015-04-03T00:00:00"/>
    <n v="32.83"/>
    <x v="1239"/>
    <n v="10"/>
    <x v="1474"/>
    <n v="87933"/>
    <x v="1"/>
    <x v="0"/>
  </r>
  <r>
    <n v="24622"/>
    <x v="0"/>
    <n v="0.06"/>
    <n v="17.98"/>
    <n v="8.51"/>
    <n v="1818"/>
    <x v="807"/>
    <x v="0"/>
    <x v="2"/>
    <x v="1"/>
    <x v="1"/>
    <x v="4"/>
    <x v="503"/>
    <n v="0.4"/>
    <x v="0"/>
    <x v="3"/>
    <x v="4"/>
    <x v="642"/>
    <n v="48126"/>
    <x v="121"/>
    <d v="2015-04-17T00:00:00"/>
    <n v="-47.243088"/>
    <x v="1240"/>
    <n v="3"/>
    <x v="1475"/>
    <n v="85991"/>
    <x v="3"/>
    <x v="0"/>
  </r>
  <r>
    <n v="22414"/>
    <x v="2"/>
    <n v="0"/>
    <n v="12.2"/>
    <n v="6.02"/>
    <n v="1350"/>
    <x v="957"/>
    <x v="2"/>
    <x v="3"/>
    <x v="2"/>
    <x v="4"/>
    <x v="5"/>
    <x v="753"/>
    <n v="0.43"/>
    <x v="0"/>
    <x v="2"/>
    <x v="15"/>
    <x v="751"/>
    <n v="33055"/>
    <x v="51"/>
    <d v="2015-04-18T00:00:00"/>
    <n v="-172.298"/>
    <x v="1241"/>
    <n v="4"/>
    <x v="1476"/>
    <n v="88233"/>
    <x v="2"/>
    <x v="0"/>
  </r>
  <r>
    <n v="19750"/>
    <x v="4"/>
    <n v="0.02"/>
    <n v="6.48"/>
    <n v="5.1100000000000003"/>
    <n v="3366"/>
    <x v="388"/>
    <x v="0"/>
    <x v="3"/>
    <x v="0"/>
    <x v="11"/>
    <x v="0"/>
    <x v="616"/>
    <n v="0.37"/>
    <x v="0"/>
    <x v="0"/>
    <x v="8"/>
    <x v="318"/>
    <n v="45373"/>
    <x v="113"/>
    <d v="2015-05-28T00:00:00"/>
    <n v="-23.53"/>
    <x v="1242"/>
    <n v="8"/>
    <x v="1477"/>
    <n v="90501"/>
    <x v="0"/>
    <x v="0"/>
  </r>
  <r>
    <n v="20891"/>
    <x v="0"/>
    <n v="0.03"/>
    <n v="10.98"/>
    <n v="3.37"/>
    <n v="2999"/>
    <x v="958"/>
    <x v="0"/>
    <x v="2"/>
    <x v="0"/>
    <x v="12"/>
    <x v="5"/>
    <x v="698"/>
    <n v="0.56999999999999995"/>
    <x v="0"/>
    <x v="3"/>
    <x v="4"/>
    <x v="752"/>
    <n v="48237"/>
    <x v="22"/>
    <d v="2015-04-11T00:00:00"/>
    <n v="11.82"/>
    <x v="1243"/>
    <n v="5"/>
    <x v="1478"/>
    <n v="87041"/>
    <x v="3"/>
    <x v="0"/>
  </r>
  <r>
    <n v="26378"/>
    <x v="4"/>
    <n v="0.06"/>
    <n v="4.2"/>
    <n v="2.2599999999999998"/>
    <n v="1128"/>
    <x v="959"/>
    <x v="0"/>
    <x v="2"/>
    <x v="0"/>
    <x v="11"/>
    <x v="6"/>
    <x v="775"/>
    <n v="0.36"/>
    <x v="0"/>
    <x v="3"/>
    <x v="6"/>
    <x v="753"/>
    <n v="78539"/>
    <x v="59"/>
    <d v="2015-06-27T00:00:00"/>
    <n v="9.7799999999999994"/>
    <x v="1244"/>
    <n v="13"/>
    <x v="1479"/>
    <n v="87222"/>
    <x v="3"/>
    <x v="0"/>
  </r>
  <r>
    <n v="25811"/>
    <x v="3"/>
    <n v="0.01"/>
    <n v="4.9800000000000004"/>
    <n v="4.62"/>
    <n v="1229"/>
    <x v="960"/>
    <x v="2"/>
    <x v="0"/>
    <x v="1"/>
    <x v="10"/>
    <x v="5"/>
    <x v="521"/>
    <n v="0.64"/>
    <x v="0"/>
    <x v="3"/>
    <x v="6"/>
    <x v="315"/>
    <n v="75482"/>
    <x v="17"/>
    <d v="2015-02-18T00:00:00"/>
    <n v="-111.72"/>
    <x v="1245"/>
    <n v="10"/>
    <x v="1480"/>
    <n v="90378"/>
    <x v="3"/>
    <x v="0"/>
  </r>
  <r>
    <n v="19698"/>
    <x v="4"/>
    <n v="0.06"/>
    <n v="3.25"/>
    <n v="49"/>
    <n v="1935"/>
    <x v="203"/>
    <x v="0"/>
    <x v="3"/>
    <x v="0"/>
    <x v="7"/>
    <x v="2"/>
    <x v="776"/>
    <n v="0.56000000000000005"/>
    <x v="0"/>
    <x v="3"/>
    <x v="6"/>
    <x v="166"/>
    <n v="75051"/>
    <x v="123"/>
    <d v="2015-06-05T00:00:00"/>
    <n v="10.50800000000001"/>
    <x v="1246"/>
    <n v="2"/>
    <x v="1481"/>
    <n v="86688"/>
    <x v="3"/>
    <x v="0"/>
  </r>
  <r>
    <n v="20408"/>
    <x v="1"/>
    <n v="0"/>
    <n v="8.34"/>
    <n v="2.64"/>
    <n v="351"/>
    <x v="272"/>
    <x v="2"/>
    <x v="3"/>
    <x v="0"/>
    <x v="12"/>
    <x v="5"/>
    <x v="533"/>
    <n v="0.59"/>
    <x v="0"/>
    <x v="0"/>
    <x v="2"/>
    <x v="69"/>
    <n v="13601"/>
    <x v="160"/>
    <d v="2015-06-11T00:00:00"/>
    <n v="10.5"/>
    <x v="1247"/>
    <n v="6"/>
    <x v="1482"/>
    <n v="88685"/>
    <x v="0"/>
    <x v="0"/>
  </r>
  <r>
    <n v="25761"/>
    <x v="3"/>
    <n v="0.05"/>
    <n v="5.68"/>
    <n v="1.39"/>
    <n v="1708"/>
    <x v="81"/>
    <x v="0"/>
    <x v="0"/>
    <x v="0"/>
    <x v="14"/>
    <x v="0"/>
    <x v="612"/>
    <n v="0.38"/>
    <x v="0"/>
    <x v="0"/>
    <x v="8"/>
    <x v="59"/>
    <n v="44118"/>
    <x v="128"/>
    <d v="2015-01-18T00:00:00"/>
    <n v="38.281199999999998"/>
    <x v="121"/>
    <n v="10"/>
    <x v="1483"/>
    <n v="88781"/>
    <x v="0"/>
    <x v="0"/>
  </r>
  <r>
    <n v="24866"/>
    <x v="2"/>
    <n v="0.01"/>
    <n v="35.44"/>
    <n v="19.989999999999998"/>
    <n v="2932"/>
    <x v="961"/>
    <x v="0"/>
    <x v="0"/>
    <x v="0"/>
    <x v="11"/>
    <x v="0"/>
    <x v="398"/>
    <n v="0.38"/>
    <x v="0"/>
    <x v="0"/>
    <x v="39"/>
    <x v="663"/>
    <n v="6614"/>
    <x v="157"/>
    <d v="2015-04-23T00:00:00"/>
    <n v="-52.822799999999994"/>
    <x v="1248"/>
    <n v="1"/>
    <x v="1484"/>
    <n v="87620"/>
    <x v="0"/>
    <x v="0"/>
  </r>
  <r>
    <n v="18164"/>
    <x v="2"/>
    <n v="0.03"/>
    <n v="28.48"/>
    <n v="1.99"/>
    <n v="2206"/>
    <x v="484"/>
    <x v="0"/>
    <x v="2"/>
    <x v="1"/>
    <x v="10"/>
    <x v="5"/>
    <x v="442"/>
    <n v="0.4"/>
    <x v="0"/>
    <x v="3"/>
    <x v="42"/>
    <x v="389"/>
    <n v="50501"/>
    <x v="30"/>
    <d v="2015-01-06T00:00:00"/>
    <n v="-35.290399999999998"/>
    <x v="1249"/>
    <n v="2"/>
    <x v="1485"/>
    <n v="86258"/>
    <x v="3"/>
    <x v="0"/>
  </r>
  <r>
    <n v="25981"/>
    <x v="4"/>
    <n v="0.06"/>
    <n v="17.78"/>
    <n v="5.03"/>
    <n v="1062"/>
    <x v="442"/>
    <x v="0"/>
    <x v="0"/>
    <x v="2"/>
    <x v="4"/>
    <x v="0"/>
    <x v="777"/>
    <n v="0.54"/>
    <x v="0"/>
    <x v="0"/>
    <x v="2"/>
    <x v="357"/>
    <n v="11727"/>
    <x v="123"/>
    <d v="2015-06-02T00:00:00"/>
    <n v="38.067299999999996"/>
    <x v="11"/>
    <n v="3"/>
    <x v="1486"/>
    <n v="91355"/>
    <x v="0"/>
    <x v="0"/>
  </r>
  <r>
    <n v="20551"/>
    <x v="0"/>
    <n v="0"/>
    <n v="5.98"/>
    <n v="0.96"/>
    <n v="1827"/>
    <x v="562"/>
    <x v="0"/>
    <x v="1"/>
    <x v="0"/>
    <x v="13"/>
    <x v="6"/>
    <x v="605"/>
    <n v="0.6"/>
    <x v="0"/>
    <x v="3"/>
    <x v="42"/>
    <x v="33"/>
    <n v="52601"/>
    <x v="164"/>
    <d v="2015-02-20T00:00:00"/>
    <n v="38.039699999999996"/>
    <x v="11"/>
    <n v="9"/>
    <x v="1487"/>
    <n v="86956"/>
    <x v="3"/>
    <x v="0"/>
  </r>
  <r>
    <n v="22712"/>
    <x v="4"/>
    <n v="0.09"/>
    <n v="14.2"/>
    <n v="5.3"/>
    <n v="2220"/>
    <x v="962"/>
    <x v="0"/>
    <x v="2"/>
    <x v="2"/>
    <x v="4"/>
    <x v="6"/>
    <x v="487"/>
    <n v="0.46"/>
    <x v="0"/>
    <x v="2"/>
    <x v="15"/>
    <x v="754"/>
    <n v="34787"/>
    <x v="163"/>
    <d v="2015-03-01T00:00:00"/>
    <n v="-324.73"/>
    <x v="1250"/>
    <n v="4"/>
    <x v="1488"/>
    <n v="91036"/>
    <x v="2"/>
    <x v="0"/>
  </r>
  <r>
    <n v="23967"/>
    <x v="0"/>
    <n v="0.04"/>
    <n v="4.1399999999999997"/>
    <n v="6.6"/>
    <n v="27"/>
    <x v="963"/>
    <x v="0"/>
    <x v="1"/>
    <x v="2"/>
    <x v="4"/>
    <x v="0"/>
    <x v="778"/>
    <n v="0.49"/>
    <x v="0"/>
    <x v="1"/>
    <x v="1"/>
    <x v="470"/>
    <n v="90712"/>
    <x v="35"/>
    <d v="2015-05-04T00:00:00"/>
    <n v="8.8940000000000055"/>
    <x v="1251"/>
    <n v="12"/>
    <x v="1489"/>
    <n v="87652"/>
    <x v="1"/>
    <x v="0"/>
  </r>
  <r>
    <n v="22377"/>
    <x v="0"/>
    <n v="0.03"/>
    <n v="7.84"/>
    <n v="4.71"/>
    <n v="2419"/>
    <x v="324"/>
    <x v="0"/>
    <x v="2"/>
    <x v="0"/>
    <x v="0"/>
    <x v="0"/>
    <x v="722"/>
    <n v="0.35"/>
    <x v="0"/>
    <x v="2"/>
    <x v="27"/>
    <x v="268"/>
    <n v="23701"/>
    <x v="104"/>
    <d v="2015-03-29T00:00:00"/>
    <n v="859.7177999999999"/>
    <x v="1252"/>
    <n v="7"/>
    <x v="1490"/>
    <n v="86751"/>
    <x v="2"/>
    <x v="0"/>
  </r>
  <r>
    <n v="24324"/>
    <x v="0"/>
    <n v="7.0000000000000007E-2"/>
    <n v="55.99"/>
    <n v="5"/>
    <n v="1083"/>
    <x v="964"/>
    <x v="2"/>
    <x v="1"/>
    <x v="1"/>
    <x v="9"/>
    <x v="5"/>
    <x v="186"/>
    <n v="0.83"/>
    <x v="0"/>
    <x v="3"/>
    <x v="13"/>
    <x v="117"/>
    <n v="62701"/>
    <x v="178"/>
    <d v="2015-04-02T00:00:00"/>
    <n v="-232.99100000000001"/>
    <x v="1253"/>
    <n v="1"/>
    <x v="1491"/>
    <n v="88460"/>
    <x v="3"/>
    <x v="0"/>
  </r>
  <r>
    <n v="24776"/>
    <x v="4"/>
    <n v="0.02"/>
    <n v="4.57"/>
    <n v="5.42"/>
    <n v="666"/>
    <x v="965"/>
    <x v="0"/>
    <x v="1"/>
    <x v="0"/>
    <x v="0"/>
    <x v="0"/>
    <x v="528"/>
    <n v="0.37"/>
    <x v="0"/>
    <x v="2"/>
    <x v="25"/>
    <x v="755"/>
    <n v="37211"/>
    <x v="157"/>
    <d v="2015-04-26T00:00:00"/>
    <n v="-352.81399999999996"/>
    <x v="1254"/>
    <n v="11"/>
    <x v="1492"/>
    <n v="88679"/>
    <x v="2"/>
    <x v="0"/>
  </r>
  <r>
    <n v="19062"/>
    <x v="1"/>
    <n v="0.06"/>
    <n v="4.91"/>
    <n v="5.68"/>
    <n v="3230"/>
    <x v="350"/>
    <x v="2"/>
    <x v="0"/>
    <x v="0"/>
    <x v="0"/>
    <x v="0"/>
    <x v="779"/>
    <n v="0.36"/>
    <x v="0"/>
    <x v="3"/>
    <x v="31"/>
    <x v="288"/>
    <n v="53186"/>
    <x v="53"/>
    <d v="2015-06-13T00:00:00"/>
    <n v="-31.68825"/>
    <x v="1255"/>
    <n v="10"/>
    <x v="1493"/>
    <n v="87436"/>
    <x v="3"/>
    <x v="0"/>
  </r>
  <r>
    <n v="19877"/>
    <x v="3"/>
    <n v="0.05"/>
    <n v="5.18"/>
    <n v="2.04"/>
    <n v="91"/>
    <x v="130"/>
    <x v="0"/>
    <x v="3"/>
    <x v="0"/>
    <x v="11"/>
    <x v="6"/>
    <x v="519"/>
    <n v="0.36"/>
    <x v="0"/>
    <x v="1"/>
    <x v="1"/>
    <x v="101"/>
    <n v="94591"/>
    <x v="14"/>
    <d v="2015-02-20T00:00:00"/>
    <n v="34.010400000000004"/>
    <x v="1256"/>
    <n v="10"/>
    <x v="1494"/>
    <n v="87176"/>
    <x v="1"/>
    <x v="0"/>
  </r>
  <r>
    <n v="23012"/>
    <x v="3"/>
    <n v="0.06"/>
    <n v="5.81"/>
    <n v="3.37"/>
    <n v="1363"/>
    <x v="966"/>
    <x v="0"/>
    <x v="2"/>
    <x v="0"/>
    <x v="16"/>
    <x v="6"/>
    <x v="780"/>
    <n v="0.54"/>
    <x v="0"/>
    <x v="2"/>
    <x v="15"/>
    <x v="756"/>
    <n v="32707"/>
    <x v="95"/>
    <d v="2015-02-06T00:00:00"/>
    <n v="-149.1182"/>
    <x v="1257"/>
    <n v="9"/>
    <x v="1495"/>
    <n v="89993"/>
    <x v="2"/>
    <x v="0"/>
  </r>
  <r>
    <n v="21772"/>
    <x v="1"/>
    <n v="0"/>
    <n v="7.28"/>
    <n v="1.77"/>
    <n v="2359"/>
    <x v="967"/>
    <x v="0"/>
    <x v="3"/>
    <x v="0"/>
    <x v="11"/>
    <x v="6"/>
    <x v="781"/>
    <n v="0.37"/>
    <x v="0"/>
    <x v="2"/>
    <x v="15"/>
    <x v="757"/>
    <n v="33917"/>
    <x v="36"/>
    <d v="2015-02-05T00:00:00"/>
    <n v="167.16000000000003"/>
    <x v="1258"/>
    <n v="7"/>
    <x v="1496"/>
    <n v="88265"/>
    <x v="2"/>
    <x v="0"/>
  </r>
  <r>
    <n v="21350"/>
    <x v="1"/>
    <n v="0"/>
    <n v="11.97"/>
    <n v="4.9800000000000004"/>
    <n v="825"/>
    <x v="968"/>
    <x v="0"/>
    <x v="3"/>
    <x v="0"/>
    <x v="7"/>
    <x v="0"/>
    <x v="730"/>
    <n v="0.57999999999999996"/>
    <x v="0"/>
    <x v="3"/>
    <x v="6"/>
    <x v="758"/>
    <n v="79605"/>
    <x v="139"/>
    <d v="2015-05-24T00:00:00"/>
    <n v="3.3840000000000039"/>
    <x v="1259"/>
    <n v="4"/>
    <x v="1497"/>
    <n v="89258"/>
    <x v="3"/>
    <x v="0"/>
  </r>
  <r>
    <n v="20520"/>
    <x v="0"/>
    <n v="0.05"/>
    <n v="3.8"/>
    <n v="1.49"/>
    <n v="191"/>
    <x v="179"/>
    <x v="0"/>
    <x v="1"/>
    <x v="0"/>
    <x v="0"/>
    <x v="0"/>
    <x v="728"/>
    <n v="0.38"/>
    <x v="0"/>
    <x v="3"/>
    <x v="13"/>
    <x v="146"/>
    <n v="60505"/>
    <x v="87"/>
    <d v="2015-04-11T00:00:00"/>
    <n v="14.466999999999999"/>
    <x v="1260"/>
    <n v="14"/>
    <x v="1498"/>
    <n v="89093"/>
    <x v="3"/>
    <x v="0"/>
  </r>
  <r>
    <n v="19907"/>
    <x v="1"/>
    <n v="0.06"/>
    <n v="4.9800000000000004"/>
    <n v="7.44"/>
    <n v="2724"/>
    <x v="799"/>
    <x v="0"/>
    <x v="3"/>
    <x v="0"/>
    <x v="11"/>
    <x v="0"/>
    <x v="445"/>
    <n v="0.36"/>
    <x v="0"/>
    <x v="2"/>
    <x v="25"/>
    <x v="635"/>
    <n v="37421"/>
    <x v="165"/>
    <d v="2015-05-02T00:00:00"/>
    <n v="-37.561999999999998"/>
    <x v="1261"/>
    <n v="10"/>
    <x v="1499"/>
    <n v="88959"/>
    <x v="2"/>
    <x v="0"/>
  </r>
  <r>
    <n v="23655"/>
    <x v="0"/>
    <n v="0.04"/>
    <n v="2.94"/>
    <n v="0.7"/>
    <n v="33"/>
    <x v="947"/>
    <x v="0"/>
    <x v="1"/>
    <x v="0"/>
    <x v="13"/>
    <x v="6"/>
    <x v="782"/>
    <n v="0.57999999999999996"/>
    <x v="0"/>
    <x v="1"/>
    <x v="16"/>
    <x v="746"/>
    <n v="97030"/>
    <x v="127"/>
    <d v="2015-06-16T00:00:00"/>
    <n v="24.312000000000001"/>
    <x v="1262"/>
    <n v="18"/>
    <x v="1500"/>
    <n v="89201"/>
    <x v="1"/>
    <x v="0"/>
  </r>
  <r>
    <n v="23795"/>
    <x v="4"/>
    <n v="0.05"/>
    <n v="20.34"/>
    <n v="35"/>
    <n v="2146"/>
    <x v="969"/>
    <x v="0"/>
    <x v="1"/>
    <x v="0"/>
    <x v="3"/>
    <x v="2"/>
    <x v="291"/>
    <n v="0.84"/>
    <x v="0"/>
    <x v="2"/>
    <x v="27"/>
    <x v="569"/>
    <n v="20151"/>
    <x v="41"/>
    <d v="2015-01-10T00:00:00"/>
    <n v="52.775999999999996"/>
    <x v="1263"/>
    <n v="2"/>
    <x v="1501"/>
    <n v="87071"/>
    <x v="2"/>
    <x v="0"/>
  </r>
  <r>
    <n v="18950"/>
    <x v="4"/>
    <n v="0.01"/>
    <n v="4.9800000000000004"/>
    <n v="4.75"/>
    <n v="3035"/>
    <x v="900"/>
    <x v="0"/>
    <x v="3"/>
    <x v="0"/>
    <x v="11"/>
    <x v="0"/>
    <x v="783"/>
    <n v="0.36"/>
    <x v="0"/>
    <x v="3"/>
    <x v="13"/>
    <x v="714"/>
    <n v="60148"/>
    <x v="90"/>
    <d v="2015-01-20T00:00:00"/>
    <n v="-75.900400000000005"/>
    <x v="1264"/>
    <n v="10"/>
    <x v="1502"/>
    <n v="89128"/>
    <x v="3"/>
    <x v="0"/>
  </r>
  <r>
    <n v="19450"/>
    <x v="1"/>
    <n v="0.01"/>
    <n v="4.9800000000000004"/>
    <n v="6.07"/>
    <n v="494"/>
    <x v="32"/>
    <x v="0"/>
    <x v="2"/>
    <x v="0"/>
    <x v="11"/>
    <x v="0"/>
    <x v="530"/>
    <n v="0.36"/>
    <x v="0"/>
    <x v="1"/>
    <x v="14"/>
    <x v="23"/>
    <n v="98115"/>
    <x v="61"/>
    <d v="2015-02-11T00:00:00"/>
    <n v="-35.916399999999996"/>
    <x v="1265"/>
    <n v="10"/>
    <x v="1502"/>
    <n v="88907"/>
    <x v="1"/>
    <x v="0"/>
  </r>
  <r>
    <n v="24498"/>
    <x v="3"/>
    <n v="0.05"/>
    <n v="17.48"/>
    <n v="1.99"/>
    <n v="258"/>
    <x v="970"/>
    <x v="0"/>
    <x v="2"/>
    <x v="1"/>
    <x v="10"/>
    <x v="5"/>
    <x v="352"/>
    <n v="0.45"/>
    <x v="0"/>
    <x v="2"/>
    <x v="15"/>
    <x v="759"/>
    <n v="33772"/>
    <x v="63"/>
    <d v="2015-01-04T00:00:00"/>
    <n v="-127.00800000000001"/>
    <x v="1266"/>
    <n v="3"/>
    <x v="1503"/>
    <n v="85858"/>
    <x v="2"/>
    <x v="0"/>
  </r>
  <r>
    <n v="25054"/>
    <x v="0"/>
    <n v="0"/>
    <n v="5.77"/>
    <n v="4.97"/>
    <n v="1765"/>
    <x v="971"/>
    <x v="0"/>
    <x v="2"/>
    <x v="0"/>
    <x v="0"/>
    <x v="0"/>
    <x v="784"/>
    <n v="0.35"/>
    <x v="0"/>
    <x v="3"/>
    <x v="38"/>
    <x v="760"/>
    <n v="63141"/>
    <x v="85"/>
    <d v="2015-05-05T00:00:00"/>
    <n v="3.5581000000000031"/>
    <x v="1267"/>
    <n v="8"/>
    <x v="1504"/>
    <n v="89777"/>
    <x v="3"/>
    <x v="0"/>
  </r>
  <r>
    <n v="22438"/>
    <x v="4"/>
    <n v="0.1"/>
    <n v="10.98"/>
    <n v="3.99"/>
    <n v="2647"/>
    <x v="743"/>
    <x v="0"/>
    <x v="1"/>
    <x v="0"/>
    <x v="7"/>
    <x v="0"/>
    <x v="559"/>
    <n v="0.57999999999999996"/>
    <x v="0"/>
    <x v="1"/>
    <x v="1"/>
    <x v="592"/>
    <n v="93309"/>
    <x v="106"/>
    <d v="2015-03-24T00:00:00"/>
    <n v="-21.03"/>
    <x v="1268"/>
    <n v="5"/>
    <x v="1505"/>
    <n v="91386"/>
    <x v="1"/>
    <x v="0"/>
  </r>
  <r>
    <n v="23578"/>
    <x v="4"/>
    <n v="0.1"/>
    <n v="4.13"/>
    <n v="0.99"/>
    <n v="1671"/>
    <x v="94"/>
    <x v="0"/>
    <x v="0"/>
    <x v="0"/>
    <x v="15"/>
    <x v="0"/>
    <x v="785"/>
    <n v="0.39"/>
    <x v="0"/>
    <x v="2"/>
    <x v="27"/>
    <x v="68"/>
    <n v="22015"/>
    <x v="171"/>
    <d v="2015-02-13T00:00:00"/>
    <n v="-40.53"/>
    <x v="1269"/>
    <n v="13"/>
    <x v="1506"/>
    <n v="86724"/>
    <x v="2"/>
    <x v="0"/>
  </r>
  <r>
    <n v="20591"/>
    <x v="3"/>
    <n v="0"/>
    <n v="55.99"/>
    <n v="2.5"/>
    <n v="1743"/>
    <x v="972"/>
    <x v="0"/>
    <x v="2"/>
    <x v="1"/>
    <x v="9"/>
    <x v="5"/>
    <x v="786"/>
    <n v="0.83"/>
    <x v="0"/>
    <x v="3"/>
    <x v="6"/>
    <x v="661"/>
    <n v="77546"/>
    <x v="156"/>
    <d v="2015-02-14T00:00:00"/>
    <n v="-121.05807999999999"/>
    <x v="1270"/>
    <n v="1"/>
    <x v="1507"/>
    <n v="91025"/>
    <x v="3"/>
    <x v="0"/>
  </r>
  <r>
    <n v="19214"/>
    <x v="3"/>
    <n v="0.04"/>
    <n v="9.99"/>
    <n v="11.59"/>
    <n v="3264"/>
    <x v="973"/>
    <x v="0"/>
    <x v="1"/>
    <x v="0"/>
    <x v="11"/>
    <x v="0"/>
    <x v="368"/>
    <n v="0.4"/>
    <x v="0"/>
    <x v="1"/>
    <x v="1"/>
    <x v="761"/>
    <n v="95501"/>
    <x v="77"/>
    <d v="2015-05-21T00:00:00"/>
    <n v="-92.32"/>
    <x v="1271"/>
    <n v="5"/>
    <x v="1508"/>
    <n v="89835"/>
    <x v="1"/>
    <x v="0"/>
  </r>
  <r>
    <n v="23782"/>
    <x v="3"/>
    <n v="0.08"/>
    <n v="4"/>
    <n v="1.3"/>
    <n v="2531"/>
    <x v="974"/>
    <x v="0"/>
    <x v="0"/>
    <x v="0"/>
    <x v="11"/>
    <x v="6"/>
    <x v="720"/>
    <n v="0.37"/>
    <x v="0"/>
    <x v="1"/>
    <x v="1"/>
    <x v="762"/>
    <n v="93422"/>
    <x v="35"/>
    <d v="2015-05-04T00:00:00"/>
    <n v="28.4"/>
    <x v="1272"/>
    <n v="14"/>
    <x v="1509"/>
    <n v="87452"/>
    <x v="1"/>
    <x v="0"/>
  </r>
  <r>
    <n v="20804"/>
    <x v="4"/>
    <n v="0.1"/>
    <n v="2.62"/>
    <n v="0.8"/>
    <n v="1347"/>
    <x v="975"/>
    <x v="0"/>
    <x v="3"/>
    <x v="0"/>
    <x v="16"/>
    <x v="6"/>
    <x v="787"/>
    <n v="0.39"/>
    <x v="0"/>
    <x v="2"/>
    <x v="15"/>
    <x v="763"/>
    <n v="33511"/>
    <x v="78"/>
    <d v="2015-05-06T00:00:00"/>
    <n v="-94.490899999999996"/>
    <x v="1273"/>
    <n v="21"/>
    <x v="1510"/>
    <n v="89686"/>
    <x v="2"/>
    <x v="0"/>
  </r>
  <r>
    <n v="21118"/>
    <x v="1"/>
    <n v="0.01"/>
    <n v="55.99"/>
    <n v="5"/>
    <n v="452"/>
    <x v="976"/>
    <x v="0"/>
    <x v="3"/>
    <x v="1"/>
    <x v="9"/>
    <x v="5"/>
    <x v="186"/>
    <n v="0.83"/>
    <x v="0"/>
    <x v="1"/>
    <x v="1"/>
    <x v="764"/>
    <n v="93635"/>
    <x v="167"/>
    <d v="2015-05-28T00:00:00"/>
    <n v="-235.89500000000001"/>
    <x v="1274"/>
    <n v="1"/>
    <x v="1511"/>
    <n v="86012"/>
    <x v="1"/>
    <x v="0"/>
  </r>
  <r>
    <n v="20400"/>
    <x v="0"/>
    <n v="0.05"/>
    <n v="5.4"/>
    <n v="7.78"/>
    <n v="371"/>
    <x v="977"/>
    <x v="2"/>
    <x v="1"/>
    <x v="0"/>
    <x v="0"/>
    <x v="0"/>
    <x v="636"/>
    <n v="0.37"/>
    <x v="0"/>
    <x v="0"/>
    <x v="11"/>
    <x v="765"/>
    <n v="2149"/>
    <x v="167"/>
    <d v="2015-05-29T00:00:00"/>
    <n v="-132.62950000000001"/>
    <x v="1275"/>
    <n v="9"/>
    <x v="1512"/>
    <n v="90291"/>
    <x v="0"/>
    <x v="0"/>
  </r>
  <r>
    <n v="24121"/>
    <x v="4"/>
    <n v="0"/>
    <n v="2.08"/>
    <n v="5.33"/>
    <n v="2250"/>
    <x v="978"/>
    <x v="0"/>
    <x v="3"/>
    <x v="2"/>
    <x v="4"/>
    <x v="0"/>
    <x v="788"/>
    <n v="0.43"/>
    <x v="0"/>
    <x v="0"/>
    <x v="5"/>
    <x v="766"/>
    <n v="16801"/>
    <x v="116"/>
    <d v="2015-04-20T00:00:00"/>
    <n v="-192.5532"/>
    <x v="1276"/>
    <n v="22"/>
    <x v="1513"/>
    <n v="86699"/>
    <x v="0"/>
    <x v="0"/>
  </r>
  <r>
    <n v="25098"/>
    <x v="1"/>
    <n v="0.1"/>
    <n v="7.7"/>
    <n v="3.68"/>
    <n v="2570"/>
    <x v="43"/>
    <x v="0"/>
    <x v="2"/>
    <x v="2"/>
    <x v="4"/>
    <x v="6"/>
    <x v="547"/>
    <n v="0.52"/>
    <x v="0"/>
    <x v="1"/>
    <x v="1"/>
    <x v="30"/>
    <n v="95616"/>
    <x v="3"/>
    <d v="2015-04-26T00:00:00"/>
    <n v="-22.626000000000001"/>
    <x v="1277"/>
    <n v="7"/>
    <x v="1514"/>
    <n v="90327"/>
    <x v="1"/>
    <x v="0"/>
  </r>
  <r>
    <n v="26057"/>
    <x v="4"/>
    <n v="0.1"/>
    <n v="4.91"/>
    <n v="0.5"/>
    <n v="2472"/>
    <x v="979"/>
    <x v="2"/>
    <x v="3"/>
    <x v="0"/>
    <x v="15"/>
    <x v="0"/>
    <x v="520"/>
    <n v="0.36"/>
    <x v="0"/>
    <x v="3"/>
    <x v="13"/>
    <x v="767"/>
    <n v="60432"/>
    <x v="1"/>
    <d v="2015-02-21T00:00:00"/>
    <n v="35.279699999999998"/>
    <x v="11"/>
    <n v="10"/>
    <x v="1515"/>
    <n v="86514"/>
    <x v="3"/>
    <x v="0"/>
  </r>
  <r>
    <n v="24793"/>
    <x v="0"/>
    <n v="0.01"/>
    <n v="6.68"/>
    <n v="4.91"/>
    <n v="1950"/>
    <x v="980"/>
    <x v="0"/>
    <x v="0"/>
    <x v="0"/>
    <x v="11"/>
    <x v="0"/>
    <x v="789"/>
    <n v="0.37"/>
    <x v="0"/>
    <x v="1"/>
    <x v="28"/>
    <x v="768"/>
    <n v="59750"/>
    <x v="41"/>
    <d v="2015-01-08T00:00:00"/>
    <n v="-15.48"/>
    <x v="1278"/>
    <n v="7"/>
    <x v="1516"/>
    <n v="90414"/>
    <x v="1"/>
    <x v="0"/>
  </r>
  <r>
    <n v="22537"/>
    <x v="3"/>
    <n v="0.02"/>
    <n v="15.14"/>
    <n v="4.53"/>
    <n v="1101"/>
    <x v="981"/>
    <x v="0"/>
    <x v="0"/>
    <x v="0"/>
    <x v="3"/>
    <x v="0"/>
    <x v="496"/>
    <n v="0.81"/>
    <x v="0"/>
    <x v="1"/>
    <x v="1"/>
    <x v="769"/>
    <n v="93030"/>
    <x v="26"/>
    <d v="2015-05-06T00:00:00"/>
    <n v="5.8840000000000074"/>
    <x v="1279"/>
    <n v="3"/>
    <x v="1517"/>
    <n v="91488"/>
    <x v="1"/>
    <x v="0"/>
  </r>
  <r>
    <n v="24851"/>
    <x v="4"/>
    <n v="0.09"/>
    <n v="6.48"/>
    <n v="6.86"/>
    <n v="797"/>
    <x v="389"/>
    <x v="0"/>
    <x v="1"/>
    <x v="0"/>
    <x v="11"/>
    <x v="0"/>
    <x v="790"/>
    <n v="0.37"/>
    <x v="0"/>
    <x v="1"/>
    <x v="9"/>
    <x v="319"/>
    <n v="84067"/>
    <x v="81"/>
    <d v="2015-03-08T00:00:00"/>
    <n v="-62.23"/>
    <x v="1280"/>
    <n v="8"/>
    <x v="1518"/>
    <n v="86870"/>
    <x v="1"/>
    <x v="0"/>
  </r>
  <r>
    <n v="26093"/>
    <x v="2"/>
    <n v="0.05"/>
    <n v="4.24"/>
    <n v="5.41"/>
    <n v="853"/>
    <x v="982"/>
    <x v="0"/>
    <x v="0"/>
    <x v="0"/>
    <x v="0"/>
    <x v="0"/>
    <x v="766"/>
    <n v="0.35"/>
    <x v="0"/>
    <x v="1"/>
    <x v="1"/>
    <x v="770"/>
    <n v="92345"/>
    <x v="24"/>
    <d v="2015-03-18T00:00:00"/>
    <n v="-89.216999999999999"/>
    <x v="1281"/>
    <n v="12"/>
    <x v="1519"/>
    <n v="88570"/>
    <x v="1"/>
    <x v="0"/>
  </r>
  <r>
    <n v="23294"/>
    <x v="0"/>
    <n v="0.02"/>
    <n v="4"/>
    <n v="1.3"/>
    <n v="3331"/>
    <x v="927"/>
    <x v="0"/>
    <x v="1"/>
    <x v="0"/>
    <x v="11"/>
    <x v="6"/>
    <x v="720"/>
    <n v="0.37"/>
    <x v="0"/>
    <x v="2"/>
    <x v="15"/>
    <x v="735"/>
    <n v="32174"/>
    <x v="31"/>
    <d v="2015-01-09T00:00:00"/>
    <n v="-23.295999999999999"/>
    <x v="1282"/>
    <n v="12"/>
    <x v="1520"/>
    <n v="86284"/>
    <x v="2"/>
    <x v="0"/>
  </r>
  <r>
    <n v="20516"/>
    <x v="3"/>
    <n v="7.0000000000000007E-2"/>
    <n v="8.33"/>
    <n v="1.99"/>
    <n v="3063"/>
    <x v="161"/>
    <x v="0"/>
    <x v="2"/>
    <x v="1"/>
    <x v="10"/>
    <x v="5"/>
    <x v="393"/>
    <n v="0.52"/>
    <x v="0"/>
    <x v="1"/>
    <x v="14"/>
    <x v="128"/>
    <n v="98034"/>
    <x v="109"/>
    <d v="2015-02-28T00:00:00"/>
    <n v="11.95"/>
    <x v="1283"/>
    <n v="6"/>
    <x v="1521"/>
    <n v="88447"/>
    <x v="1"/>
    <x v="0"/>
  </r>
  <r>
    <n v="19295"/>
    <x v="2"/>
    <n v="0.08"/>
    <n v="4.28"/>
    <n v="4.79"/>
    <n v="2668"/>
    <x v="790"/>
    <x v="0"/>
    <x v="1"/>
    <x v="0"/>
    <x v="11"/>
    <x v="0"/>
    <x v="791"/>
    <n v="0.4"/>
    <x v="0"/>
    <x v="3"/>
    <x v="46"/>
    <x v="626"/>
    <n v="57701"/>
    <x v="141"/>
    <d v="2015-03-30T00:00:00"/>
    <n v="-121.2"/>
    <x v="1284"/>
    <n v="12"/>
    <x v="1522"/>
    <n v="87830"/>
    <x v="3"/>
    <x v="0"/>
  </r>
  <r>
    <n v="19933"/>
    <x v="2"/>
    <n v="0.09"/>
    <n v="6.48"/>
    <n v="6.35"/>
    <n v="691"/>
    <x v="983"/>
    <x v="0"/>
    <x v="3"/>
    <x v="0"/>
    <x v="11"/>
    <x v="0"/>
    <x v="792"/>
    <n v="0.37"/>
    <x v="0"/>
    <x v="1"/>
    <x v="14"/>
    <x v="771"/>
    <n v="98408"/>
    <x v="5"/>
    <d v="2015-03-22T00:00:00"/>
    <n v="-88.6"/>
    <x v="1285"/>
    <n v="8"/>
    <x v="1523"/>
    <n v="89915"/>
    <x v="1"/>
    <x v="0"/>
  </r>
  <r>
    <n v="20045"/>
    <x v="1"/>
    <n v="0.01"/>
    <n v="8.34"/>
    <n v="0.96"/>
    <n v="896"/>
    <x v="491"/>
    <x v="0"/>
    <x v="1"/>
    <x v="2"/>
    <x v="4"/>
    <x v="6"/>
    <x v="545"/>
    <n v="0.43"/>
    <x v="0"/>
    <x v="3"/>
    <x v="6"/>
    <x v="395"/>
    <n v="76201"/>
    <x v="54"/>
    <d v="2015-01-12T00:00:00"/>
    <n v="34.348199999999999"/>
    <x v="11"/>
    <n v="6"/>
    <x v="1524"/>
    <n v="90166"/>
    <x v="3"/>
    <x v="0"/>
  </r>
  <r>
    <n v="18275"/>
    <x v="4"/>
    <n v="0.05"/>
    <n v="3.98"/>
    <n v="5.26"/>
    <n v="1699"/>
    <x v="984"/>
    <x v="0"/>
    <x v="0"/>
    <x v="0"/>
    <x v="0"/>
    <x v="0"/>
    <x v="793"/>
    <n v="0.38"/>
    <x v="0"/>
    <x v="0"/>
    <x v="5"/>
    <x v="361"/>
    <n v="19057"/>
    <x v="88"/>
    <d v="2015-03-29T00:00:00"/>
    <n v="-152.52449999999999"/>
    <x v="1286"/>
    <n v="12"/>
    <x v="1525"/>
    <n v="87345"/>
    <x v="0"/>
    <x v="0"/>
  </r>
  <r>
    <n v="18046"/>
    <x v="2"/>
    <n v="0.09"/>
    <n v="5.4"/>
    <n v="7.78"/>
    <n v="2610"/>
    <x v="985"/>
    <x v="0"/>
    <x v="1"/>
    <x v="0"/>
    <x v="0"/>
    <x v="0"/>
    <x v="636"/>
    <n v="0.37"/>
    <x v="0"/>
    <x v="1"/>
    <x v="1"/>
    <x v="30"/>
    <n v="95616"/>
    <x v="92"/>
    <d v="2015-05-17T00:00:00"/>
    <n v="-136.25200000000001"/>
    <x v="1287"/>
    <n v="9"/>
    <x v="1526"/>
    <n v="86118"/>
    <x v="1"/>
    <x v="0"/>
  </r>
  <r>
    <n v="22105"/>
    <x v="0"/>
    <n v="0.04"/>
    <n v="7.08"/>
    <n v="2.35"/>
    <n v="2430"/>
    <x v="674"/>
    <x v="0"/>
    <x v="3"/>
    <x v="0"/>
    <x v="13"/>
    <x v="6"/>
    <x v="679"/>
    <n v="0.47"/>
    <x v="0"/>
    <x v="3"/>
    <x v="6"/>
    <x v="541"/>
    <n v="76541"/>
    <x v="22"/>
    <d v="2015-04-11T00:00:00"/>
    <n v="24.59"/>
    <x v="1288"/>
    <n v="7"/>
    <x v="1527"/>
    <n v="91109"/>
    <x v="3"/>
    <x v="0"/>
  </r>
  <r>
    <n v="23907"/>
    <x v="4"/>
    <n v="0.08"/>
    <n v="8.32"/>
    <n v="2.38"/>
    <n v="3355"/>
    <x v="432"/>
    <x v="2"/>
    <x v="1"/>
    <x v="1"/>
    <x v="10"/>
    <x v="5"/>
    <x v="663"/>
    <n v="0.74"/>
    <x v="0"/>
    <x v="1"/>
    <x v="1"/>
    <x v="348"/>
    <n v="93010"/>
    <x v="163"/>
    <d v="2015-03-04T00:00:00"/>
    <n v="-41.83"/>
    <x v="1289"/>
    <n v="6"/>
    <x v="1528"/>
    <n v="88587"/>
    <x v="1"/>
    <x v="0"/>
  </r>
  <r>
    <n v="21530"/>
    <x v="3"/>
    <n v="0.01"/>
    <n v="7.28"/>
    <n v="11.15"/>
    <n v="2286"/>
    <x v="938"/>
    <x v="0"/>
    <x v="1"/>
    <x v="0"/>
    <x v="11"/>
    <x v="0"/>
    <x v="794"/>
    <n v="0.37"/>
    <x v="0"/>
    <x v="2"/>
    <x v="36"/>
    <x v="741"/>
    <n v="29301"/>
    <x v="95"/>
    <d v="2015-02-05T00:00:00"/>
    <n v="136.03139999999999"/>
    <x v="1290"/>
    <n v="6"/>
    <x v="1529"/>
    <n v="90145"/>
    <x v="2"/>
    <x v="0"/>
  </r>
  <r>
    <n v="25011"/>
    <x v="3"/>
    <n v="0.02"/>
    <n v="5.53"/>
    <n v="6.98"/>
    <n v="1593"/>
    <x v="986"/>
    <x v="0"/>
    <x v="1"/>
    <x v="0"/>
    <x v="0"/>
    <x v="0"/>
    <x v="795"/>
    <n v="0.39"/>
    <x v="0"/>
    <x v="3"/>
    <x v="44"/>
    <x v="696"/>
    <n v="74006"/>
    <x v="0"/>
    <d v="2015-04-06T00:00:00"/>
    <n v="-77.823719999999994"/>
    <x v="1291"/>
    <n v="8"/>
    <x v="1530"/>
    <n v="86668"/>
    <x v="3"/>
    <x v="0"/>
  </r>
  <r>
    <n v="20390"/>
    <x v="2"/>
    <n v="7.0000000000000007E-2"/>
    <n v="4.76"/>
    <n v="0.88"/>
    <n v="2962"/>
    <x v="987"/>
    <x v="2"/>
    <x v="2"/>
    <x v="0"/>
    <x v="11"/>
    <x v="6"/>
    <x v="796"/>
    <n v="0.39"/>
    <x v="0"/>
    <x v="1"/>
    <x v="12"/>
    <x v="70"/>
    <n v="80027"/>
    <x v="126"/>
    <d v="2015-05-09T00:00:00"/>
    <n v="33.347699999999996"/>
    <x v="11"/>
    <n v="10"/>
    <x v="1531"/>
    <n v="88611"/>
    <x v="1"/>
    <x v="0"/>
  </r>
  <r>
    <n v="23736"/>
    <x v="0"/>
    <n v="0.03"/>
    <n v="6.68"/>
    <n v="1.5"/>
    <n v="3221"/>
    <x v="988"/>
    <x v="0"/>
    <x v="1"/>
    <x v="0"/>
    <x v="13"/>
    <x v="6"/>
    <x v="749"/>
    <n v="0.48"/>
    <x v="0"/>
    <x v="2"/>
    <x v="15"/>
    <x v="772"/>
    <n v="33322"/>
    <x v="174"/>
    <d v="2015-04-13T00:00:00"/>
    <n v="-577.30400000000009"/>
    <x v="1292"/>
    <n v="7"/>
    <x v="1532"/>
    <n v="90815"/>
    <x v="2"/>
    <x v="0"/>
  </r>
  <r>
    <n v="21166"/>
    <x v="3"/>
    <n v="0"/>
    <n v="4.91"/>
    <n v="5.68"/>
    <n v="1315"/>
    <x v="989"/>
    <x v="0"/>
    <x v="3"/>
    <x v="0"/>
    <x v="0"/>
    <x v="0"/>
    <x v="779"/>
    <n v="0.36"/>
    <x v="0"/>
    <x v="1"/>
    <x v="12"/>
    <x v="773"/>
    <n v="80906"/>
    <x v="13"/>
    <d v="2015-03-31T00:00:00"/>
    <n v="-95.047499999999999"/>
    <x v="1293"/>
    <n v="9"/>
    <x v="1533"/>
    <n v="87602"/>
    <x v="1"/>
    <x v="0"/>
  </r>
  <r>
    <n v="19769"/>
    <x v="2"/>
    <n v="0.08"/>
    <n v="8.09"/>
    <n v="7.96"/>
    <n v="1632"/>
    <x v="676"/>
    <x v="2"/>
    <x v="3"/>
    <x v="2"/>
    <x v="4"/>
    <x v="0"/>
    <x v="682"/>
    <n v="0.49"/>
    <x v="0"/>
    <x v="2"/>
    <x v="45"/>
    <x v="543"/>
    <n v="39401"/>
    <x v="90"/>
    <d v="2015-01-16T00:00:00"/>
    <n v="15.984"/>
    <x v="1294"/>
    <n v="6"/>
    <x v="1534"/>
    <n v="90530"/>
    <x v="2"/>
    <x v="0"/>
  </r>
  <r>
    <n v="21597"/>
    <x v="2"/>
    <n v="7.0000000000000007E-2"/>
    <n v="10.06"/>
    <n v="2.06"/>
    <n v="1533"/>
    <x v="903"/>
    <x v="0"/>
    <x v="1"/>
    <x v="0"/>
    <x v="11"/>
    <x v="6"/>
    <x v="527"/>
    <n v="0.39"/>
    <x v="0"/>
    <x v="3"/>
    <x v="38"/>
    <x v="710"/>
    <n v="63130"/>
    <x v="101"/>
    <d v="2015-02-07T00:00:00"/>
    <n v="33.189"/>
    <x v="11"/>
    <n v="5"/>
    <x v="1535"/>
    <n v="91328"/>
    <x v="3"/>
    <x v="0"/>
  </r>
  <r>
    <n v="25677"/>
    <x v="2"/>
    <n v="0.1"/>
    <n v="8.34"/>
    <n v="2.64"/>
    <n v="919"/>
    <x v="990"/>
    <x v="0"/>
    <x v="2"/>
    <x v="0"/>
    <x v="12"/>
    <x v="5"/>
    <x v="533"/>
    <n v="0.59"/>
    <x v="0"/>
    <x v="1"/>
    <x v="1"/>
    <x v="774"/>
    <n v="96003"/>
    <x v="174"/>
    <d v="2015-04-12T00:00:00"/>
    <n v="-6.34"/>
    <x v="1295"/>
    <n v="6"/>
    <x v="1536"/>
    <n v="90492"/>
    <x v="1"/>
    <x v="0"/>
  </r>
  <r>
    <n v="19210"/>
    <x v="4"/>
    <n v="0.03"/>
    <n v="5.18"/>
    <n v="5.74"/>
    <n v="744"/>
    <x v="202"/>
    <x v="0"/>
    <x v="1"/>
    <x v="0"/>
    <x v="0"/>
    <x v="0"/>
    <x v="716"/>
    <n v="0.36"/>
    <x v="0"/>
    <x v="1"/>
    <x v="40"/>
    <x v="165"/>
    <n v="85737"/>
    <x v="97"/>
    <d v="2015-02-01T00:00:00"/>
    <n v="-126.81418000000001"/>
    <x v="1296"/>
    <n v="9"/>
    <x v="1537"/>
    <n v="87725"/>
    <x v="1"/>
    <x v="0"/>
  </r>
  <r>
    <n v="21490"/>
    <x v="0"/>
    <n v="0.05"/>
    <n v="8.85"/>
    <n v="5.6"/>
    <n v="2433"/>
    <x v="991"/>
    <x v="0"/>
    <x v="2"/>
    <x v="0"/>
    <x v="0"/>
    <x v="0"/>
    <x v="546"/>
    <n v="0.36"/>
    <x v="0"/>
    <x v="3"/>
    <x v="44"/>
    <x v="426"/>
    <n v="73160"/>
    <x v="145"/>
    <d v="2015-06-11T00:00:00"/>
    <n v="-7.3415999999999997"/>
    <x v="1297"/>
    <n v="5"/>
    <x v="1538"/>
    <n v="89095"/>
    <x v="3"/>
    <x v="0"/>
  </r>
  <r>
    <n v="21168"/>
    <x v="3"/>
    <n v="0.06"/>
    <n v="55.99"/>
    <n v="5"/>
    <n v="1316"/>
    <x v="196"/>
    <x v="0"/>
    <x v="3"/>
    <x v="1"/>
    <x v="9"/>
    <x v="5"/>
    <x v="343"/>
    <n v="0.8"/>
    <x v="0"/>
    <x v="1"/>
    <x v="12"/>
    <x v="160"/>
    <n v="80022"/>
    <x v="13"/>
    <d v="2015-04-01T00:00:00"/>
    <n v="-275.25299999999999"/>
    <x v="1298"/>
    <n v="1"/>
    <x v="1539"/>
    <n v="87602"/>
    <x v="1"/>
    <x v="0"/>
  </r>
  <r>
    <n v="495"/>
    <x v="3"/>
    <n v="0.09"/>
    <n v="2.88"/>
    <n v="1.49"/>
    <n v="102"/>
    <x v="27"/>
    <x v="0"/>
    <x v="2"/>
    <x v="0"/>
    <x v="0"/>
    <x v="0"/>
    <x v="797"/>
    <n v="0.36"/>
    <x v="0"/>
    <x v="0"/>
    <x v="11"/>
    <x v="15"/>
    <n v="2129"/>
    <x v="59"/>
    <d v="2015-06-23T00:00:00"/>
    <n v="-3.3809999999999998"/>
    <x v="1299"/>
    <n v="17"/>
    <x v="1540"/>
    <n v="3397"/>
    <x v="0"/>
    <x v="0"/>
  </r>
  <r>
    <n v="18047"/>
    <x v="0"/>
    <n v="0.05"/>
    <n v="7.64"/>
    <n v="5.83"/>
    <n v="1085"/>
    <x v="608"/>
    <x v="0"/>
    <x v="3"/>
    <x v="0"/>
    <x v="11"/>
    <x v="6"/>
    <x v="673"/>
    <n v="0.36"/>
    <x v="0"/>
    <x v="0"/>
    <x v="2"/>
    <x v="492"/>
    <n v="11729"/>
    <x v="30"/>
    <d v="2015-01-06T00:00:00"/>
    <n v="-40.275199999999998"/>
    <x v="1300"/>
    <n v="6"/>
    <x v="1541"/>
    <n v="86122"/>
    <x v="0"/>
    <x v="0"/>
  </r>
  <r>
    <n v="18265"/>
    <x v="2"/>
    <n v="7.0000000000000007E-2"/>
    <n v="2.78"/>
    <n v="1.49"/>
    <n v="3248"/>
    <x v="992"/>
    <x v="0"/>
    <x v="0"/>
    <x v="0"/>
    <x v="0"/>
    <x v="0"/>
    <x v="798"/>
    <n v="0.36"/>
    <x v="0"/>
    <x v="2"/>
    <x v="24"/>
    <x v="775"/>
    <n v="70458"/>
    <x v="126"/>
    <d v="2015-05-08T00:00:00"/>
    <n v="-340.53109999999998"/>
    <x v="1301"/>
    <n v="17"/>
    <x v="1542"/>
    <n v="87297"/>
    <x v="2"/>
    <x v="0"/>
  </r>
  <r>
    <n v="25953"/>
    <x v="2"/>
    <n v="0.06"/>
    <n v="42.98"/>
    <n v="4.62"/>
    <n v="2964"/>
    <x v="993"/>
    <x v="0"/>
    <x v="2"/>
    <x v="0"/>
    <x v="7"/>
    <x v="0"/>
    <x v="275"/>
    <n v="0.56000000000000005"/>
    <x v="0"/>
    <x v="0"/>
    <x v="8"/>
    <x v="62"/>
    <n v="43050"/>
    <x v="20"/>
    <d v="2015-04-23T00:00:00"/>
    <n v="-24.63"/>
    <x v="1302"/>
    <n v="1"/>
    <x v="1543"/>
    <n v="88610"/>
    <x v="0"/>
    <x v="0"/>
  </r>
  <r>
    <n v="24534"/>
    <x v="1"/>
    <n v="0.06"/>
    <n v="44.01"/>
    <n v="3.5"/>
    <n v="1374"/>
    <x v="994"/>
    <x v="0"/>
    <x v="3"/>
    <x v="0"/>
    <x v="7"/>
    <x v="0"/>
    <x v="799"/>
    <n v="0.59"/>
    <x v="0"/>
    <x v="1"/>
    <x v="1"/>
    <x v="95"/>
    <n v="95207"/>
    <x v="25"/>
    <d v="2015-06-08T00:00:00"/>
    <n v="-21.231999999999999"/>
    <x v="1303"/>
    <n v="1"/>
    <x v="1544"/>
    <n v="88212"/>
    <x v="1"/>
    <x v="0"/>
  </r>
  <r>
    <n v="25499"/>
    <x v="2"/>
    <n v="0.06"/>
    <n v="15.04"/>
    <n v="1.97"/>
    <n v="1778"/>
    <x v="625"/>
    <x v="0"/>
    <x v="2"/>
    <x v="0"/>
    <x v="11"/>
    <x v="6"/>
    <x v="578"/>
    <n v="0.39"/>
    <x v="0"/>
    <x v="3"/>
    <x v="7"/>
    <x v="505"/>
    <n v="47906"/>
    <x v="98"/>
    <d v="2015-05-10T00:00:00"/>
    <n v="2.3320000000000003"/>
    <x v="1304"/>
    <n v="3"/>
    <x v="1545"/>
    <n v="89943"/>
    <x v="3"/>
    <x v="0"/>
  </r>
  <r>
    <n v="20938"/>
    <x v="4"/>
    <n v="0.04"/>
    <n v="8.6"/>
    <n v="6.19"/>
    <n v="2578"/>
    <x v="153"/>
    <x v="0"/>
    <x v="3"/>
    <x v="0"/>
    <x v="0"/>
    <x v="0"/>
    <x v="380"/>
    <n v="0.38"/>
    <x v="0"/>
    <x v="2"/>
    <x v="3"/>
    <x v="121"/>
    <n v="36801"/>
    <x v="35"/>
    <d v="2015-05-04T00:00:00"/>
    <n v="309.71159999999998"/>
    <x v="1305"/>
    <n v="5"/>
    <x v="1546"/>
    <n v="88298"/>
    <x v="2"/>
    <x v="0"/>
  </r>
  <r>
    <n v="18522"/>
    <x v="2"/>
    <n v="7.0000000000000007E-2"/>
    <n v="1.68"/>
    <n v="1.57"/>
    <n v="188"/>
    <x v="693"/>
    <x v="0"/>
    <x v="1"/>
    <x v="0"/>
    <x v="13"/>
    <x v="6"/>
    <x v="554"/>
    <n v="0.59"/>
    <x v="0"/>
    <x v="3"/>
    <x v="6"/>
    <x v="102"/>
    <n v="76240"/>
    <x v="32"/>
    <d v="2015-05-23T00:00:00"/>
    <n v="7.1500000000000057"/>
    <x v="1306"/>
    <n v="29"/>
    <x v="1547"/>
    <n v="88361"/>
    <x v="3"/>
    <x v="0"/>
  </r>
  <r>
    <n v="23984"/>
    <x v="0"/>
    <n v="0.1"/>
    <n v="2.78"/>
    <n v="1.25"/>
    <n v="2487"/>
    <x v="321"/>
    <x v="0"/>
    <x v="0"/>
    <x v="0"/>
    <x v="13"/>
    <x v="6"/>
    <x v="710"/>
    <n v="0.59"/>
    <x v="0"/>
    <x v="2"/>
    <x v="30"/>
    <x v="265"/>
    <n v="30084"/>
    <x v="2"/>
    <d v="2015-06-21T00:00:00"/>
    <n v="0.7854000000000001"/>
    <x v="1307"/>
    <n v="18"/>
    <x v="1548"/>
    <n v="91415"/>
    <x v="2"/>
    <x v="0"/>
  </r>
  <r>
    <n v="18796"/>
    <x v="3"/>
    <n v="0.06"/>
    <n v="15.67"/>
    <n v="1.39"/>
    <n v="1974"/>
    <x v="845"/>
    <x v="0"/>
    <x v="2"/>
    <x v="0"/>
    <x v="14"/>
    <x v="0"/>
    <x v="501"/>
    <n v="0.38"/>
    <x v="0"/>
    <x v="3"/>
    <x v="4"/>
    <x v="668"/>
    <n v="48127"/>
    <x v="57"/>
    <d v="2015-05-21T00:00:00"/>
    <n v="25.51"/>
    <x v="1308"/>
    <n v="3"/>
    <x v="1549"/>
    <n v="89040"/>
    <x v="3"/>
    <x v="0"/>
  </r>
  <r>
    <n v="18492"/>
    <x v="0"/>
    <n v="0.02"/>
    <n v="15.57"/>
    <n v="1.39"/>
    <n v="617"/>
    <x v="637"/>
    <x v="0"/>
    <x v="2"/>
    <x v="0"/>
    <x v="14"/>
    <x v="0"/>
    <x v="429"/>
    <n v="0.38"/>
    <x v="0"/>
    <x v="1"/>
    <x v="12"/>
    <x v="513"/>
    <n v="81001"/>
    <x v="143"/>
    <d v="2015-04-30T00:00:00"/>
    <n v="23.5428"/>
    <x v="1309"/>
    <n v="3"/>
    <x v="1550"/>
    <n v="88198"/>
    <x v="1"/>
    <x v="0"/>
  </r>
  <r>
    <n v="23061"/>
    <x v="4"/>
    <n v="0.09"/>
    <n v="4.9800000000000004"/>
    <n v="7.44"/>
    <n v="269"/>
    <x v="292"/>
    <x v="0"/>
    <x v="3"/>
    <x v="0"/>
    <x v="11"/>
    <x v="0"/>
    <x v="445"/>
    <n v="0.36"/>
    <x v="0"/>
    <x v="1"/>
    <x v="40"/>
    <x v="243"/>
    <n v="85234"/>
    <x v="16"/>
    <d v="2015-06-07T00:00:00"/>
    <n v="-46.005000000000003"/>
    <x v="1310"/>
    <n v="9"/>
    <x v="1551"/>
    <n v="88942"/>
    <x v="1"/>
    <x v="0"/>
  </r>
  <r>
    <n v="2571"/>
    <x v="0"/>
    <n v="0.02"/>
    <n v="4.13"/>
    <n v="6.89"/>
    <n v="1745"/>
    <x v="255"/>
    <x v="0"/>
    <x v="3"/>
    <x v="0"/>
    <x v="15"/>
    <x v="0"/>
    <x v="800"/>
    <n v="0.39"/>
    <x v="0"/>
    <x v="2"/>
    <x v="30"/>
    <x v="131"/>
    <n v="30305"/>
    <x v="31"/>
    <d v="2015-01-10T00:00:00"/>
    <n v="-51.736999999999995"/>
    <x v="1311"/>
    <n v="9"/>
    <x v="1552"/>
    <n v="18561"/>
    <x v="2"/>
    <x v="0"/>
  </r>
  <r>
    <n v="26103"/>
    <x v="3"/>
    <n v="0.02"/>
    <n v="4.9800000000000004"/>
    <n v="5.49"/>
    <n v="164"/>
    <x v="426"/>
    <x v="0"/>
    <x v="3"/>
    <x v="0"/>
    <x v="11"/>
    <x v="0"/>
    <x v="801"/>
    <n v="0.38"/>
    <x v="0"/>
    <x v="1"/>
    <x v="14"/>
    <x v="342"/>
    <n v="99352"/>
    <x v="63"/>
    <d v="2015-01-03T00:00:00"/>
    <n v="-77.03"/>
    <x v="1312"/>
    <n v="9"/>
    <x v="1553"/>
    <n v="89961"/>
    <x v="1"/>
    <x v="0"/>
  </r>
  <r>
    <n v="23070"/>
    <x v="2"/>
    <n v="0.09"/>
    <n v="4.9800000000000004"/>
    <n v="6.07"/>
    <n v="92"/>
    <x v="696"/>
    <x v="0"/>
    <x v="3"/>
    <x v="0"/>
    <x v="11"/>
    <x v="0"/>
    <x v="530"/>
    <n v="0.36"/>
    <x v="0"/>
    <x v="2"/>
    <x v="24"/>
    <x v="555"/>
    <n v="70056"/>
    <x v="91"/>
    <d v="2015-05-18T00:00:00"/>
    <n v="325.39800000000002"/>
    <x v="1313"/>
    <n v="9"/>
    <x v="1554"/>
    <n v="87175"/>
    <x v="2"/>
    <x v="0"/>
  </r>
  <r>
    <n v="24158"/>
    <x v="3"/>
    <n v="0.05"/>
    <n v="14.81"/>
    <n v="13.32"/>
    <n v="1702"/>
    <x v="995"/>
    <x v="0"/>
    <x v="3"/>
    <x v="0"/>
    <x v="7"/>
    <x v="0"/>
    <x v="227"/>
    <n v="0.43"/>
    <x v="0"/>
    <x v="2"/>
    <x v="45"/>
    <x v="776"/>
    <n v="39301"/>
    <x v="128"/>
    <d v="2015-01-20T00:00:00"/>
    <n v="-220.05200000000002"/>
    <x v="1314"/>
    <n v="3"/>
    <x v="1555"/>
    <n v="90473"/>
    <x v="2"/>
    <x v="0"/>
  </r>
  <r>
    <n v="25280"/>
    <x v="2"/>
    <n v="0.04"/>
    <n v="14.27"/>
    <n v="7.27"/>
    <n v="1086"/>
    <x v="996"/>
    <x v="0"/>
    <x v="3"/>
    <x v="0"/>
    <x v="0"/>
    <x v="0"/>
    <x v="802"/>
    <n v="0.38"/>
    <x v="0"/>
    <x v="0"/>
    <x v="2"/>
    <x v="777"/>
    <n v="11746"/>
    <x v="137"/>
    <d v="2015-04-25T00:00:00"/>
    <n v="2.125"/>
    <x v="1315"/>
    <n v="3"/>
    <x v="1556"/>
    <n v="86123"/>
    <x v="0"/>
    <x v="0"/>
  </r>
  <r>
    <n v="22065"/>
    <x v="1"/>
    <n v="0.03"/>
    <n v="3.98"/>
    <n v="0.7"/>
    <n v="3017"/>
    <x v="997"/>
    <x v="0"/>
    <x v="1"/>
    <x v="0"/>
    <x v="13"/>
    <x v="6"/>
    <x v="594"/>
    <n v="0.52"/>
    <x v="0"/>
    <x v="1"/>
    <x v="1"/>
    <x v="778"/>
    <n v="92024"/>
    <x v="31"/>
    <d v="2015-01-10T00:00:00"/>
    <n v="31.201799999999995"/>
    <x v="11"/>
    <n v="11"/>
    <x v="1557"/>
    <n v="89071"/>
    <x v="1"/>
    <x v="0"/>
  </r>
  <r>
    <n v="25719"/>
    <x v="2"/>
    <n v="0.01"/>
    <n v="3.75"/>
    <n v="0.5"/>
    <n v="2886"/>
    <x v="863"/>
    <x v="0"/>
    <x v="2"/>
    <x v="0"/>
    <x v="15"/>
    <x v="0"/>
    <x v="556"/>
    <n v="0.37"/>
    <x v="0"/>
    <x v="0"/>
    <x v="8"/>
    <x v="685"/>
    <n v="44134"/>
    <x v="75"/>
    <d v="2015-02-21T00:00:00"/>
    <n v="31.132799999999996"/>
    <x v="11"/>
    <n v="12"/>
    <x v="1558"/>
    <n v="87630"/>
    <x v="0"/>
    <x v="0"/>
  </r>
  <r>
    <n v="21515"/>
    <x v="2"/>
    <n v="7.0000000000000007E-2"/>
    <n v="4.9800000000000004"/>
    <n v="4.7"/>
    <n v="2893"/>
    <x v="998"/>
    <x v="0"/>
    <x v="2"/>
    <x v="0"/>
    <x v="11"/>
    <x v="0"/>
    <x v="524"/>
    <n v="0.38"/>
    <x v="0"/>
    <x v="3"/>
    <x v="4"/>
    <x v="779"/>
    <n v="48071"/>
    <x v="110"/>
    <d v="2015-02-24T00:00:00"/>
    <n v="-21.684000000000001"/>
    <x v="1316"/>
    <n v="9"/>
    <x v="1559"/>
    <n v="90011"/>
    <x v="3"/>
    <x v="0"/>
  </r>
  <r>
    <n v="21720"/>
    <x v="1"/>
    <n v="0.09"/>
    <n v="8.4600000000000009"/>
    <n v="8.99"/>
    <n v="3133"/>
    <x v="148"/>
    <x v="2"/>
    <x v="1"/>
    <x v="1"/>
    <x v="10"/>
    <x v="5"/>
    <x v="803"/>
    <n v="0.79"/>
    <x v="0"/>
    <x v="3"/>
    <x v="13"/>
    <x v="116"/>
    <n v="60540"/>
    <x v="49"/>
    <d v="2015-03-07T00:00:00"/>
    <n v="-100.51"/>
    <x v="1317"/>
    <n v="5"/>
    <x v="1560"/>
    <n v="86792"/>
    <x v="3"/>
    <x v="0"/>
  </r>
  <r>
    <n v="21429"/>
    <x v="2"/>
    <n v="0.08"/>
    <n v="6.48"/>
    <n v="8.4"/>
    <n v="3338"/>
    <x v="999"/>
    <x v="0"/>
    <x v="2"/>
    <x v="0"/>
    <x v="11"/>
    <x v="0"/>
    <x v="598"/>
    <n v="0.37"/>
    <x v="0"/>
    <x v="2"/>
    <x v="15"/>
    <x v="780"/>
    <n v="33614"/>
    <x v="126"/>
    <d v="2015-05-07T00:00:00"/>
    <n v="58.811999999999998"/>
    <x v="1318"/>
    <n v="7"/>
    <x v="1561"/>
    <n v="85979"/>
    <x v="2"/>
    <x v="0"/>
  </r>
  <r>
    <n v="24075"/>
    <x v="3"/>
    <n v="0.06"/>
    <n v="4.24"/>
    <n v="5.41"/>
    <n v="2004"/>
    <x v="61"/>
    <x v="0"/>
    <x v="3"/>
    <x v="0"/>
    <x v="0"/>
    <x v="0"/>
    <x v="766"/>
    <n v="0.35"/>
    <x v="0"/>
    <x v="1"/>
    <x v="28"/>
    <x v="45"/>
    <n v="59715"/>
    <x v="51"/>
    <d v="2015-04-19T00:00:00"/>
    <n v="-78.916679999999999"/>
    <x v="1319"/>
    <n v="10"/>
    <x v="1561"/>
    <n v="91277"/>
    <x v="1"/>
    <x v="0"/>
  </r>
  <r>
    <n v="5421"/>
    <x v="4"/>
    <n v="0.02"/>
    <n v="1.1399999999999999"/>
    <n v="0.7"/>
    <n v="894"/>
    <x v="719"/>
    <x v="0"/>
    <x v="1"/>
    <x v="0"/>
    <x v="16"/>
    <x v="6"/>
    <x v="804"/>
    <n v="0.38"/>
    <x v="0"/>
    <x v="0"/>
    <x v="0"/>
    <x v="0"/>
    <n v="20024"/>
    <x v="27"/>
    <d v="2015-02-02T00:00:00"/>
    <n v="-0.49"/>
    <x v="1320"/>
    <n v="38"/>
    <x v="1562"/>
    <n v="38529"/>
    <x v="0"/>
    <x v="0"/>
  </r>
  <r>
    <n v="20553"/>
    <x v="0"/>
    <n v="0.02"/>
    <n v="5.98"/>
    <n v="5.46"/>
    <n v="1828"/>
    <x v="772"/>
    <x v="0"/>
    <x v="1"/>
    <x v="0"/>
    <x v="11"/>
    <x v="0"/>
    <x v="654"/>
    <n v="0.36"/>
    <x v="0"/>
    <x v="3"/>
    <x v="42"/>
    <x v="612"/>
    <n v="50613"/>
    <x v="164"/>
    <d v="2015-02-20T00:00:00"/>
    <n v="-47.12"/>
    <x v="1321"/>
    <n v="7"/>
    <x v="1563"/>
    <n v="86956"/>
    <x v="3"/>
    <x v="0"/>
  </r>
  <r>
    <n v="24952"/>
    <x v="4"/>
    <n v="0.06"/>
    <n v="3.74"/>
    <n v="0.94"/>
    <n v="2334"/>
    <x v="459"/>
    <x v="0"/>
    <x v="3"/>
    <x v="0"/>
    <x v="16"/>
    <x v="6"/>
    <x v="805"/>
    <n v="0.83"/>
    <x v="0"/>
    <x v="3"/>
    <x v="31"/>
    <x v="371"/>
    <n v="53220"/>
    <x v="140"/>
    <d v="2015-06-09T00:00:00"/>
    <n v="-7.6849999999999996"/>
    <x v="1322"/>
    <n v="12"/>
    <x v="1564"/>
    <n v="89610"/>
    <x v="3"/>
    <x v="0"/>
  </r>
  <r>
    <n v="25962"/>
    <x v="1"/>
    <n v="0"/>
    <n v="2.6"/>
    <n v="2.4"/>
    <n v="2616"/>
    <x v="1000"/>
    <x v="0"/>
    <x v="1"/>
    <x v="0"/>
    <x v="13"/>
    <x v="6"/>
    <x v="806"/>
    <n v="0.57999999999999996"/>
    <x v="0"/>
    <x v="3"/>
    <x v="4"/>
    <x v="781"/>
    <n v="49002"/>
    <x v="154"/>
    <d v="2015-03-13T00:00:00"/>
    <n v="-45.21"/>
    <x v="1323"/>
    <n v="16"/>
    <x v="1564"/>
    <n v="91495"/>
    <x v="3"/>
    <x v="0"/>
  </r>
  <r>
    <n v="18660"/>
    <x v="1"/>
    <n v="0.05"/>
    <n v="14.56"/>
    <n v="3.5"/>
    <n v="771"/>
    <x v="250"/>
    <x v="0"/>
    <x v="0"/>
    <x v="0"/>
    <x v="7"/>
    <x v="0"/>
    <x v="696"/>
    <n v="0.57999999999999996"/>
    <x v="0"/>
    <x v="1"/>
    <x v="16"/>
    <x v="207"/>
    <n v="97068"/>
    <x v="135"/>
    <d v="2015-03-21T00:00:00"/>
    <n v="-8.5299999999999994"/>
    <x v="1324"/>
    <n v="3"/>
    <x v="1565"/>
    <n v="88667"/>
    <x v="1"/>
    <x v="0"/>
  </r>
  <r>
    <n v="18421"/>
    <x v="3"/>
    <n v="0.02"/>
    <n v="38.76"/>
    <n v="13.26"/>
    <n v="2840"/>
    <x v="581"/>
    <x v="0"/>
    <x v="1"/>
    <x v="0"/>
    <x v="11"/>
    <x v="0"/>
    <x v="807"/>
    <n v="0.36"/>
    <x v="0"/>
    <x v="2"/>
    <x v="15"/>
    <x v="469"/>
    <n v="33161"/>
    <x v="10"/>
    <d v="2015-06-12T00:00:00"/>
    <n v="-294.084"/>
    <x v="1325"/>
    <n v="1"/>
    <x v="1566"/>
    <n v="87885"/>
    <x v="2"/>
    <x v="0"/>
  </r>
  <r>
    <n v="24637"/>
    <x v="1"/>
    <n v="0.03"/>
    <n v="4.9800000000000004"/>
    <n v="4.62"/>
    <n v="3209"/>
    <x v="1001"/>
    <x v="2"/>
    <x v="1"/>
    <x v="1"/>
    <x v="10"/>
    <x v="5"/>
    <x v="521"/>
    <n v="0.64"/>
    <x v="0"/>
    <x v="1"/>
    <x v="1"/>
    <x v="782"/>
    <n v="90210"/>
    <x v="117"/>
    <d v="2015-06-29T00:00:00"/>
    <n v="-30.45"/>
    <x v="1326"/>
    <n v="8"/>
    <x v="1567"/>
    <n v="90739"/>
    <x v="1"/>
    <x v="0"/>
  </r>
  <r>
    <n v="22787"/>
    <x v="3"/>
    <n v="0"/>
    <n v="5.0199999999999996"/>
    <n v="5.14"/>
    <n v="2797"/>
    <x v="1002"/>
    <x v="0"/>
    <x v="2"/>
    <x v="1"/>
    <x v="10"/>
    <x v="5"/>
    <x v="536"/>
    <n v="0.79"/>
    <x v="0"/>
    <x v="0"/>
    <x v="5"/>
    <x v="783"/>
    <n v="15122"/>
    <x v="54"/>
    <d v="2015-01-11T00:00:00"/>
    <n v="-159.30279999999999"/>
    <x v="1327"/>
    <n v="8"/>
    <x v="1568"/>
    <n v="87552"/>
    <x v="0"/>
    <x v="0"/>
  </r>
  <r>
    <n v="22846"/>
    <x v="3"/>
    <n v="0.1"/>
    <n v="4.9800000000000004"/>
    <n v="7.54"/>
    <n v="3194"/>
    <x v="773"/>
    <x v="0"/>
    <x v="2"/>
    <x v="0"/>
    <x v="11"/>
    <x v="0"/>
    <x v="808"/>
    <n v="0.38"/>
    <x v="0"/>
    <x v="2"/>
    <x v="15"/>
    <x v="169"/>
    <n v="34609"/>
    <x v="55"/>
    <d v="2015-03-11T00:00:00"/>
    <n v="45.077999999999996"/>
    <x v="1328"/>
    <n v="9"/>
    <x v="1569"/>
    <n v="89805"/>
    <x v="2"/>
    <x v="0"/>
  </r>
  <r>
    <n v="25450"/>
    <x v="3"/>
    <n v="0.01"/>
    <n v="19.989999999999998"/>
    <n v="11.17"/>
    <n v="392"/>
    <x v="1003"/>
    <x v="0"/>
    <x v="1"/>
    <x v="2"/>
    <x v="4"/>
    <x v="2"/>
    <x v="499"/>
    <n v="0.6"/>
    <x v="0"/>
    <x v="3"/>
    <x v="38"/>
    <x v="570"/>
    <n v="63105"/>
    <x v="107"/>
    <d v="2015-03-08T00:00:00"/>
    <n v="27.91"/>
    <x v="1329"/>
    <n v="2"/>
    <x v="1570"/>
    <n v="86383"/>
    <x v="3"/>
    <x v="0"/>
  </r>
  <r>
    <n v="23983"/>
    <x v="0"/>
    <n v="0.04"/>
    <n v="3.08"/>
    <n v="0.99"/>
    <n v="2487"/>
    <x v="321"/>
    <x v="0"/>
    <x v="0"/>
    <x v="0"/>
    <x v="15"/>
    <x v="0"/>
    <x v="514"/>
    <n v="0.37"/>
    <x v="0"/>
    <x v="2"/>
    <x v="30"/>
    <x v="265"/>
    <n v="30084"/>
    <x v="2"/>
    <d v="2015-06-21T00:00:00"/>
    <n v="257.08319999999998"/>
    <x v="1330"/>
    <n v="14"/>
    <x v="1571"/>
    <n v="91415"/>
    <x v="2"/>
    <x v="0"/>
  </r>
  <r>
    <n v="23350"/>
    <x v="3"/>
    <n v="0.02"/>
    <n v="4.91"/>
    <n v="0.5"/>
    <n v="2797"/>
    <x v="1002"/>
    <x v="0"/>
    <x v="1"/>
    <x v="0"/>
    <x v="15"/>
    <x v="0"/>
    <x v="809"/>
    <n v="0.36"/>
    <x v="0"/>
    <x v="0"/>
    <x v="5"/>
    <x v="783"/>
    <n v="15122"/>
    <x v="105"/>
    <d v="2015-01-22T00:00:00"/>
    <n v="29.883900000000001"/>
    <x v="11"/>
    <n v="9"/>
    <x v="1572"/>
    <n v="87553"/>
    <x v="0"/>
    <x v="0"/>
  </r>
  <r>
    <n v="24271"/>
    <x v="4"/>
    <n v="0.03"/>
    <n v="8.34"/>
    <n v="4.82"/>
    <n v="1213"/>
    <x v="572"/>
    <x v="0"/>
    <x v="1"/>
    <x v="0"/>
    <x v="11"/>
    <x v="0"/>
    <x v="721"/>
    <n v="0.4"/>
    <x v="0"/>
    <x v="3"/>
    <x v="7"/>
    <x v="460"/>
    <n v="46530"/>
    <x v="95"/>
    <d v="2015-02-08T00:00:00"/>
    <n v="-6.71"/>
    <x v="1331"/>
    <n v="5"/>
    <x v="1573"/>
    <n v="88599"/>
    <x v="3"/>
    <x v="0"/>
  </r>
  <r>
    <n v="20634"/>
    <x v="0"/>
    <n v="0.03"/>
    <n v="2.78"/>
    <n v="1.34"/>
    <n v="721"/>
    <x v="922"/>
    <x v="2"/>
    <x v="1"/>
    <x v="0"/>
    <x v="13"/>
    <x v="6"/>
    <x v="810"/>
    <n v="0.45"/>
    <x v="0"/>
    <x v="3"/>
    <x v="7"/>
    <x v="732"/>
    <n v="46041"/>
    <x v="177"/>
    <d v="2015-06-26T00:00:00"/>
    <n v="6.9719999999999995"/>
    <x v="1332"/>
    <n v="15"/>
    <x v="1574"/>
    <n v="91053"/>
    <x v="3"/>
    <x v="0"/>
  </r>
  <r>
    <n v="18852"/>
    <x v="3"/>
    <n v="0.01"/>
    <n v="19.98"/>
    <n v="4"/>
    <n v="315"/>
    <x v="1004"/>
    <x v="0"/>
    <x v="1"/>
    <x v="1"/>
    <x v="10"/>
    <x v="0"/>
    <x v="218"/>
    <n v="0.68"/>
    <x v="0"/>
    <x v="0"/>
    <x v="11"/>
    <x v="784"/>
    <n v="1007"/>
    <x v="70"/>
    <d v="2015-03-20T00:00:00"/>
    <n v="-72.23"/>
    <x v="1333"/>
    <n v="2"/>
    <x v="1575"/>
    <n v="89166"/>
    <x v="0"/>
    <x v="0"/>
  </r>
  <r>
    <n v="26060"/>
    <x v="1"/>
    <n v="0.01"/>
    <n v="2.89"/>
    <n v="0.5"/>
    <n v="1113"/>
    <x v="660"/>
    <x v="0"/>
    <x v="1"/>
    <x v="0"/>
    <x v="15"/>
    <x v="0"/>
    <x v="767"/>
    <n v="0.38"/>
    <x v="0"/>
    <x v="1"/>
    <x v="12"/>
    <x v="530"/>
    <n v="80004"/>
    <x v="23"/>
    <d v="2015-04-07T00:00:00"/>
    <n v="29.725199999999997"/>
    <x v="11"/>
    <n v="14"/>
    <x v="1575"/>
    <n v="90833"/>
    <x v="1"/>
    <x v="0"/>
  </r>
  <r>
    <n v="20569"/>
    <x v="0"/>
    <n v="0.05"/>
    <n v="7.99"/>
    <n v="5.03"/>
    <n v="1986"/>
    <x v="571"/>
    <x v="2"/>
    <x v="3"/>
    <x v="1"/>
    <x v="9"/>
    <x v="4"/>
    <x v="593"/>
    <n v="0.6"/>
    <x v="0"/>
    <x v="3"/>
    <x v="6"/>
    <x v="459"/>
    <n v="79701"/>
    <x v="166"/>
    <d v="2015-05-08T00:00:00"/>
    <n v="5.6870000000000083"/>
    <x v="1334"/>
    <n v="4"/>
    <x v="1576"/>
    <n v="90888"/>
    <x v="3"/>
    <x v="0"/>
  </r>
  <r>
    <n v="23584"/>
    <x v="1"/>
    <n v="0.06"/>
    <n v="4.91"/>
    <n v="0.5"/>
    <n v="2555"/>
    <x v="657"/>
    <x v="0"/>
    <x v="3"/>
    <x v="0"/>
    <x v="15"/>
    <x v="0"/>
    <x v="809"/>
    <n v="0.36"/>
    <x v="0"/>
    <x v="3"/>
    <x v="31"/>
    <x v="3"/>
    <n v="53711"/>
    <x v="27"/>
    <d v="2015-02-02T00:00:00"/>
    <n v="29.525099999999998"/>
    <x v="11"/>
    <n v="9"/>
    <x v="1577"/>
    <n v="86529"/>
    <x v="3"/>
    <x v="0"/>
  </r>
  <r>
    <n v="20065"/>
    <x v="2"/>
    <n v="0.08"/>
    <n v="4.91"/>
    <n v="0.5"/>
    <n v="2488"/>
    <x v="598"/>
    <x v="0"/>
    <x v="2"/>
    <x v="0"/>
    <x v="15"/>
    <x v="0"/>
    <x v="520"/>
    <n v="0.36"/>
    <x v="0"/>
    <x v="2"/>
    <x v="37"/>
    <x v="483"/>
    <n v="72023"/>
    <x v="87"/>
    <d v="2015-04-09T00:00:00"/>
    <n v="12.726000000000001"/>
    <x v="1335"/>
    <n v="9"/>
    <x v="1578"/>
    <n v="86887"/>
    <x v="2"/>
    <x v="0"/>
  </r>
  <r>
    <n v="19111"/>
    <x v="2"/>
    <n v="0.09"/>
    <n v="2.61"/>
    <n v="0.5"/>
    <n v="1389"/>
    <x v="1005"/>
    <x v="0"/>
    <x v="2"/>
    <x v="0"/>
    <x v="15"/>
    <x v="0"/>
    <x v="772"/>
    <n v="0.39"/>
    <x v="0"/>
    <x v="1"/>
    <x v="1"/>
    <x v="547"/>
    <n v="94025"/>
    <x v="80"/>
    <d v="2015-06-05T00:00:00"/>
    <n v="29.380199999999995"/>
    <x v="11"/>
    <n v="17"/>
    <x v="1579"/>
    <n v="88729"/>
    <x v="1"/>
    <x v="0"/>
  </r>
  <r>
    <n v="19817"/>
    <x v="3"/>
    <n v="0.09"/>
    <n v="3.89"/>
    <n v="7.01"/>
    <n v="2422"/>
    <x v="220"/>
    <x v="2"/>
    <x v="3"/>
    <x v="0"/>
    <x v="0"/>
    <x v="0"/>
    <x v="693"/>
    <n v="0.37"/>
    <x v="0"/>
    <x v="3"/>
    <x v="6"/>
    <x v="181"/>
    <n v="77340"/>
    <x v="39"/>
    <d v="2015-01-24T00:00:00"/>
    <n v="-154.30700000000002"/>
    <x v="1336"/>
    <n v="10"/>
    <x v="1580"/>
    <n v="89055"/>
    <x v="3"/>
    <x v="0"/>
  </r>
  <r>
    <n v="25808"/>
    <x v="0"/>
    <n v="0.04"/>
    <n v="3.08"/>
    <n v="0.99"/>
    <n v="2464"/>
    <x v="144"/>
    <x v="0"/>
    <x v="2"/>
    <x v="0"/>
    <x v="15"/>
    <x v="0"/>
    <x v="514"/>
    <n v="0.37"/>
    <x v="0"/>
    <x v="2"/>
    <x v="24"/>
    <x v="112"/>
    <n v="71111"/>
    <x v="108"/>
    <d v="2015-01-21T00:00:00"/>
    <n v="424.28999999999996"/>
    <x v="1337"/>
    <n v="14"/>
    <x v="1581"/>
    <n v="88714"/>
    <x v="2"/>
    <x v="0"/>
  </r>
  <r>
    <n v="19376"/>
    <x v="0"/>
    <n v="0.1"/>
    <n v="3.98"/>
    <n v="0.83"/>
    <n v="3167"/>
    <x v="105"/>
    <x v="0"/>
    <x v="1"/>
    <x v="0"/>
    <x v="13"/>
    <x v="6"/>
    <x v="471"/>
    <n v="0.51"/>
    <x v="0"/>
    <x v="2"/>
    <x v="15"/>
    <x v="78"/>
    <n v="32004"/>
    <x v="42"/>
    <d v="2015-06-21T00:00:00"/>
    <n v="-89.70920000000001"/>
    <x v="1338"/>
    <n v="11"/>
    <x v="1582"/>
    <n v="86491"/>
    <x v="2"/>
    <x v="0"/>
  </r>
  <r>
    <n v="23557"/>
    <x v="0"/>
    <n v="0.06"/>
    <n v="4.7699999999999996"/>
    <n v="2.39"/>
    <n v="2391"/>
    <x v="348"/>
    <x v="0"/>
    <x v="1"/>
    <x v="1"/>
    <x v="10"/>
    <x v="5"/>
    <x v="811"/>
    <n v="0.72"/>
    <x v="0"/>
    <x v="0"/>
    <x v="2"/>
    <x v="286"/>
    <n v="11572"/>
    <x v="60"/>
    <d v="2015-05-26T00:00:00"/>
    <n v="-45.64"/>
    <x v="1339"/>
    <n v="9"/>
    <x v="1582"/>
    <n v="91122"/>
    <x v="0"/>
    <x v="0"/>
  </r>
  <r>
    <n v="23265"/>
    <x v="4"/>
    <n v="0.02"/>
    <n v="5.81"/>
    <n v="8.49"/>
    <n v="2508"/>
    <x v="1006"/>
    <x v="0"/>
    <x v="3"/>
    <x v="0"/>
    <x v="0"/>
    <x v="0"/>
    <x v="751"/>
    <n v="0.39"/>
    <x v="0"/>
    <x v="0"/>
    <x v="10"/>
    <x v="96"/>
    <n v="4073"/>
    <x v="66"/>
    <d v="2015-01-12T00:00:00"/>
    <n v="-137.494"/>
    <x v="1340"/>
    <n v="7"/>
    <x v="1583"/>
    <n v="87031"/>
    <x v="0"/>
    <x v="0"/>
  </r>
  <r>
    <n v="21190"/>
    <x v="3"/>
    <n v="0.05"/>
    <n v="12.88"/>
    <n v="4.59"/>
    <n v="2458"/>
    <x v="1007"/>
    <x v="0"/>
    <x v="3"/>
    <x v="0"/>
    <x v="12"/>
    <x v="6"/>
    <x v="574"/>
    <n v="0.82"/>
    <x v="0"/>
    <x v="3"/>
    <x v="22"/>
    <x v="674"/>
    <n v="55410"/>
    <x v="28"/>
    <d v="2015-05-25T00:00:00"/>
    <n v="5.980000000000004"/>
    <x v="1341"/>
    <n v="3"/>
    <x v="1584"/>
    <n v="91286"/>
    <x v="3"/>
    <x v="0"/>
  </r>
  <r>
    <n v="23100"/>
    <x v="3"/>
    <n v="0.05"/>
    <n v="2.08"/>
    <n v="2.56"/>
    <n v="211"/>
    <x v="738"/>
    <x v="0"/>
    <x v="3"/>
    <x v="0"/>
    <x v="12"/>
    <x v="5"/>
    <x v="812"/>
    <n v="0.55000000000000004"/>
    <x v="0"/>
    <x v="0"/>
    <x v="2"/>
    <x v="588"/>
    <n v="13501"/>
    <x v="140"/>
    <d v="2015-06-03T00:00:00"/>
    <n v="-36.25"/>
    <x v="1342"/>
    <n v="20"/>
    <x v="1585"/>
    <n v="85966"/>
    <x v="0"/>
    <x v="0"/>
  </r>
  <r>
    <n v="19473"/>
    <x v="1"/>
    <n v="0.09"/>
    <n v="6.48"/>
    <n v="9.17"/>
    <n v="1494"/>
    <x v="753"/>
    <x v="2"/>
    <x v="1"/>
    <x v="0"/>
    <x v="11"/>
    <x v="0"/>
    <x v="813"/>
    <n v="0.37"/>
    <x v="0"/>
    <x v="0"/>
    <x v="32"/>
    <x v="598"/>
    <n v="21222"/>
    <x v="154"/>
    <d v="2015-03-13T00:00:00"/>
    <n v="-76.540000000000006"/>
    <x v="1343"/>
    <n v="6"/>
    <x v="1586"/>
    <n v="85880"/>
    <x v="0"/>
    <x v="0"/>
  </r>
  <r>
    <n v="19859"/>
    <x v="4"/>
    <n v="0.05"/>
    <n v="5.74"/>
    <n v="5.3"/>
    <n v="2601"/>
    <x v="1008"/>
    <x v="0"/>
    <x v="1"/>
    <x v="0"/>
    <x v="12"/>
    <x v="5"/>
    <x v="814"/>
    <n v="0.55000000000000004"/>
    <x v="0"/>
    <x v="0"/>
    <x v="41"/>
    <x v="785"/>
    <n v="3054"/>
    <x v="5"/>
    <d v="2015-03-26T00:00:00"/>
    <n v="-50.75"/>
    <x v="1344"/>
    <n v="7"/>
    <x v="1587"/>
    <n v="87382"/>
    <x v="0"/>
    <x v="0"/>
  </r>
  <r>
    <n v="19383"/>
    <x v="0"/>
    <n v="7.0000000000000007E-2"/>
    <n v="6.08"/>
    <n v="0.91"/>
    <n v="850"/>
    <x v="1009"/>
    <x v="0"/>
    <x v="1"/>
    <x v="0"/>
    <x v="13"/>
    <x v="6"/>
    <x v="815"/>
    <n v="0.51"/>
    <x v="0"/>
    <x v="1"/>
    <x v="1"/>
    <x v="786"/>
    <n v="93117"/>
    <x v="119"/>
    <d v="2015-03-08T00:00:00"/>
    <n v="19.57"/>
    <x v="1345"/>
    <n v="7"/>
    <x v="1588"/>
    <n v="88569"/>
    <x v="1"/>
    <x v="0"/>
  </r>
  <r>
    <n v="23841"/>
    <x v="2"/>
    <n v="0.09"/>
    <n v="4.91"/>
    <n v="0.5"/>
    <n v="87"/>
    <x v="137"/>
    <x v="0"/>
    <x v="1"/>
    <x v="0"/>
    <x v="15"/>
    <x v="0"/>
    <x v="520"/>
    <n v="0.36"/>
    <x v="0"/>
    <x v="1"/>
    <x v="1"/>
    <x v="107"/>
    <n v="95687"/>
    <x v="100"/>
    <d v="2015-03-23T00:00:00"/>
    <n v="28.855799999999999"/>
    <x v="11"/>
    <n v="9"/>
    <x v="1589"/>
    <n v="90597"/>
    <x v="1"/>
    <x v="0"/>
  </r>
  <r>
    <n v="19279"/>
    <x v="1"/>
    <n v="0.06"/>
    <n v="40.98"/>
    <n v="2.99"/>
    <n v="950"/>
    <x v="264"/>
    <x v="0"/>
    <x v="2"/>
    <x v="0"/>
    <x v="0"/>
    <x v="0"/>
    <x v="354"/>
    <n v="0.36"/>
    <x v="0"/>
    <x v="3"/>
    <x v="22"/>
    <x v="219"/>
    <n v="55372"/>
    <x v="63"/>
    <d v="2015-01-04T00:00:00"/>
    <n v="-14.801880000000001"/>
    <x v="1346"/>
    <n v="1"/>
    <x v="1590"/>
    <n v="89083"/>
    <x v="3"/>
    <x v="0"/>
  </r>
  <r>
    <n v="26156"/>
    <x v="4"/>
    <n v="0.03"/>
    <n v="5.85"/>
    <n v="2.27"/>
    <n v="2765"/>
    <x v="1010"/>
    <x v="0"/>
    <x v="1"/>
    <x v="0"/>
    <x v="13"/>
    <x v="6"/>
    <x v="816"/>
    <n v="0.56000000000000005"/>
    <x v="0"/>
    <x v="0"/>
    <x v="17"/>
    <x v="787"/>
    <n v="8021"/>
    <x v="138"/>
    <d v="2015-05-30T00:00:00"/>
    <n v="-5.08"/>
    <x v="1347"/>
    <n v="7"/>
    <x v="1591"/>
    <n v="90725"/>
    <x v="0"/>
    <x v="0"/>
  </r>
  <r>
    <n v="22986"/>
    <x v="1"/>
    <n v="0.04"/>
    <n v="3.68"/>
    <n v="1.32"/>
    <n v="1802"/>
    <x v="1011"/>
    <x v="0"/>
    <x v="1"/>
    <x v="0"/>
    <x v="12"/>
    <x v="6"/>
    <x v="703"/>
    <n v="0.83"/>
    <x v="0"/>
    <x v="2"/>
    <x v="15"/>
    <x v="262"/>
    <n v="34698"/>
    <x v="125"/>
    <d v="2015-06-02T00:00:00"/>
    <n v="300.92579999999998"/>
    <x v="1348"/>
    <n v="11"/>
    <x v="1592"/>
    <n v="91543"/>
    <x v="2"/>
    <x v="0"/>
  </r>
  <r>
    <n v="3686"/>
    <x v="4"/>
    <n v="0.04"/>
    <n v="6.68"/>
    <n v="4.91"/>
    <n v="1959"/>
    <x v="124"/>
    <x v="0"/>
    <x v="3"/>
    <x v="0"/>
    <x v="11"/>
    <x v="0"/>
    <x v="789"/>
    <n v="0.37"/>
    <x v="0"/>
    <x v="2"/>
    <x v="15"/>
    <x v="25"/>
    <n v="33916"/>
    <x v="94"/>
    <d v="2015-04-25T00:00:00"/>
    <n v="-14.3241"/>
    <x v="1349"/>
    <n v="5"/>
    <x v="1593"/>
    <n v="26342"/>
    <x v="2"/>
    <x v="0"/>
  </r>
  <r>
    <n v="19168"/>
    <x v="4"/>
    <n v="0"/>
    <n v="4.13"/>
    <n v="5.34"/>
    <n v="286"/>
    <x v="319"/>
    <x v="0"/>
    <x v="0"/>
    <x v="0"/>
    <x v="0"/>
    <x v="0"/>
    <x v="817"/>
    <n v="0.38"/>
    <x v="0"/>
    <x v="3"/>
    <x v="20"/>
    <x v="263"/>
    <n v="66203"/>
    <x v="149"/>
    <d v="2015-06-21T00:00:00"/>
    <n v="-61.870000000000005"/>
    <x v="1350"/>
    <n v="9"/>
    <x v="1594"/>
    <n v="89761"/>
    <x v="3"/>
    <x v="0"/>
  </r>
  <r>
    <n v="18892"/>
    <x v="1"/>
    <n v="0.05"/>
    <n v="2.08"/>
    <n v="2.56"/>
    <n v="2358"/>
    <x v="600"/>
    <x v="0"/>
    <x v="3"/>
    <x v="0"/>
    <x v="12"/>
    <x v="5"/>
    <x v="812"/>
    <n v="0.55000000000000004"/>
    <x v="0"/>
    <x v="2"/>
    <x v="15"/>
    <x v="485"/>
    <n v="33311"/>
    <x v="46"/>
    <d v="2015-02-16T00:00:00"/>
    <n v="-1045.0160000000001"/>
    <x v="1351"/>
    <n v="19"/>
    <x v="1595"/>
    <n v="88268"/>
    <x v="2"/>
    <x v="0"/>
  </r>
  <r>
    <n v="21499"/>
    <x v="4"/>
    <n v="0.01"/>
    <n v="10.14"/>
    <n v="2.27"/>
    <n v="3000"/>
    <x v="1012"/>
    <x v="0"/>
    <x v="2"/>
    <x v="0"/>
    <x v="11"/>
    <x v="6"/>
    <x v="818"/>
    <n v="0.36"/>
    <x v="0"/>
    <x v="3"/>
    <x v="4"/>
    <x v="788"/>
    <n v="48342"/>
    <x v="118"/>
    <d v="2015-01-28T00:00:00"/>
    <n v="28.151999999999997"/>
    <x v="11"/>
    <n v="4"/>
    <x v="1596"/>
    <n v="87042"/>
    <x v="3"/>
    <x v="0"/>
  </r>
  <r>
    <n v="25478"/>
    <x v="0"/>
    <n v="0.1"/>
    <n v="3.25"/>
    <n v="49"/>
    <n v="2617"/>
    <x v="1013"/>
    <x v="0"/>
    <x v="1"/>
    <x v="0"/>
    <x v="7"/>
    <x v="2"/>
    <x v="776"/>
    <n v="0.56000000000000005"/>
    <x v="0"/>
    <x v="3"/>
    <x v="46"/>
    <x v="789"/>
    <n v="57401"/>
    <x v="176"/>
    <d v="2015-06-28T00:00:00"/>
    <n v="-286.245"/>
    <x v="1352"/>
    <n v="6"/>
    <x v="1597"/>
    <n v="91496"/>
    <x v="3"/>
    <x v="0"/>
  </r>
  <r>
    <n v="25734"/>
    <x v="1"/>
    <n v="7.0000000000000007E-2"/>
    <n v="2.84"/>
    <n v="0.93"/>
    <n v="711"/>
    <x v="1014"/>
    <x v="0"/>
    <x v="2"/>
    <x v="0"/>
    <x v="13"/>
    <x v="6"/>
    <x v="573"/>
    <n v="0.54"/>
    <x v="0"/>
    <x v="0"/>
    <x v="11"/>
    <x v="790"/>
    <n v="2152"/>
    <x v="11"/>
    <d v="2015-06-08T00:00:00"/>
    <n v="3.8519999999999999"/>
    <x v="1353"/>
    <n v="15"/>
    <x v="1598"/>
    <n v="87978"/>
    <x v="0"/>
    <x v="0"/>
  </r>
  <r>
    <n v="23481"/>
    <x v="3"/>
    <n v="0.08"/>
    <n v="7.77"/>
    <n v="9.23"/>
    <n v="339"/>
    <x v="816"/>
    <x v="0"/>
    <x v="1"/>
    <x v="0"/>
    <x v="7"/>
    <x v="0"/>
    <x v="774"/>
    <n v="0.57999999999999996"/>
    <x v="0"/>
    <x v="0"/>
    <x v="8"/>
    <x v="193"/>
    <n v="43229"/>
    <x v="106"/>
    <d v="2015-03-18T00:00:00"/>
    <n v="-83.65"/>
    <x v="1354"/>
    <n v="5"/>
    <x v="1599"/>
    <n v="90583"/>
    <x v="0"/>
    <x v="0"/>
  </r>
  <r>
    <n v="20006"/>
    <x v="3"/>
    <n v="0.1"/>
    <n v="10.48"/>
    <n v="2.89"/>
    <n v="2016"/>
    <x v="1015"/>
    <x v="0"/>
    <x v="1"/>
    <x v="0"/>
    <x v="13"/>
    <x v="5"/>
    <x v="278"/>
    <n v="0.6"/>
    <x v="0"/>
    <x v="3"/>
    <x v="4"/>
    <x v="563"/>
    <n v="48195"/>
    <x v="45"/>
    <d v="2015-06-19T00:00:00"/>
    <n v="-8.9039999999999999"/>
    <x v="1355"/>
    <n v="4"/>
    <x v="1600"/>
    <n v="86874"/>
    <x v="3"/>
    <x v="0"/>
  </r>
  <r>
    <n v="20198"/>
    <x v="1"/>
    <n v="0.03"/>
    <n v="4.55"/>
    <n v="1.49"/>
    <n v="2394"/>
    <x v="720"/>
    <x v="0"/>
    <x v="1"/>
    <x v="0"/>
    <x v="0"/>
    <x v="0"/>
    <x v="762"/>
    <n v="0.35"/>
    <x v="0"/>
    <x v="2"/>
    <x v="30"/>
    <x v="573"/>
    <n v="30328"/>
    <x v="165"/>
    <d v="2015-05-01T00:00:00"/>
    <n v="100.38000000000001"/>
    <x v="1356"/>
    <n v="9"/>
    <x v="1601"/>
    <n v="86949"/>
    <x v="2"/>
    <x v="0"/>
  </r>
  <r>
    <n v="25609"/>
    <x v="2"/>
    <n v="0.08"/>
    <n v="1.76"/>
    <n v="4.8600000000000003"/>
    <n v="1764"/>
    <x v="317"/>
    <x v="0"/>
    <x v="2"/>
    <x v="2"/>
    <x v="4"/>
    <x v="0"/>
    <x v="819"/>
    <n v="0.41"/>
    <x v="0"/>
    <x v="2"/>
    <x v="15"/>
    <x v="262"/>
    <n v="34698"/>
    <x v="40"/>
    <d v="2015-03-02T00:00:00"/>
    <n v="235.65599999999998"/>
    <x v="1357"/>
    <n v="23"/>
    <x v="1602"/>
    <n v="89776"/>
    <x v="2"/>
    <x v="0"/>
  </r>
  <r>
    <n v="23612"/>
    <x v="2"/>
    <n v="0.01"/>
    <n v="17.98"/>
    <n v="8.51"/>
    <n v="32"/>
    <x v="112"/>
    <x v="0"/>
    <x v="1"/>
    <x v="1"/>
    <x v="1"/>
    <x v="4"/>
    <x v="503"/>
    <n v="0.4"/>
    <x v="0"/>
    <x v="1"/>
    <x v="16"/>
    <x v="85"/>
    <n v="97526"/>
    <x v="65"/>
    <d v="2015-03-28T00:00:00"/>
    <n v="-35.878799999999998"/>
    <x v="1358"/>
    <n v="2"/>
    <x v="1603"/>
    <n v="89200"/>
    <x v="1"/>
    <x v="0"/>
  </r>
  <r>
    <n v="22661"/>
    <x v="4"/>
    <n v="0.08"/>
    <n v="10.06"/>
    <n v="2.06"/>
    <n v="2825"/>
    <x v="874"/>
    <x v="0"/>
    <x v="2"/>
    <x v="0"/>
    <x v="11"/>
    <x v="6"/>
    <x v="527"/>
    <n v="0.39"/>
    <x v="0"/>
    <x v="1"/>
    <x v="35"/>
    <x v="246"/>
    <n v="83701"/>
    <x v="57"/>
    <d v="2015-05-24T00:00:00"/>
    <n v="0.32999999999999691"/>
    <x v="1359"/>
    <n v="4"/>
    <x v="1604"/>
    <n v="89497"/>
    <x v="1"/>
    <x v="0"/>
  </r>
  <r>
    <n v="22261"/>
    <x v="4"/>
    <n v="0"/>
    <n v="4.9800000000000004"/>
    <n v="0.8"/>
    <n v="2202"/>
    <x v="247"/>
    <x v="0"/>
    <x v="3"/>
    <x v="0"/>
    <x v="11"/>
    <x v="6"/>
    <x v="732"/>
    <n v="0.36"/>
    <x v="0"/>
    <x v="3"/>
    <x v="22"/>
    <x v="204"/>
    <n v="55429"/>
    <x v="33"/>
    <d v="2015-02-07T00:00:00"/>
    <n v="27.634499999999996"/>
    <x v="11"/>
    <n v="8"/>
    <x v="1605"/>
    <n v="86050"/>
    <x v="3"/>
    <x v="0"/>
  </r>
  <r>
    <n v="25856"/>
    <x v="0"/>
    <n v="0.03"/>
    <n v="37.94"/>
    <n v="5.08"/>
    <n v="757"/>
    <x v="1016"/>
    <x v="0"/>
    <x v="3"/>
    <x v="0"/>
    <x v="11"/>
    <x v="6"/>
    <x v="458"/>
    <n v="0.38"/>
    <x v="0"/>
    <x v="1"/>
    <x v="16"/>
    <x v="431"/>
    <n v="97062"/>
    <x v="18"/>
    <d v="2015-02-13T00:00:00"/>
    <n v="-7.5244000000000009"/>
    <x v="1360"/>
    <n v="1"/>
    <x v="1606"/>
    <n v="90258"/>
    <x v="1"/>
    <x v="0"/>
  </r>
  <r>
    <n v="19194"/>
    <x v="1"/>
    <n v="7.0000000000000007E-2"/>
    <n v="3.71"/>
    <n v="1.93"/>
    <n v="3146"/>
    <x v="1017"/>
    <x v="2"/>
    <x v="1"/>
    <x v="0"/>
    <x v="11"/>
    <x v="6"/>
    <x v="820"/>
    <n v="0.35"/>
    <x v="0"/>
    <x v="3"/>
    <x v="6"/>
    <x v="791"/>
    <n v="78577"/>
    <x v="111"/>
    <d v="2015-01-06T00:00:00"/>
    <n v="6.3308"/>
    <x v="1361"/>
    <n v="11"/>
    <x v="1607"/>
    <n v="85850"/>
    <x v="3"/>
    <x v="0"/>
  </r>
  <r>
    <n v="20669"/>
    <x v="1"/>
    <n v="0.1"/>
    <n v="7.64"/>
    <n v="5.83"/>
    <n v="1038"/>
    <x v="1018"/>
    <x v="0"/>
    <x v="1"/>
    <x v="0"/>
    <x v="11"/>
    <x v="6"/>
    <x v="673"/>
    <n v="0.36"/>
    <x v="0"/>
    <x v="2"/>
    <x v="15"/>
    <x v="792"/>
    <n v="33430"/>
    <x v="134"/>
    <d v="2015-06-17T00:00:00"/>
    <n v="-403.18739999999997"/>
    <x v="1362"/>
    <n v="5"/>
    <x v="1608"/>
    <n v="90641"/>
    <x v="2"/>
    <x v="0"/>
  </r>
  <r>
    <n v="21351"/>
    <x v="1"/>
    <n v="0.06"/>
    <n v="1.76"/>
    <n v="0.7"/>
    <n v="854"/>
    <x v="1019"/>
    <x v="0"/>
    <x v="1"/>
    <x v="0"/>
    <x v="13"/>
    <x v="6"/>
    <x v="611"/>
    <n v="0.56000000000000005"/>
    <x v="0"/>
    <x v="0"/>
    <x v="39"/>
    <x v="793"/>
    <n v="6405"/>
    <x v="78"/>
    <d v="2015-05-02T00:00:00"/>
    <n v="1.2236"/>
    <x v="1363"/>
    <n v="22"/>
    <x v="1609"/>
    <n v="88571"/>
    <x v="0"/>
    <x v="0"/>
  </r>
  <r>
    <n v="22374"/>
    <x v="0"/>
    <n v="0.08"/>
    <n v="4.55"/>
    <n v="1.49"/>
    <n v="2563"/>
    <x v="1020"/>
    <x v="0"/>
    <x v="3"/>
    <x v="0"/>
    <x v="0"/>
    <x v="0"/>
    <x v="762"/>
    <n v="0.35"/>
    <x v="0"/>
    <x v="3"/>
    <x v="22"/>
    <x v="794"/>
    <n v="55432"/>
    <x v="144"/>
    <d v="2015-04-09T00:00:00"/>
    <n v="27.0273"/>
    <x v="11"/>
    <n v="9"/>
    <x v="1610"/>
    <n v="91447"/>
    <x v="3"/>
    <x v="0"/>
  </r>
  <r>
    <n v="19484"/>
    <x v="2"/>
    <n v="7.0000000000000007E-2"/>
    <n v="2.61"/>
    <n v="0.5"/>
    <n v="1182"/>
    <x v="1021"/>
    <x v="0"/>
    <x v="3"/>
    <x v="0"/>
    <x v="15"/>
    <x v="0"/>
    <x v="772"/>
    <n v="0.39"/>
    <x v="0"/>
    <x v="1"/>
    <x v="9"/>
    <x v="795"/>
    <n v="84660"/>
    <x v="28"/>
    <d v="2015-05-23T00:00:00"/>
    <n v="27.013499999999997"/>
    <x v="11"/>
    <n v="15"/>
    <x v="1611"/>
    <n v="86913"/>
    <x v="1"/>
    <x v="0"/>
  </r>
  <r>
    <n v="24748"/>
    <x v="1"/>
    <n v="0.09"/>
    <n v="20.99"/>
    <n v="4.8099999999999996"/>
    <n v="2066"/>
    <x v="767"/>
    <x v="2"/>
    <x v="3"/>
    <x v="1"/>
    <x v="9"/>
    <x v="4"/>
    <x v="489"/>
    <n v="0.57999999999999996"/>
    <x v="0"/>
    <x v="2"/>
    <x v="18"/>
    <x v="608"/>
    <n v="28079"/>
    <x v="178"/>
    <d v="2015-04-01T00:00:00"/>
    <n v="272.69399999999996"/>
    <x v="1364"/>
    <n v="2"/>
    <x v="1612"/>
    <n v="85834"/>
    <x v="2"/>
    <x v="0"/>
  </r>
  <r>
    <n v="1617"/>
    <x v="4"/>
    <n v="0.06"/>
    <n v="4.28"/>
    <n v="0.94"/>
    <n v="2491"/>
    <x v="39"/>
    <x v="0"/>
    <x v="2"/>
    <x v="0"/>
    <x v="13"/>
    <x v="6"/>
    <x v="821"/>
    <n v="0.56000000000000005"/>
    <x v="0"/>
    <x v="1"/>
    <x v="1"/>
    <x v="1"/>
    <n v="90045"/>
    <x v="34"/>
    <d v="2015-04-28T00:00:00"/>
    <n v="0.36999999999999922"/>
    <x v="1365"/>
    <n v="9"/>
    <x v="1613"/>
    <n v="11712"/>
    <x v="1"/>
    <x v="0"/>
  </r>
  <r>
    <n v="25718"/>
    <x v="2"/>
    <n v="0.03"/>
    <n v="4.0599999999999996"/>
    <n v="6.89"/>
    <n v="2886"/>
    <x v="863"/>
    <x v="0"/>
    <x v="2"/>
    <x v="0"/>
    <x v="7"/>
    <x v="0"/>
    <x v="572"/>
    <n v="0.6"/>
    <x v="0"/>
    <x v="0"/>
    <x v="8"/>
    <x v="685"/>
    <n v="44134"/>
    <x v="75"/>
    <d v="2015-02-22T00:00:00"/>
    <n v="-185.17"/>
    <x v="1366"/>
    <n v="9"/>
    <x v="1614"/>
    <n v="87630"/>
    <x v="0"/>
    <x v="0"/>
  </r>
  <r>
    <n v="24407"/>
    <x v="0"/>
    <n v="0.08"/>
    <n v="3.38"/>
    <n v="0.85"/>
    <n v="1412"/>
    <x v="1022"/>
    <x v="0"/>
    <x v="1"/>
    <x v="0"/>
    <x v="13"/>
    <x v="6"/>
    <x v="647"/>
    <n v="0.48"/>
    <x v="0"/>
    <x v="1"/>
    <x v="1"/>
    <x v="796"/>
    <n v="94043"/>
    <x v="27"/>
    <d v="2015-02-04T00:00:00"/>
    <n v="20.453600000000002"/>
    <x v="1367"/>
    <n v="12"/>
    <x v="1615"/>
    <n v="87087"/>
    <x v="1"/>
    <x v="0"/>
  </r>
  <r>
    <n v="23053"/>
    <x v="0"/>
    <n v="0.06"/>
    <n v="4.9800000000000004"/>
    <n v="4.62"/>
    <n v="2323"/>
    <x v="592"/>
    <x v="2"/>
    <x v="0"/>
    <x v="1"/>
    <x v="10"/>
    <x v="5"/>
    <x v="521"/>
    <n v="0.64"/>
    <x v="0"/>
    <x v="1"/>
    <x v="1"/>
    <x v="198"/>
    <n v="92236"/>
    <x v="42"/>
    <d v="2015-06-19T00:00:00"/>
    <n v="-27.004999999999999"/>
    <x v="1368"/>
    <n v="7"/>
    <x v="1616"/>
    <n v="88722"/>
    <x v="1"/>
    <x v="0"/>
  </r>
  <r>
    <n v="21281"/>
    <x v="1"/>
    <n v="0.06"/>
    <n v="5.34"/>
    <n v="5.63"/>
    <n v="383"/>
    <x v="636"/>
    <x v="0"/>
    <x v="1"/>
    <x v="0"/>
    <x v="0"/>
    <x v="0"/>
    <x v="746"/>
    <n v="0.39"/>
    <x v="0"/>
    <x v="0"/>
    <x v="5"/>
    <x v="512"/>
    <n v="19026"/>
    <x v="135"/>
    <d v="2015-03-19T00:00:00"/>
    <n v="-82.822999999999993"/>
    <x v="1369"/>
    <n v="7"/>
    <x v="1617"/>
    <n v="88928"/>
    <x v="0"/>
    <x v="0"/>
  </r>
  <r>
    <n v="24939"/>
    <x v="2"/>
    <n v="0.03"/>
    <n v="3.69"/>
    <n v="2.5"/>
    <n v="1259"/>
    <x v="1023"/>
    <x v="2"/>
    <x v="3"/>
    <x v="0"/>
    <x v="14"/>
    <x v="0"/>
    <x v="822"/>
    <n v="0.39"/>
    <x v="0"/>
    <x v="2"/>
    <x v="34"/>
    <x v="20"/>
    <n v="40422"/>
    <x v="50"/>
    <d v="2015-04-20T00:00:00"/>
    <n v="-2196.6840000000002"/>
    <x v="1370"/>
    <n v="9"/>
    <x v="1617"/>
    <n v="86534"/>
    <x v="2"/>
    <x v="0"/>
  </r>
  <r>
    <n v="25895"/>
    <x v="2"/>
    <n v="0.05"/>
    <n v="4.28"/>
    <n v="5.17"/>
    <n v="993"/>
    <x v="1024"/>
    <x v="0"/>
    <x v="0"/>
    <x v="0"/>
    <x v="11"/>
    <x v="0"/>
    <x v="648"/>
    <n v="0.4"/>
    <x v="0"/>
    <x v="1"/>
    <x v="1"/>
    <x v="769"/>
    <n v="93030"/>
    <x v="164"/>
    <d v="2015-02-19T00:00:00"/>
    <n v="-104.57"/>
    <x v="1371"/>
    <n v="9"/>
    <x v="1618"/>
    <n v="89432"/>
    <x v="1"/>
    <x v="0"/>
  </r>
  <r>
    <n v="24786"/>
    <x v="0"/>
    <n v="0.03"/>
    <n v="5.98"/>
    <n v="3.85"/>
    <n v="1633"/>
    <x v="1025"/>
    <x v="0"/>
    <x v="3"/>
    <x v="1"/>
    <x v="10"/>
    <x v="5"/>
    <x v="583"/>
    <n v="0.68"/>
    <x v="0"/>
    <x v="2"/>
    <x v="45"/>
    <x v="797"/>
    <n v="38637"/>
    <x v="61"/>
    <d v="2015-02-12T00:00:00"/>
    <n v="-76.106800000000007"/>
    <x v="1372"/>
    <n v="6"/>
    <x v="1619"/>
    <n v="90531"/>
    <x v="2"/>
    <x v="0"/>
  </r>
  <r>
    <n v="24481"/>
    <x v="1"/>
    <n v="7.0000000000000007E-2"/>
    <n v="7.98"/>
    <n v="1.25"/>
    <n v="596"/>
    <x v="93"/>
    <x v="0"/>
    <x v="2"/>
    <x v="0"/>
    <x v="11"/>
    <x v="6"/>
    <x v="823"/>
    <n v="0.35"/>
    <x v="0"/>
    <x v="3"/>
    <x v="7"/>
    <x v="67"/>
    <n v="46032"/>
    <x v="44"/>
    <d v="2015-02-17T00:00:00"/>
    <n v="26.585699999999999"/>
    <x v="11"/>
    <n v="5"/>
    <x v="1620"/>
    <n v="86308"/>
    <x v="3"/>
    <x v="0"/>
  </r>
  <r>
    <n v="20391"/>
    <x v="4"/>
    <n v="7.0000000000000007E-2"/>
    <n v="5.43"/>
    <n v="0.95"/>
    <n v="1777"/>
    <x v="667"/>
    <x v="0"/>
    <x v="2"/>
    <x v="0"/>
    <x v="11"/>
    <x v="6"/>
    <x v="824"/>
    <n v="0.36"/>
    <x v="0"/>
    <x v="3"/>
    <x v="7"/>
    <x v="535"/>
    <n v="46383"/>
    <x v="157"/>
    <d v="2015-04-26T00:00:00"/>
    <n v="26.502899999999997"/>
    <x v="11"/>
    <n v="7"/>
    <x v="1621"/>
    <n v="89939"/>
    <x v="3"/>
    <x v="0"/>
  </r>
  <r>
    <n v="22583"/>
    <x v="3"/>
    <n v="0.05"/>
    <n v="4.9800000000000004"/>
    <n v="5.0199999999999996"/>
    <n v="2466"/>
    <x v="528"/>
    <x v="0"/>
    <x v="1"/>
    <x v="0"/>
    <x v="11"/>
    <x v="0"/>
    <x v="825"/>
    <n v="0.38"/>
    <x v="0"/>
    <x v="3"/>
    <x v="4"/>
    <x v="427"/>
    <n v="49783"/>
    <x v="155"/>
    <d v="2015-02-27T00:00:00"/>
    <n v="-16.634799999999998"/>
    <x v="1373"/>
    <n v="7"/>
    <x v="1622"/>
    <n v="88136"/>
    <x v="3"/>
    <x v="0"/>
  </r>
  <r>
    <n v="21747"/>
    <x v="0"/>
    <n v="0"/>
    <n v="2.88"/>
    <n v="0.7"/>
    <n v="1814"/>
    <x v="291"/>
    <x v="0"/>
    <x v="3"/>
    <x v="0"/>
    <x v="13"/>
    <x v="6"/>
    <x v="826"/>
    <n v="0.56000000000000005"/>
    <x v="0"/>
    <x v="2"/>
    <x v="45"/>
    <x v="242"/>
    <n v="38654"/>
    <x v="28"/>
    <d v="2015-05-25T00:00:00"/>
    <n v="-141.666"/>
    <x v="1374"/>
    <n v="13"/>
    <x v="1623"/>
    <n v="90524"/>
    <x v="2"/>
    <x v="0"/>
  </r>
  <r>
    <n v="25807"/>
    <x v="0"/>
    <n v="0.05"/>
    <n v="6.28"/>
    <n v="5.36"/>
    <n v="2464"/>
    <x v="144"/>
    <x v="0"/>
    <x v="2"/>
    <x v="0"/>
    <x v="0"/>
    <x v="0"/>
    <x v="827"/>
    <n v="0.4"/>
    <x v="0"/>
    <x v="2"/>
    <x v="24"/>
    <x v="112"/>
    <n v="71111"/>
    <x v="108"/>
    <d v="2015-01-23T00:00:00"/>
    <n v="1.278"/>
    <x v="1375"/>
    <n v="6"/>
    <x v="1624"/>
    <n v="88714"/>
    <x v="2"/>
    <x v="0"/>
  </r>
  <r>
    <n v="19481"/>
    <x v="0"/>
    <n v="0"/>
    <n v="6.84"/>
    <n v="8.3699999999999992"/>
    <n v="1692"/>
    <x v="1026"/>
    <x v="0"/>
    <x v="2"/>
    <x v="0"/>
    <x v="12"/>
    <x v="5"/>
    <x v="691"/>
    <n v="0.57999999999999996"/>
    <x v="0"/>
    <x v="3"/>
    <x v="20"/>
    <x v="210"/>
    <n v="67114"/>
    <x v="172"/>
    <d v="2015-01-24T00:00:00"/>
    <n v="-123.1816"/>
    <x v="1376"/>
    <n v="5"/>
    <x v="1625"/>
    <n v="90189"/>
    <x v="3"/>
    <x v="0"/>
  </r>
  <r>
    <n v="23860"/>
    <x v="3"/>
    <n v="0.06"/>
    <n v="6.37"/>
    <n v="5.19"/>
    <n v="1132"/>
    <x v="157"/>
    <x v="0"/>
    <x v="1"/>
    <x v="0"/>
    <x v="0"/>
    <x v="0"/>
    <x v="668"/>
    <n v="0.38"/>
    <x v="0"/>
    <x v="3"/>
    <x v="6"/>
    <x v="124"/>
    <n v="76039"/>
    <x v="61"/>
    <d v="2015-02-11T00:00:00"/>
    <n v="-48.219499999999996"/>
    <x v="1377"/>
    <n v="6"/>
    <x v="1626"/>
    <n v="88101"/>
    <x v="3"/>
    <x v="0"/>
  </r>
  <r>
    <n v="21857"/>
    <x v="0"/>
    <n v="0.09"/>
    <n v="34.99"/>
    <n v="7.73"/>
    <n v="2847"/>
    <x v="648"/>
    <x v="0"/>
    <x v="1"/>
    <x v="0"/>
    <x v="13"/>
    <x v="0"/>
    <x v="391"/>
    <n v="0.59"/>
    <x v="0"/>
    <x v="2"/>
    <x v="25"/>
    <x v="522"/>
    <n v="38017"/>
    <x v="87"/>
    <d v="2015-04-11T00:00:00"/>
    <n v="-208.72039999999998"/>
    <x v="1378"/>
    <n v="1"/>
    <x v="1627"/>
    <n v="85928"/>
    <x v="2"/>
    <x v="0"/>
  </r>
  <r>
    <n v="20286"/>
    <x v="0"/>
    <n v="0.09"/>
    <n v="5.4"/>
    <n v="7.78"/>
    <n v="2432"/>
    <x v="529"/>
    <x v="2"/>
    <x v="2"/>
    <x v="0"/>
    <x v="0"/>
    <x v="0"/>
    <x v="636"/>
    <n v="0.37"/>
    <x v="0"/>
    <x v="3"/>
    <x v="44"/>
    <x v="428"/>
    <n v="73110"/>
    <x v="11"/>
    <d v="2015-06-08T00:00:00"/>
    <n v="-34.764499999999998"/>
    <x v="1379"/>
    <n v="6"/>
    <x v="1628"/>
    <n v="89097"/>
    <x v="3"/>
    <x v="0"/>
  </r>
  <r>
    <n v="25449"/>
    <x v="3"/>
    <n v="0.02"/>
    <n v="34.979999999999997"/>
    <n v="7.53"/>
    <n v="392"/>
    <x v="1003"/>
    <x v="0"/>
    <x v="1"/>
    <x v="1"/>
    <x v="10"/>
    <x v="0"/>
    <x v="342"/>
    <n v="0.76"/>
    <x v="0"/>
    <x v="3"/>
    <x v="38"/>
    <x v="570"/>
    <n v="63105"/>
    <x v="107"/>
    <d v="2015-03-07T00:00:00"/>
    <n v="-159.68"/>
    <x v="1380"/>
    <n v="1"/>
    <x v="1629"/>
    <n v="86383"/>
    <x v="3"/>
    <x v="0"/>
  </r>
  <r>
    <n v="19839"/>
    <x v="2"/>
    <n v="7.0000000000000007E-2"/>
    <n v="5.98"/>
    <n v="7.15"/>
    <n v="3354"/>
    <x v="716"/>
    <x v="0"/>
    <x v="1"/>
    <x v="0"/>
    <x v="11"/>
    <x v="0"/>
    <x v="828"/>
    <n v="0.36"/>
    <x v="0"/>
    <x v="1"/>
    <x v="1"/>
    <x v="571"/>
    <n v="92231"/>
    <x v="92"/>
    <d v="2015-05-18T00:00:00"/>
    <n v="-62"/>
    <x v="1381"/>
    <n v="6"/>
    <x v="1630"/>
    <n v="88589"/>
    <x v="1"/>
    <x v="0"/>
  </r>
  <r>
    <n v="22213"/>
    <x v="1"/>
    <n v="0.09"/>
    <n v="1.82"/>
    <n v="0.83"/>
    <n v="3069"/>
    <x v="217"/>
    <x v="0"/>
    <x v="2"/>
    <x v="0"/>
    <x v="13"/>
    <x v="6"/>
    <x v="829"/>
    <n v="0.56999999999999995"/>
    <x v="0"/>
    <x v="3"/>
    <x v="22"/>
    <x v="179"/>
    <n v="55128"/>
    <x v="46"/>
    <d v="2015-02-15T00:00:00"/>
    <n v="-6.734"/>
    <x v="1382"/>
    <n v="22"/>
    <x v="1631"/>
    <n v="88192"/>
    <x v="3"/>
    <x v="0"/>
  </r>
  <r>
    <n v="25918"/>
    <x v="1"/>
    <n v="0.1"/>
    <n v="1.89"/>
    <n v="0.76"/>
    <n v="2035"/>
    <x v="1027"/>
    <x v="0"/>
    <x v="2"/>
    <x v="0"/>
    <x v="16"/>
    <x v="6"/>
    <x v="830"/>
    <n v="0.83"/>
    <x v="0"/>
    <x v="2"/>
    <x v="15"/>
    <x v="603"/>
    <n v="33403"/>
    <x v="146"/>
    <d v="2015-05-20T00:00:00"/>
    <n v="-40.432000000000002"/>
    <x v="1383"/>
    <n v="20"/>
    <x v="1632"/>
    <n v="87117"/>
    <x v="2"/>
    <x v="0"/>
  </r>
  <r>
    <n v="22823"/>
    <x v="4"/>
    <n v="7.0000000000000007E-2"/>
    <n v="4.84"/>
    <n v="0.71"/>
    <n v="1418"/>
    <x v="1028"/>
    <x v="0"/>
    <x v="0"/>
    <x v="0"/>
    <x v="13"/>
    <x v="6"/>
    <x v="658"/>
    <n v="0.52"/>
    <x v="0"/>
    <x v="3"/>
    <x v="7"/>
    <x v="798"/>
    <n v="46901"/>
    <x v="67"/>
    <d v="2015-01-03T00:00:00"/>
    <n v="25.240199999999998"/>
    <x v="11"/>
    <n v="8"/>
    <x v="1633"/>
    <n v="90539"/>
    <x v="3"/>
    <x v="0"/>
  </r>
  <r>
    <n v="22451"/>
    <x v="0"/>
    <n v="0.05"/>
    <n v="3.28"/>
    <n v="3.97"/>
    <n v="2164"/>
    <x v="1029"/>
    <x v="0"/>
    <x v="0"/>
    <x v="0"/>
    <x v="13"/>
    <x v="6"/>
    <x v="756"/>
    <n v="0.56000000000000005"/>
    <x v="0"/>
    <x v="1"/>
    <x v="1"/>
    <x v="336"/>
    <n v="91104"/>
    <x v="31"/>
    <d v="2015-01-09T00:00:00"/>
    <n v="-144.9188"/>
    <x v="1384"/>
    <n v="11"/>
    <x v="1634"/>
    <n v="88794"/>
    <x v="1"/>
    <x v="0"/>
  </r>
  <r>
    <n v="19233"/>
    <x v="4"/>
    <n v="0.01"/>
    <n v="5.84"/>
    <n v="1.2"/>
    <n v="3275"/>
    <x v="86"/>
    <x v="0"/>
    <x v="0"/>
    <x v="0"/>
    <x v="13"/>
    <x v="6"/>
    <x v="831"/>
    <n v="0.55000000000000004"/>
    <x v="0"/>
    <x v="1"/>
    <x v="14"/>
    <x v="62"/>
    <n v="98273"/>
    <x v="67"/>
    <d v="2015-01-10T00:00:00"/>
    <n v="20.38"/>
    <x v="1385"/>
    <n v="6"/>
    <x v="1635"/>
    <n v="86234"/>
    <x v="1"/>
    <x v="0"/>
  </r>
  <r>
    <n v="18148"/>
    <x v="1"/>
    <n v="0"/>
    <n v="6.88"/>
    <n v="2"/>
    <n v="2677"/>
    <x v="537"/>
    <x v="0"/>
    <x v="0"/>
    <x v="0"/>
    <x v="11"/>
    <x v="6"/>
    <x v="485"/>
    <n v="0.39"/>
    <x v="0"/>
    <x v="2"/>
    <x v="27"/>
    <x v="433"/>
    <n v="22601"/>
    <x v="134"/>
    <d v="2015-06-16T00:00:00"/>
    <n v="-15.61"/>
    <x v="1386"/>
    <n v="5"/>
    <x v="1636"/>
    <n v="86633"/>
    <x v="2"/>
    <x v="0"/>
  </r>
  <r>
    <n v="23118"/>
    <x v="2"/>
    <n v="0.04"/>
    <n v="6.98"/>
    <n v="2.83"/>
    <n v="1247"/>
    <x v="760"/>
    <x v="0"/>
    <x v="3"/>
    <x v="2"/>
    <x v="4"/>
    <x v="5"/>
    <x v="613"/>
    <n v="0.37"/>
    <x v="0"/>
    <x v="3"/>
    <x v="6"/>
    <x v="604"/>
    <n v="78641"/>
    <x v="89"/>
    <d v="2015-04-07T00:00:00"/>
    <n v="24.819299999999998"/>
    <x v="11"/>
    <n v="5"/>
    <x v="1637"/>
    <n v="91555"/>
    <x v="3"/>
    <x v="0"/>
  </r>
  <r>
    <n v="24265"/>
    <x v="0"/>
    <n v="0.06"/>
    <n v="3.29"/>
    <n v="1.35"/>
    <n v="1646"/>
    <x v="1030"/>
    <x v="0"/>
    <x v="0"/>
    <x v="0"/>
    <x v="16"/>
    <x v="6"/>
    <x v="734"/>
    <n v="0.4"/>
    <x v="0"/>
    <x v="0"/>
    <x v="2"/>
    <x v="799"/>
    <n v="11714"/>
    <x v="133"/>
    <d v="2015-03-17T00:00:00"/>
    <n v="8.5299999999999994"/>
    <x v="1387"/>
    <n v="11"/>
    <x v="1637"/>
    <n v="90932"/>
    <x v="0"/>
    <x v="0"/>
  </r>
  <r>
    <n v="20817"/>
    <x v="1"/>
    <n v="0.1"/>
    <n v="5.78"/>
    <n v="7.96"/>
    <n v="2987"/>
    <x v="245"/>
    <x v="0"/>
    <x v="3"/>
    <x v="0"/>
    <x v="11"/>
    <x v="0"/>
    <x v="832"/>
    <n v="0.36"/>
    <x v="0"/>
    <x v="3"/>
    <x v="42"/>
    <x v="202"/>
    <n v="50265"/>
    <x v="117"/>
    <d v="2015-06-28T00:00:00"/>
    <n v="-57.823999999999998"/>
    <x v="1388"/>
    <n v="6"/>
    <x v="1638"/>
    <n v="91180"/>
    <x v="3"/>
    <x v="0"/>
  </r>
  <r>
    <n v="23572"/>
    <x v="4"/>
    <n v="0.04"/>
    <n v="4.4800000000000004"/>
    <n v="2.5"/>
    <n v="2279"/>
    <x v="1031"/>
    <x v="2"/>
    <x v="3"/>
    <x v="0"/>
    <x v="14"/>
    <x v="0"/>
    <x v="712"/>
    <n v="0.37"/>
    <x v="0"/>
    <x v="0"/>
    <x v="5"/>
    <x v="800"/>
    <n v="15601"/>
    <x v="59"/>
    <d v="2015-06-26T00:00:00"/>
    <n v="10.32"/>
    <x v="1389"/>
    <n v="7"/>
    <x v="1639"/>
    <n v="85949"/>
    <x v="0"/>
    <x v="0"/>
  </r>
  <r>
    <n v="20851"/>
    <x v="2"/>
    <n v="0.03"/>
    <n v="15.99"/>
    <n v="11.28"/>
    <n v="451"/>
    <x v="530"/>
    <x v="0"/>
    <x v="3"/>
    <x v="1"/>
    <x v="1"/>
    <x v="4"/>
    <x v="542"/>
    <n v="0.38"/>
    <x v="0"/>
    <x v="1"/>
    <x v="1"/>
    <x v="429"/>
    <n v="94024"/>
    <x v="22"/>
    <d v="2015-04-11T00:00:00"/>
    <n v="-53.296199999999999"/>
    <x v="1390"/>
    <n v="2"/>
    <x v="1640"/>
    <n v="86010"/>
    <x v="1"/>
    <x v="0"/>
  </r>
  <r>
    <n v="26220"/>
    <x v="3"/>
    <n v="0.02"/>
    <n v="11.58"/>
    <n v="5.72"/>
    <n v="1971"/>
    <x v="1032"/>
    <x v="0"/>
    <x v="1"/>
    <x v="0"/>
    <x v="14"/>
    <x v="0"/>
    <x v="727"/>
    <n v="0.35"/>
    <x v="0"/>
    <x v="2"/>
    <x v="45"/>
    <x v="801"/>
    <n v="38801"/>
    <x v="122"/>
    <d v="2015-01-19T00:00:00"/>
    <n v="-259.75599999999997"/>
    <x v="1391"/>
    <n v="3"/>
    <x v="1640"/>
    <n v="91550"/>
    <x v="2"/>
    <x v="0"/>
  </r>
  <r>
    <n v="25996"/>
    <x v="1"/>
    <n v="0.02"/>
    <n v="11.33"/>
    <n v="6.12"/>
    <n v="2266"/>
    <x v="672"/>
    <x v="0"/>
    <x v="1"/>
    <x v="0"/>
    <x v="7"/>
    <x v="4"/>
    <x v="833"/>
    <n v="0.42"/>
    <x v="0"/>
    <x v="3"/>
    <x v="38"/>
    <x v="539"/>
    <n v="63122"/>
    <x v="64"/>
    <d v="2015-05-28T00:00:00"/>
    <n v="-14.52"/>
    <x v="1392"/>
    <n v="3"/>
    <x v="1641"/>
    <n v="86610"/>
    <x v="3"/>
    <x v="0"/>
  </r>
  <r>
    <n v="25339"/>
    <x v="1"/>
    <n v="0.01"/>
    <n v="20.99"/>
    <n v="0.99"/>
    <n v="2353"/>
    <x v="786"/>
    <x v="0"/>
    <x v="1"/>
    <x v="1"/>
    <x v="9"/>
    <x v="6"/>
    <x v="518"/>
    <n v="0.56999999999999995"/>
    <x v="0"/>
    <x v="0"/>
    <x v="32"/>
    <x v="565"/>
    <n v="21040"/>
    <x v="143"/>
    <d v="2015-04-30T00:00:00"/>
    <n v="-78.194159999999982"/>
    <x v="1393"/>
    <n v="2"/>
    <x v="1642"/>
    <n v="86164"/>
    <x v="0"/>
    <x v="0"/>
  </r>
  <r>
    <n v="25490"/>
    <x v="0"/>
    <n v="0.08"/>
    <n v="3.98"/>
    <n v="0.7"/>
    <n v="3078"/>
    <x v="740"/>
    <x v="0"/>
    <x v="0"/>
    <x v="0"/>
    <x v="13"/>
    <x v="6"/>
    <x v="594"/>
    <n v="0.52"/>
    <x v="0"/>
    <x v="0"/>
    <x v="8"/>
    <x v="590"/>
    <n v="43615"/>
    <x v="10"/>
    <d v="2015-06-14T00:00:00"/>
    <n v="23.304000000000002"/>
    <x v="1394"/>
    <n v="9"/>
    <x v="1643"/>
    <n v="88240"/>
    <x v="0"/>
    <x v="0"/>
  </r>
  <r>
    <n v="18831"/>
    <x v="4"/>
    <n v="0.03"/>
    <n v="7.96"/>
    <n v="4.95"/>
    <n v="1189"/>
    <x v="736"/>
    <x v="0"/>
    <x v="2"/>
    <x v="2"/>
    <x v="4"/>
    <x v="0"/>
    <x v="586"/>
    <n v="0.41"/>
    <x v="0"/>
    <x v="1"/>
    <x v="1"/>
    <x v="90"/>
    <n v="92646"/>
    <x v="149"/>
    <d v="2015-06-19T00:00:00"/>
    <n v="24.260399999999997"/>
    <x v="11"/>
    <n v="4"/>
    <x v="1644"/>
    <n v="87584"/>
    <x v="1"/>
    <x v="0"/>
  </r>
  <r>
    <n v="19423"/>
    <x v="4"/>
    <n v="7.0000000000000007E-2"/>
    <n v="2.88"/>
    <n v="1.01"/>
    <n v="672"/>
    <x v="609"/>
    <x v="0"/>
    <x v="0"/>
    <x v="0"/>
    <x v="13"/>
    <x v="6"/>
    <x v="641"/>
    <n v="0.55000000000000004"/>
    <x v="0"/>
    <x v="3"/>
    <x v="42"/>
    <x v="210"/>
    <n v="50208"/>
    <x v="36"/>
    <d v="2015-02-09T00:00:00"/>
    <n v="9.59"/>
    <x v="1395"/>
    <n v="12"/>
    <x v="1645"/>
    <n v="88173"/>
    <x v="3"/>
    <x v="0"/>
  </r>
  <r>
    <n v="22175"/>
    <x v="1"/>
    <n v="0.01"/>
    <n v="7.98"/>
    <n v="6.5"/>
    <n v="2963"/>
    <x v="1033"/>
    <x v="0"/>
    <x v="2"/>
    <x v="0"/>
    <x v="3"/>
    <x v="4"/>
    <x v="834"/>
    <n v="0.59"/>
    <x v="0"/>
    <x v="0"/>
    <x v="32"/>
    <x v="802"/>
    <n v="21220"/>
    <x v="59"/>
    <d v="2015-06-23T00:00:00"/>
    <n v="-34.591999999999999"/>
    <x v="1396"/>
    <n v="4"/>
    <x v="1646"/>
    <n v="88612"/>
    <x v="0"/>
    <x v="0"/>
  </r>
  <r>
    <n v="18159"/>
    <x v="4"/>
    <n v="0.06"/>
    <n v="3.58"/>
    <n v="1.63"/>
    <n v="1933"/>
    <x v="1034"/>
    <x v="0"/>
    <x v="1"/>
    <x v="0"/>
    <x v="16"/>
    <x v="6"/>
    <x v="680"/>
    <n v="0.36"/>
    <x v="0"/>
    <x v="3"/>
    <x v="6"/>
    <x v="803"/>
    <n v="75043"/>
    <x v="93"/>
    <d v="2015-04-23T00:00:00"/>
    <n v="14"/>
    <x v="1397"/>
    <n v="10"/>
    <x v="1647"/>
    <n v="86687"/>
    <x v="3"/>
    <x v="0"/>
  </r>
  <r>
    <n v="18169"/>
    <x v="1"/>
    <n v="0.02"/>
    <n v="5.34"/>
    <n v="2.99"/>
    <n v="2979"/>
    <x v="673"/>
    <x v="0"/>
    <x v="1"/>
    <x v="0"/>
    <x v="0"/>
    <x v="0"/>
    <x v="508"/>
    <n v="0.38"/>
    <x v="0"/>
    <x v="3"/>
    <x v="33"/>
    <x v="540"/>
    <n v="58601"/>
    <x v="109"/>
    <d v="2015-02-28T00:00:00"/>
    <n v="5.2955000000000005"/>
    <x v="1398"/>
    <n v="6"/>
    <x v="1648"/>
    <n v="86545"/>
    <x v="3"/>
    <x v="0"/>
  </r>
  <r>
    <n v="22136"/>
    <x v="0"/>
    <n v="0.09"/>
    <n v="12.28"/>
    <n v="4.8600000000000003"/>
    <n v="202"/>
    <x v="878"/>
    <x v="0"/>
    <x v="1"/>
    <x v="0"/>
    <x v="11"/>
    <x v="0"/>
    <x v="733"/>
    <n v="0.38"/>
    <x v="0"/>
    <x v="3"/>
    <x v="44"/>
    <x v="696"/>
    <n v="74006"/>
    <x v="102"/>
    <d v="2015-04-28T00:00:00"/>
    <n v="1.73"/>
    <x v="1399"/>
    <n v="3"/>
    <x v="1649"/>
    <n v="88971"/>
    <x v="3"/>
    <x v="0"/>
  </r>
  <r>
    <n v="20577"/>
    <x v="1"/>
    <n v="0.03"/>
    <n v="8.34"/>
    <n v="2.64"/>
    <n v="256"/>
    <x v="1035"/>
    <x v="0"/>
    <x v="3"/>
    <x v="0"/>
    <x v="12"/>
    <x v="5"/>
    <x v="533"/>
    <n v="0.59"/>
    <x v="0"/>
    <x v="0"/>
    <x v="5"/>
    <x v="804"/>
    <n v="17331"/>
    <x v="33"/>
    <d v="2015-02-02T00:00:00"/>
    <n v="0.68399999999999894"/>
    <x v="1400"/>
    <n v="4"/>
    <x v="1650"/>
    <n v="86267"/>
    <x v="0"/>
    <x v="0"/>
  </r>
  <r>
    <n v="24224"/>
    <x v="1"/>
    <n v="0.09"/>
    <n v="9.11"/>
    <n v="2.15"/>
    <n v="1155"/>
    <x v="755"/>
    <x v="2"/>
    <x v="2"/>
    <x v="0"/>
    <x v="11"/>
    <x v="6"/>
    <x v="665"/>
    <n v="0.4"/>
    <x v="0"/>
    <x v="1"/>
    <x v="1"/>
    <x v="600"/>
    <n v="90640"/>
    <x v="63"/>
    <d v="2015-01-04T00:00:00"/>
    <n v="20.299600000000002"/>
    <x v="1401"/>
    <n v="4"/>
    <x v="1651"/>
    <n v="90853"/>
    <x v="1"/>
    <x v="0"/>
  </r>
  <r>
    <n v="25662"/>
    <x v="0"/>
    <n v="0.05"/>
    <n v="4.9800000000000004"/>
    <n v="4.62"/>
    <n v="2653"/>
    <x v="555"/>
    <x v="0"/>
    <x v="2"/>
    <x v="1"/>
    <x v="10"/>
    <x v="5"/>
    <x v="521"/>
    <n v="0.64"/>
    <x v="0"/>
    <x v="3"/>
    <x v="20"/>
    <x v="446"/>
    <n v="67037"/>
    <x v="74"/>
    <d v="2015-02-23T00:00:00"/>
    <n v="-98.35"/>
    <x v="1402"/>
    <n v="7"/>
    <x v="1652"/>
    <n v="89360"/>
    <x v="3"/>
    <x v="0"/>
  </r>
  <r>
    <n v="18321"/>
    <x v="2"/>
    <n v="0"/>
    <n v="5.98"/>
    <n v="7.15"/>
    <n v="3374"/>
    <x v="267"/>
    <x v="0"/>
    <x v="3"/>
    <x v="0"/>
    <x v="11"/>
    <x v="0"/>
    <x v="828"/>
    <n v="0.36"/>
    <x v="0"/>
    <x v="0"/>
    <x v="32"/>
    <x v="222"/>
    <n v="21113"/>
    <x v="115"/>
    <d v="2015-07-01T00:00:00"/>
    <n v="-37.048000000000002"/>
    <x v="1403"/>
    <n v="5"/>
    <x v="1653"/>
    <n v="87474"/>
    <x v="0"/>
    <x v="0"/>
  </r>
  <r>
    <n v="18948"/>
    <x v="3"/>
    <n v="0.05"/>
    <n v="6.64"/>
    <n v="4.95"/>
    <n v="3347"/>
    <x v="855"/>
    <x v="2"/>
    <x v="2"/>
    <x v="2"/>
    <x v="4"/>
    <x v="5"/>
    <x v="835"/>
    <n v="0.37"/>
    <x v="0"/>
    <x v="2"/>
    <x v="15"/>
    <x v="678"/>
    <n v="33411"/>
    <x v="41"/>
    <d v="2015-01-08T00:00:00"/>
    <n v="-92.929200000000009"/>
    <x v="1404"/>
    <n v="5"/>
    <x v="1654"/>
    <n v="89355"/>
    <x v="2"/>
    <x v="0"/>
  </r>
  <r>
    <n v="25381"/>
    <x v="4"/>
    <n v="0.1"/>
    <n v="4.24"/>
    <n v="5.41"/>
    <n v="2066"/>
    <x v="767"/>
    <x v="0"/>
    <x v="1"/>
    <x v="0"/>
    <x v="0"/>
    <x v="0"/>
    <x v="766"/>
    <n v="0.35"/>
    <x v="0"/>
    <x v="2"/>
    <x v="18"/>
    <x v="608"/>
    <n v="28079"/>
    <x v="93"/>
    <d v="2015-04-23T00:00:00"/>
    <n v="-61.6"/>
    <x v="1405"/>
    <n v="8"/>
    <x v="1655"/>
    <n v="85835"/>
    <x v="2"/>
    <x v="0"/>
  </r>
  <r>
    <n v="21760"/>
    <x v="0"/>
    <n v="0.02"/>
    <n v="25.38"/>
    <n v="8.99"/>
    <n v="648"/>
    <x v="1036"/>
    <x v="0"/>
    <x v="3"/>
    <x v="2"/>
    <x v="4"/>
    <x v="5"/>
    <x v="267"/>
    <n v="0.5"/>
    <x v="0"/>
    <x v="3"/>
    <x v="13"/>
    <x v="805"/>
    <n v="60440"/>
    <x v="148"/>
    <d v="2015-06-22T00:00:00"/>
    <n v="-10.36"/>
    <x v="1406"/>
    <n v="1"/>
    <x v="1656"/>
    <n v="91365"/>
    <x v="3"/>
    <x v="0"/>
  </r>
  <r>
    <n v="24091"/>
    <x v="1"/>
    <n v="0.1"/>
    <n v="5.98"/>
    <n v="5.14"/>
    <n v="2127"/>
    <x v="1037"/>
    <x v="0"/>
    <x v="3"/>
    <x v="0"/>
    <x v="11"/>
    <x v="0"/>
    <x v="836"/>
    <n v="0.36"/>
    <x v="0"/>
    <x v="3"/>
    <x v="4"/>
    <x v="806"/>
    <n v="48310"/>
    <x v="15"/>
    <d v="2015-03-20T00:00:00"/>
    <n v="-49.53"/>
    <x v="1407"/>
    <n v="6"/>
    <x v="1657"/>
    <n v="88418"/>
    <x v="3"/>
    <x v="0"/>
  </r>
  <r>
    <n v="26039"/>
    <x v="3"/>
    <n v="0.02"/>
    <n v="15.42"/>
    <n v="5.41"/>
    <n v="3143"/>
    <x v="1038"/>
    <x v="0"/>
    <x v="2"/>
    <x v="0"/>
    <x v="3"/>
    <x v="0"/>
    <x v="837"/>
    <n v="0.59"/>
    <x v="0"/>
    <x v="3"/>
    <x v="6"/>
    <x v="807"/>
    <n v="78660"/>
    <x v="112"/>
    <d v="2015-03-25T00:00:00"/>
    <n v="-16.37"/>
    <x v="1408"/>
    <n v="2"/>
    <x v="1658"/>
    <n v="86368"/>
    <x v="3"/>
    <x v="0"/>
  </r>
  <r>
    <n v="20324"/>
    <x v="2"/>
    <n v="0.03"/>
    <n v="10.89"/>
    <n v="4.5"/>
    <n v="156"/>
    <x v="338"/>
    <x v="0"/>
    <x v="1"/>
    <x v="0"/>
    <x v="7"/>
    <x v="0"/>
    <x v="557"/>
    <n v="0.59"/>
    <x v="0"/>
    <x v="1"/>
    <x v="12"/>
    <x v="173"/>
    <n v="80525"/>
    <x v="169"/>
    <d v="2015-01-26T00:00:00"/>
    <n v="-18.64"/>
    <x v="1409"/>
    <n v="3"/>
    <x v="1659"/>
    <n v="87672"/>
    <x v="1"/>
    <x v="0"/>
  </r>
  <r>
    <n v="23455"/>
    <x v="3"/>
    <n v="0.04"/>
    <n v="2.08"/>
    <n v="1.49"/>
    <n v="1254"/>
    <x v="739"/>
    <x v="0"/>
    <x v="3"/>
    <x v="0"/>
    <x v="0"/>
    <x v="0"/>
    <x v="838"/>
    <n v="0.36"/>
    <x v="0"/>
    <x v="3"/>
    <x v="6"/>
    <x v="589"/>
    <n v="77530"/>
    <x v="139"/>
    <d v="2015-05-23T00:00:00"/>
    <n v="-11.281500000000001"/>
    <x v="1410"/>
    <n v="16"/>
    <x v="1660"/>
    <n v="89982"/>
    <x v="3"/>
    <x v="0"/>
  </r>
  <r>
    <n v="23502"/>
    <x v="3"/>
    <n v="7.0000000000000007E-2"/>
    <n v="6.48"/>
    <n v="5.74"/>
    <n v="2108"/>
    <x v="1039"/>
    <x v="0"/>
    <x v="1"/>
    <x v="0"/>
    <x v="11"/>
    <x v="0"/>
    <x v="601"/>
    <n v="0.37"/>
    <x v="0"/>
    <x v="3"/>
    <x v="38"/>
    <x v="808"/>
    <n v="63129"/>
    <x v="11"/>
    <d v="2015-06-06T00:00:00"/>
    <n v="-14.225"/>
    <x v="1411"/>
    <n v="5"/>
    <x v="1661"/>
    <n v="87862"/>
    <x v="3"/>
    <x v="0"/>
  </r>
  <r>
    <n v="20499"/>
    <x v="0"/>
    <n v="0.04"/>
    <n v="3.08"/>
    <n v="0.99"/>
    <n v="2071"/>
    <x v="277"/>
    <x v="0"/>
    <x v="1"/>
    <x v="0"/>
    <x v="15"/>
    <x v="0"/>
    <x v="514"/>
    <n v="0.37"/>
    <x v="0"/>
    <x v="3"/>
    <x v="4"/>
    <x v="229"/>
    <n v="48336"/>
    <x v="71"/>
    <d v="2015-02-02T00:00:00"/>
    <n v="23.204699999999999"/>
    <x v="11"/>
    <n v="11"/>
    <x v="1662"/>
    <n v="88555"/>
    <x v="3"/>
    <x v="0"/>
  </r>
  <r>
    <n v="18181"/>
    <x v="1"/>
    <n v="0"/>
    <n v="4.42"/>
    <n v="4.99"/>
    <n v="15"/>
    <x v="567"/>
    <x v="0"/>
    <x v="0"/>
    <x v="0"/>
    <x v="14"/>
    <x v="0"/>
    <x v="839"/>
    <n v="0.38"/>
    <x v="0"/>
    <x v="0"/>
    <x v="2"/>
    <x v="455"/>
    <n v="11787"/>
    <x v="144"/>
    <d v="2015-04-09T00:00:00"/>
    <n v="-59.82"/>
    <x v="1412"/>
    <n v="7"/>
    <x v="1663"/>
    <n v="86837"/>
    <x v="0"/>
    <x v="0"/>
  </r>
  <r>
    <n v="22757"/>
    <x v="0"/>
    <n v="0.05"/>
    <n v="4.1399999999999997"/>
    <n v="6.6"/>
    <n v="469"/>
    <x v="1040"/>
    <x v="2"/>
    <x v="0"/>
    <x v="2"/>
    <x v="4"/>
    <x v="0"/>
    <x v="778"/>
    <n v="0.49"/>
    <x v="0"/>
    <x v="0"/>
    <x v="17"/>
    <x v="809"/>
    <n v="7506"/>
    <x v="132"/>
    <d v="2015-01-13T00:00:00"/>
    <n v="-128.68719999999999"/>
    <x v="1413"/>
    <n v="7"/>
    <x v="1664"/>
    <n v="88060"/>
    <x v="0"/>
    <x v="0"/>
  </r>
  <r>
    <n v="25122"/>
    <x v="2"/>
    <n v="0.01"/>
    <n v="15.28"/>
    <n v="1.99"/>
    <n v="234"/>
    <x v="253"/>
    <x v="0"/>
    <x v="0"/>
    <x v="1"/>
    <x v="10"/>
    <x v="5"/>
    <x v="463"/>
    <n v="0.42"/>
    <x v="0"/>
    <x v="3"/>
    <x v="42"/>
    <x v="210"/>
    <n v="50208"/>
    <x v="65"/>
    <d v="2015-03-29T00:00:00"/>
    <n v="-12.46"/>
    <x v="1414"/>
    <n v="2"/>
    <x v="1665"/>
    <n v="90238"/>
    <x v="3"/>
    <x v="0"/>
  </r>
  <r>
    <n v="25724"/>
    <x v="3"/>
    <n v="7.0000000000000007E-2"/>
    <n v="2.89"/>
    <n v="0.5"/>
    <n v="2873"/>
    <x v="189"/>
    <x v="0"/>
    <x v="0"/>
    <x v="0"/>
    <x v="15"/>
    <x v="0"/>
    <x v="767"/>
    <n v="0.38"/>
    <x v="0"/>
    <x v="2"/>
    <x v="15"/>
    <x v="155"/>
    <n v="33012"/>
    <x v="39"/>
    <d v="2015-01-24T00:00:00"/>
    <n v="441.59399999999999"/>
    <x v="1415"/>
    <n v="12"/>
    <x v="1666"/>
    <n v="89872"/>
    <x v="2"/>
    <x v="0"/>
  </r>
  <r>
    <n v="20481"/>
    <x v="3"/>
    <n v="7.0000000000000007E-2"/>
    <n v="5.98"/>
    <n v="5.46"/>
    <n v="2058"/>
    <x v="1041"/>
    <x v="0"/>
    <x v="1"/>
    <x v="0"/>
    <x v="11"/>
    <x v="0"/>
    <x v="654"/>
    <n v="0.36"/>
    <x v="0"/>
    <x v="2"/>
    <x v="18"/>
    <x v="810"/>
    <n v="28601"/>
    <x v="29"/>
    <d v="2015-02-15T00:00:00"/>
    <n v="46.65"/>
    <x v="1416"/>
    <n v="5"/>
    <x v="1667"/>
    <n v="88040"/>
    <x v="2"/>
    <x v="0"/>
  </r>
  <r>
    <n v="21003"/>
    <x v="4"/>
    <n v="0"/>
    <n v="24.92"/>
    <n v="12.98"/>
    <n v="1997"/>
    <x v="545"/>
    <x v="0"/>
    <x v="2"/>
    <x v="0"/>
    <x v="0"/>
    <x v="0"/>
    <x v="735"/>
    <n v="0.39"/>
    <x v="0"/>
    <x v="2"/>
    <x v="36"/>
    <x v="273"/>
    <n v="29915"/>
    <x v="140"/>
    <d v="2015-06-02T00:00:00"/>
    <n v="-23.155999999999999"/>
    <x v="1417"/>
    <n v="1"/>
    <x v="1668"/>
    <n v="90335"/>
    <x v="2"/>
    <x v="0"/>
  </r>
  <r>
    <n v="21325"/>
    <x v="4"/>
    <n v="0.06"/>
    <n v="4.4800000000000004"/>
    <n v="49"/>
    <n v="576"/>
    <x v="1042"/>
    <x v="0"/>
    <x v="1"/>
    <x v="0"/>
    <x v="7"/>
    <x v="2"/>
    <x v="540"/>
    <n v="0.6"/>
    <x v="0"/>
    <x v="1"/>
    <x v="1"/>
    <x v="811"/>
    <n v="91767"/>
    <x v="142"/>
    <d v="2015-01-17T00:00:00"/>
    <n v="-566"/>
    <x v="1418"/>
    <n v="4"/>
    <x v="1669"/>
    <n v="88645"/>
    <x v="1"/>
    <x v="0"/>
  </r>
  <r>
    <n v="6289"/>
    <x v="3"/>
    <n v="0.03"/>
    <n v="5.28"/>
    <n v="5.61"/>
    <n v="699"/>
    <x v="62"/>
    <x v="0"/>
    <x v="2"/>
    <x v="0"/>
    <x v="11"/>
    <x v="0"/>
    <x v="694"/>
    <n v="0.4"/>
    <x v="0"/>
    <x v="1"/>
    <x v="1"/>
    <x v="1"/>
    <n v="90041"/>
    <x v="58"/>
    <d v="2015-04-24T00:00:00"/>
    <n v="-16.670000000000002"/>
    <x v="1419"/>
    <n v="5"/>
    <x v="1670"/>
    <n v="44517"/>
    <x v="1"/>
    <x v="0"/>
  </r>
  <r>
    <n v="22318"/>
    <x v="0"/>
    <n v="0.03"/>
    <n v="29.34"/>
    <n v="7.87"/>
    <n v="453"/>
    <x v="1043"/>
    <x v="0"/>
    <x v="1"/>
    <x v="2"/>
    <x v="4"/>
    <x v="0"/>
    <x v="312"/>
    <n v="0.54"/>
    <x v="0"/>
    <x v="1"/>
    <x v="1"/>
    <x v="812"/>
    <n v="95032"/>
    <x v="62"/>
    <d v="2015-05-10T00:00:00"/>
    <n v="-41.32"/>
    <x v="1420"/>
    <n v="1"/>
    <x v="1671"/>
    <n v="86011"/>
    <x v="1"/>
    <x v="0"/>
  </r>
  <r>
    <n v="21274"/>
    <x v="3"/>
    <n v="0.06"/>
    <n v="6.48"/>
    <n v="7.37"/>
    <n v="600"/>
    <x v="1044"/>
    <x v="0"/>
    <x v="1"/>
    <x v="0"/>
    <x v="11"/>
    <x v="0"/>
    <x v="625"/>
    <n v="0.37"/>
    <x v="0"/>
    <x v="0"/>
    <x v="32"/>
    <x v="813"/>
    <n v="21136"/>
    <x v="86"/>
    <d v="2015-03-14T00:00:00"/>
    <n v="-75.44"/>
    <x v="1421"/>
    <n v="5"/>
    <x v="1672"/>
    <n v="87579"/>
    <x v="0"/>
    <x v="0"/>
  </r>
  <r>
    <n v="21290"/>
    <x v="2"/>
    <n v="0.04"/>
    <n v="4.13"/>
    <n v="0.99"/>
    <n v="2912"/>
    <x v="449"/>
    <x v="2"/>
    <x v="3"/>
    <x v="0"/>
    <x v="15"/>
    <x v="0"/>
    <x v="785"/>
    <n v="0.39"/>
    <x v="0"/>
    <x v="3"/>
    <x v="33"/>
    <x v="363"/>
    <n v="58201"/>
    <x v="19"/>
    <d v="2015-04-30T00:00:00"/>
    <n v="22.307699999999997"/>
    <x v="11"/>
    <n v="7"/>
    <x v="1673"/>
    <n v="87396"/>
    <x v="3"/>
    <x v="0"/>
  </r>
  <r>
    <n v="24457"/>
    <x v="4"/>
    <n v="0.08"/>
    <n v="3.69"/>
    <n v="2.5"/>
    <n v="3128"/>
    <x v="1045"/>
    <x v="0"/>
    <x v="0"/>
    <x v="0"/>
    <x v="14"/>
    <x v="0"/>
    <x v="822"/>
    <n v="0.39"/>
    <x v="0"/>
    <x v="2"/>
    <x v="24"/>
    <x v="814"/>
    <n v="71109"/>
    <x v="103"/>
    <d v="2015-06-30T00:00:00"/>
    <n v="-139.07600000000002"/>
    <x v="1422"/>
    <n v="9"/>
    <x v="1674"/>
    <n v="89810"/>
    <x v="2"/>
    <x v="0"/>
  </r>
  <r>
    <n v="21690"/>
    <x v="4"/>
    <n v="0.01"/>
    <n v="29.89"/>
    <n v="1.99"/>
    <n v="2715"/>
    <x v="1046"/>
    <x v="0"/>
    <x v="1"/>
    <x v="1"/>
    <x v="10"/>
    <x v="5"/>
    <x v="418"/>
    <n v="0.5"/>
    <x v="0"/>
    <x v="3"/>
    <x v="4"/>
    <x v="671"/>
    <n v="48911"/>
    <x v="82"/>
    <d v="2015-01-16T00:00:00"/>
    <n v="-74.64"/>
    <x v="1423"/>
    <n v="1"/>
    <x v="1675"/>
    <n v="88702"/>
    <x v="3"/>
    <x v="0"/>
  </r>
  <r>
    <n v="21345"/>
    <x v="3"/>
    <n v="0.09"/>
    <n v="2.6"/>
    <n v="2.4"/>
    <n v="907"/>
    <x v="761"/>
    <x v="0"/>
    <x v="3"/>
    <x v="0"/>
    <x v="13"/>
    <x v="6"/>
    <x v="806"/>
    <n v="0.57999999999999996"/>
    <x v="0"/>
    <x v="2"/>
    <x v="34"/>
    <x v="605"/>
    <n v="42420"/>
    <x v="149"/>
    <d v="2015-06-19T00:00:00"/>
    <n v="1107.4079999999999"/>
    <x v="1424"/>
    <n v="12"/>
    <x v="1676"/>
    <n v="86460"/>
    <x v="2"/>
    <x v="0"/>
  </r>
  <r>
    <n v="19805"/>
    <x v="1"/>
    <n v="7.0000000000000007E-2"/>
    <n v="35.99"/>
    <n v="5"/>
    <n v="3100"/>
    <x v="1047"/>
    <x v="0"/>
    <x v="2"/>
    <x v="1"/>
    <x v="9"/>
    <x v="6"/>
    <x v="184"/>
    <n v="0.82"/>
    <x v="0"/>
    <x v="2"/>
    <x v="15"/>
    <x v="815"/>
    <n v="33334"/>
    <x v="88"/>
    <d v="2015-03-27T00:00:00"/>
    <n v="-299.81420000000003"/>
    <x v="1425"/>
    <n v="1"/>
    <x v="1677"/>
    <n v="89988"/>
    <x v="2"/>
    <x v="0"/>
  </r>
  <r>
    <n v="18252"/>
    <x v="0"/>
    <n v="0"/>
    <n v="5.98"/>
    <n v="2.5"/>
    <n v="2052"/>
    <x v="479"/>
    <x v="0"/>
    <x v="3"/>
    <x v="0"/>
    <x v="14"/>
    <x v="0"/>
    <x v="840"/>
    <n v="0.36"/>
    <x v="0"/>
    <x v="1"/>
    <x v="43"/>
    <x v="384"/>
    <n v="87105"/>
    <x v="164"/>
    <d v="2015-02-20T00:00:00"/>
    <n v="9.5608000000000004"/>
    <x v="1426"/>
    <n v="5"/>
    <x v="1678"/>
    <n v="87234"/>
    <x v="1"/>
    <x v="0"/>
  </r>
  <r>
    <n v="19852"/>
    <x v="2"/>
    <n v="0.08"/>
    <n v="2.62"/>
    <n v="0.8"/>
    <n v="1389"/>
    <x v="1005"/>
    <x v="2"/>
    <x v="0"/>
    <x v="0"/>
    <x v="16"/>
    <x v="6"/>
    <x v="787"/>
    <n v="0.39"/>
    <x v="0"/>
    <x v="1"/>
    <x v="1"/>
    <x v="547"/>
    <n v="94025"/>
    <x v="162"/>
    <d v="2015-05-15T00:00:00"/>
    <n v="21.769499999999997"/>
    <x v="11"/>
    <n v="12"/>
    <x v="1679"/>
    <n v="88728"/>
    <x v="1"/>
    <x v="0"/>
  </r>
  <r>
    <n v="22970"/>
    <x v="1"/>
    <n v="0.04"/>
    <n v="4.28"/>
    <n v="5.68"/>
    <n v="2046"/>
    <x v="46"/>
    <x v="0"/>
    <x v="1"/>
    <x v="0"/>
    <x v="11"/>
    <x v="0"/>
    <x v="841"/>
    <n v="0.4"/>
    <x v="0"/>
    <x v="3"/>
    <x v="20"/>
    <x v="32"/>
    <n v="67901"/>
    <x v="38"/>
    <d v="2015-06-14T00:00:00"/>
    <n v="-27.375"/>
    <x v="1427"/>
    <n v="7"/>
    <x v="1680"/>
    <n v="88219"/>
    <x v="3"/>
    <x v="0"/>
  </r>
  <r>
    <n v="22248"/>
    <x v="3"/>
    <n v="0.1"/>
    <n v="6.88"/>
    <n v="2"/>
    <n v="621"/>
    <x v="1048"/>
    <x v="0"/>
    <x v="3"/>
    <x v="0"/>
    <x v="11"/>
    <x v="6"/>
    <x v="485"/>
    <n v="0.39"/>
    <x v="0"/>
    <x v="0"/>
    <x v="39"/>
    <x v="816"/>
    <n v="6111"/>
    <x v="109"/>
    <d v="2015-02-27T00:00:00"/>
    <n v="18.420000000000002"/>
    <x v="1428"/>
    <n v="5"/>
    <x v="1681"/>
    <n v="91432"/>
    <x v="0"/>
    <x v="0"/>
  </r>
  <r>
    <n v="18322"/>
    <x v="2"/>
    <n v="0.09"/>
    <n v="3.57"/>
    <n v="4.17"/>
    <n v="3374"/>
    <x v="267"/>
    <x v="0"/>
    <x v="3"/>
    <x v="0"/>
    <x v="13"/>
    <x v="5"/>
    <x v="842"/>
    <n v="0.59"/>
    <x v="0"/>
    <x v="0"/>
    <x v="32"/>
    <x v="222"/>
    <n v="21113"/>
    <x v="115"/>
    <d v="2015-07-01T00:00:00"/>
    <n v="-56.887999999999998"/>
    <x v="1429"/>
    <n v="9"/>
    <x v="1682"/>
    <n v="87474"/>
    <x v="0"/>
    <x v="0"/>
  </r>
  <r>
    <n v="22598"/>
    <x v="4"/>
    <n v="7.0000000000000007E-2"/>
    <n v="9.7100000000000009"/>
    <n v="9.4499999999999993"/>
    <n v="393"/>
    <x v="1049"/>
    <x v="0"/>
    <x v="1"/>
    <x v="0"/>
    <x v="3"/>
    <x v="0"/>
    <x v="490"/>
    <n v="0.6"/>
    <x v="0"/>
    <x v="0"/>
    <x v="2"/>
    <x v="19"/>
    <n v="13021"/>
    <x v="44"/>
    <d v="2015-02-22T00:00:00"/>
    <n v="-81.77"/>
    <x v="1430"/>
    <n v="3"/>
    <x v="1683"/>
    <n v="86382"/>
    <x v="0"/>
    <x v="0"/>
  </r>
  <r>
    <n v="25507"/>
    <x v="0"/>
    <n v="0.03"/>
    <n v="14.2"/>
    <n v="5.3"/>
    <n v="871"/>
    <x v="794"/>
    <x v="0"/>
    <x v="3"/>
    <x v="2"/>
    <x v="4"/>
    <x v="6"/>
    <x v="487"/>
    <n v="0.46"/>
    <x v="0"/>
    <x v="1"/>
    <x v="26"/>
    <x v="630"/>
    <n v="89502"/>
    <x v="133"/>
    <d v="2015-03-17T00:00:00"/>
    <n v="21.555599999999998"/>
    <x v="11"/>
    <n v="2"/>
    <x v="1684"/>
    <n v="90577"/>
    <x v="1"/>
    <x v="0"/>
  </r>
  <r>
    <n v="20074"/>
    <x v="4"/>
    <n v="0.08"/>
    <n v="6.7"/>
    <n v="1.56"/>
    <n v="954"/>
    <x v="1050"/>
    <x v="0"/>
    <x v="0"/>
    <x v="0"/>
    <x v="13"/>
    <x v="6"/>
    <x v="717"/>
    <n v="0.52"/>
    <x v="0"/>
    <x v="3"/>
    <x v="6"/>
    <x v="817"/>
    <n v="75067"/>
    <x v="156"/>
    <d v="2015-02-12T00:00:00"/>
    <n v="10.56"/>
    <x v="1431"/>
    <n v="5"/>
    <x v="1685"/>
    <n v="90771"/>
    <x v="3"/>
    <x v="0"/>
  </r>
  <r>
    <n v="24134"/>
    <x v="2"/>
    <n v="0"/>
    <n v="15.04"/>
    <n v="1.97"/>
    <n v="551"/>
    <x v="1051"/>
    <x v="0"/>
    <x v="1"/>
    <x v="0"/>
    <x v="11"/>
    <x v="6"/>
    <x v="578"/>
    <n v="0.39"/>
    <x v="0"/>
    <x v="3"/>
    <x v="6"/>
    <x v="818"/>
    <n v="75090"/>
    <x v="79"/>
    <d v="2015-02-01T00:00:00"/>
    <n v="21.514199999999999"/>
    <x v="11"/>
    <n v="2"/>
    <x v="1686"/>
    <n v="90909"/>
    <x v="3"/>
    <x v="0"/>
  </r>
  <r>
    <n v="19317"/>
    <x v="4"/>
    <n v="0.04"/>
    <n v="10.14"/>
    <n v="2.27"/>
    <n v="169"/>
    <x v="52"/>
    <x v="0"/>
    <x v="1"/>
    <x v="0"/>
    <x v="11"/>
    <x v="6"/>
    <x v="818"/>
    <n v="0.36"/>
    <x v="0"/>
    <x v="2"/>
    <x v="24"/>
    <x v="38"/>
    <n v="70802"/>
    <x v="43"/>
    <d v="2015-01-07T00:00:00"/>
    <n v="24.923999999999999"/>
    <x v="1432"/>
    <n v="3"/>
    <x v="1687"/>
    <n v="87463"/>
    <x v="2"/>
    <x v="0"/>
  </r>
  <r>
    <n v="19486"/>
    <x v="4"/>
    <n v="0.04"/>
    <n v="3.57"/>
    <n v="4.17"/>
    <n v="2795"/>
    <x v="178"/>
    <x v="0"/>
    <x v="1"/>
    <x v="0"/>
    <x v="13"/>
    <x v="5"/>
    <x v="842"/>
    <n v="0.59"/>
    <x v="0"/>
    <x v="3"/>
    <x v="42"/>
    <x v="145"/>
    <n v="50401"/>
    <x v="118"/>
    <d v="2015-01-28T00:00:00"/>
    <n v="-69.91"/>
    <x v="1433"/>
    <n v="8"/>
    <x v="1688"/>
    <n v="87556"/>
    <x v="3"/>
    <x v="0"/>
  </r>
  <r>
    <n v="25279"/>
    <x v="2"/>
    <n v="0.04"/>
    <n v="9.06"/>
    <n v="9.86"/>
    <n v="1085"/>
    <x v="608"/>
    <x v="0"/>
    <x v="3"/>
    <x v="0"/>
    <x v="11"/>
    <x v="0"/>
    <x v="510"/>
    <n v="0.4"/>
    <x v="0"/>
    <x v="0"/>
    <x v="2"/>
    <x v="492"/>
    <n v="11729"/>
    <x v="137"/>
    <d v="2015-04-25T00:00:00"/>
    <n v="-53.25"/>
    <x v="1434"/>
    <n v="3"/>
    <x v="1689"/>
    <n v="86123"/>
    <x v="0"/>
    <x v="0"/>
  </r>
  <r>
    <n v="20003"/>
    <x v="0"/>
    <n v="0.03"/>
    <n v="35.99"/>
    <n v="1.1000000000000001"/>
    <n v="799"/>
    <x v="355"/>
    <x v="0"/>
    <x v="2"/>
    <x v="1"/>
    <x v="9"/>
    <x v="0"/>
    <x v="347"/>
    <n v="0.55000000000000004"/>
    <x v="0"/>
    <x v="2"/>
    <x v="36"/>
    <x v="273"/>
    <n v="29915"/>
    <x v="41"/>
    <d v="2015-01-07T00:00:00"/>
    <n v="-211.036"/>
    <x v="1435"/>
    <n v="1"/>
    <x v="1690"/>
    <n v="89909"/>
    <x v="2"/>
    <x v="0"/>
  </r>
  <r>
    <n v="25304"/>
    <x v="0"/>
    <n v="0.06"/>
    <n v="2.2799999999999998"/>
    <n v="5.2"/>
    <n v="2443"/>
    <x v="416"/>
    <x v="0"/>
    <x v="1"/>
    <x v="0"/>
    <x v="13"/>
    <x v="6"/>
    <x v="843"/>
    <n v="0.41"/>
    <x v="0"/>
    <x v="2"/>
    <x v="15"/>
    <x v="25"/>
    <n v="33142"/>
    <x v="125"/>
    <d v="2015-06-03T00:00:00"/>
    <n v="-2002.6314000000002"/>
    <x v="1436"/>
    <n v="13"/>
    <x v="1691"/>
    <n v="89301"/>
    <x v="2"/>
    <x v="0"/>
  </r>
  <r>
    <n v="23822"/>
    <x v="0"/>
    <n v="0.01"/>
    <n v="14.28"/>
    <n v="2.99"/>
    <n v="1709"/>
    <x v="133"/>
    <x v="0"/>
    <x v="2"/>
    <x v="0"/>
    <x v="0"/>
    <x v="0"/>
    <x v="582"/>
    <n v="0.39"/>
    <x v="0"/>
    <x v="0"/>
    <x v="5"/>
    <x v="104"/>
    <n v="19464"/>
    <x v="105"/>
    <d v="2015-01-22T00:00:00"/>
    <n v="21.003500000000003"/>
    <x v="1437"/>
    <n v="2"/>
    <x v="1692"/>
    <n v="88782"/>
    <x v="0"/>
    <x v="0"/>
  </r>
  <r>
    <n v="23666"/>
    <x v="4"/>
    <n v="0.1"/>
    <n v="2.6"/>
    <n v="2.4"/>
    <n v="2555"/>
    <x v="657"/>
    <x v="0"/>
    <x v="3"/>
    <x v="0"/>
    <x v="13"/>
    <x v="6"/>
    <x v="806"/>
    <n v="0.57999999999999996"/>
    <x v="0"/>
    <x v="3"/>
    <x v="31"/>
    <x v="3"/>
    <n v="53711"/>
    <x v="31"/>
    <d v="2015-01-14T00:00:00"/>
    <n v="-88.039999999999992"/>
    <x v="1438"/>
    <n v="12"/>
    <x v="1693"/>
    <n v="86527"/>
    <x v="3"/>
    <x v="0"/>
  </r>
  <r>
    <n v="26104"/>
    <x v="3"/>
    <n v="0.06"/>
    <n v="7.1"/>
    <n v="6.05"/>
    <n v="3369"/>
    <x v="1052"/>
    <x v="0"/>
    <x v="3"/>
    <x v="0"/>
    <x v="0"/>
    <x v="0"/>
    <x v="538"/>
    <n v="0.39"/>
    <x v="0"/>
    <x v="0"/>
    <x v="8"/>
    <x v="73"/>
    <n v="43081"/>
    <x v="156"/>
    <d v="2015-02-13T00:00:00"/>
    <n v="-42.170500000000004"/>
    <x v="1439"/>
    <n v="4"/>
    <x v="1694"/>
    <n v="90500"/>
    <x v="0"/>
    <x v="0"/>
  </r>
  <r>
    <n v="19382"/>
    <x v="0"/>
    <n v="0.02"/>
    <n v="3.68"/>
    <n v="1.32"/>
    <n v="3041"/>
    <x v="311"/>
    <x v="0"/>
    <x v="1"/>
    <x v="0"/>
    <x v="12"/>
    <x v="6"/>
    <x v="703"/>
    <n v="0.83"/>
    <x v="0"/>
    <x v="3"/>
    <x v="20"/>
    <x v="187"/>
    <n v="67846"/>
    <x v="131"/>
    <d v="2015-05-17T00:00:00"/>
    <n v="-20.65"/>
    <x v="1440"/>
    <n v="8"/>
    <x v="1695"/>
    <n v="86102"/>
    <x v="3"/>
    <x v="0"/>
  </r>
  <r>
    <n v="25055"/>
    <x v="0"/>
    <n v="0"/>
    <n v="2.78"/>
    <n v="1.49"/>
    <n v="653"/>
    <x v="1053"/>
    <x v="2"/>
    <x v="2"/>
    <x v="0"/>
    <x v="0"/>
    <x v="0"/>
    <x v="798"/>
    <n v="0.36"/>
    <x v="0"/>
    <x v="1"/>
    <x v="1"/>
    <x v="164"/>
    <n v="91730"/>
    <x v="73"/>
    <d v="2015-04-17T00:00:00"/>
    <n v="20.6448"/>
    <x v="11"/>
    <n v="9"/>
    <x v="1696"/>
    <n v="91213"/>
    <x v="1"/>
    <x v="0"/>
  </r>
  <r>
    <n v="22938"/>
    <x v="1"/>
    <n v="7.0000000000000007E-2"/>
    <n v="2.94"/>
    <n v="0.81"/>
    <n v="2655"/>
    <x v="497"/>
    <x v="0"/>
    <x v="1"/>
    <x v="0"/>
    <x v="13"/>
    <x v="6"/>
    <x v="844"/>
    <n v="0.4"/>
    <x v="0"/>
    <x v="2"/>
    <x v="30"/>
    <x v="131"/>
    <n v="30318"/>
    <x v="144"/>
    <d v="2015-04-09T00:00:00"/>
    <n v="-93.927400000000006"/>
    <x v="1441"/>
    <n v="10"/>
    <x v="1697"/>
    <n v="86064"/>
    <x v="2"/>
    <x v="0"/>
  </r>
  <r>
    <n v="22363"/>
    <x v="1"/>
    <n v="0.01"/>
    <n v="13.99"/>
    <n v="7.51"/>
    <n v="1267"/>
    <x v="577"/>
    <x v="0"/>
    <x v="1"/>
    <x v="1"/>
    <x v="1"/>
    <x v="4"/>
    <x v="466"/>
    <n v="0.39"/>
    <x v="0"/>
    <x v="2"/>
    <x v="15"/>
    <x v="465"/>
    <n v="33433"/>
    <x v="61"/>
    <d v="2015-02-11T00:00:00"/>
    <n v="533.74199999999996"/>
    <x v="1442"/>
    <n v="2"/>
    <x v="1698"/>
    <n v="89514"/>
    <x v="2"/>
    <x v="0"/>
  </r>
  <r>
    <n v="23161"/>
    <x v="0"/>
    <n v="7.0000000000000007E-2"/>
    <n v="3.98"/>
    <n v="5.26"/>
    <n v="2561"/>
    <x v="224"/>
    <x v="0"/>
    <x v="2"/>
    <x v="0"/>
    <x v="0"/>
    <x v="0"/>
    <x v="793"/>
    <n v="0.38"/>
    <x v="0"/>
    <x v="0"/>
    <x v="2"/>
    <x v="184"/>
    <n v="10562"/>
    <x v="144"/>
    <d v="2015-04-10T00:00:00"/>
    <n v="-59.963760000000001"/>
    <x v="1443"/>
    <n v="7"/>
    <x v="1699"/>
    <n v="86466"/>
    <x v="0"/>
    <x v="0"/>
  </r>
  <r>
    <n v="20698"/>
    <x v="3"/>
    <n v="0.06"/>
    <n v="1.76"/>
    <n v="0.7"/>
    <n v="56"/>
    <x v="906"/>
    <x v="0"/>
    <x v="2"/>
    <x v="0"/>
    <x v="13"/>
    <x v="6"/>
    <x v="611"/>
    <n v="0.56000000000000005"/>
    <x v="0"/>
    <x v="0"/>
    <x v="2"/>
    <x v="718"/>
    <n v="14150"/>
    <x v="50"/>
    <d v="2015-04-21T00:00:00"/>
    <n v="-1.6524000000000001"/>
    <x v="1444"/>
    <n v="17"/>
    <x v="1700"/>
    <n v="88075"/>
    <x v="0"/>
    <x v="0"/>
  </r>
  <r>
    <n v="25650"/>
    <x v="4"/>
    <n v="0.09"/>
    <n v="2.62"/>
    <n v="0.8"/>
    <n v="2684"/>
    <x v="300"/>
    <x v="0"/>
    <x v="0"/>
    <x v="0"/>
    <x v="16"/>
    <x v="6"/>
    <x v="787"/>
    <n v="0.39"/>
    <x v="0"/>
    <x v="2"/>
    <x v="15"/>
    <x v="251"/>
    <n v="33952"/>
    <x v="22"/>
    <d v="2015-04-12T00:00:00"/>
    <n v="8.3879999999999999"/>
    <x v="1445"/>
    <n v="12"/>
    <x v="1701"/>
    <n v="89148"/>
    <x v="2"/>
    <x v="0"/>
  </r>
  <r>
    <n v="19074"/>
    <x v="2"/>
    <n v="0.03"/>
    <n v="4.26"/>
    <n v="1.2"/>
    <n v="114"/>
    <x v="949"/>
    <x v="0"/>
    <x v="3"/>
    <x v="0"/>
    <x v="13"/>
    <x v="6"/>
    <x v="435"/>
    <n v="0.44"/>
    <x v="0"/>
    <x v="1"/>
    <x v="16"/>
    <x v="748"/>
    <n v="97035"/>
    <x v="43"/>
    <d v="2015-01-04T00:00:00"/>
    <n v="18.658000000000001"/>
    <x v="1446"/>
    <n v="7"/>
    <x v="1702"/>
    <n v="89583"/>
    <x v="1"/>
    <x v="0"/>
  </r>
  <r>
    <n v="19145"/>
    <x v="1"/>
    <n v="0.08"/>
    <n v="4.28"/>
    <n v="0.94"/>
    <n v="1636"/>
    <x v="249"/>
    <x v="0"/>
    <x v="3"/>
    <x v="0"/>
    <x v="13"/>
    <x v="6"/>
    <x v="821"/>
    <n v="0.56000000000000005"/>
    <x v="0"/>
    <x v="1"/>
    <x v="1"/>
    <x v="206"/>
    <n v="93905"/>
    <x v="129"/>
    <d v="2015-01-17T00:00:00"/>
    <n v="10.5792"/>
    <x v="1447"/>
    <n v="7"/>
    <x v="1703"/>
    <n v="89704"/>
    <x v="1"/>
    <x v="0"/>
  </r>
  <r>
    <n v="19506"/>
    <x v="1"/>
    <n v="0.04"/>
    <n v="1.74"/>
    <n v="4.08"/>
    <n v="2697"/>
    <x v="162"/>
    <x v="0"/>
    <x v="1"/>
    <x v="2"/>
    <x v="4"/>
    <x v="5"/>
    <x v="845"/>
    <n v="0.53"/>
    <x v="0"/>
    <x v="2"/>
    <x v="3"/>
    <x v="129"/>
    <n v="35216"/>
    <x v="110"/>
    <d v="2015-02-25T00:00:00"/>
    <n v="9.2519999999999989"/>
    <x v="1448"/>
    <n v="16"/>
    <x v="1704"/>
    <n v="87678"/>
    <x v="2"/>
    <x v="0"/>
  </r>
  <r>
    <n v="19898"/>
    <x v="0"/>
    <n v="7.0000000000000007E-2"/>
    <n v="3.38"/>
    <n v="0.85"/>
    <n v="2380"/>
    <x v="316"/>
    <x v="0"/>
    <x v="0"/>
    <x v="0"/>
    <x v="13"/>
    <x v="6"/>
    <x v="647"/>
    <n v="0.48"/>
    <x v="0"/>
    <x v="3"/>
    <x v="4"/>
    <x v="261"/>
    <n v="49505"/>
    <x v="34"/>
    <d v="2015-04-28T00:00:00"/>
    <n v="19.04"/>
    <x v="1449"/>
    <n v="9"/>
    <x v="1704"/>
    <n v="86654"/>
    <x v="3"/>
    <x v="0"/>
  </r>
  <r>
    <n v="23863"/>
    <x v="2"/>
    <n v="0.09"/>
    <n v="2.78"/>
    <n v="0.97"/>
    <n v="445"/>
    <x v="238"/>
    <x v="0"/>
    <x v="0"/>
    <x v="0"/>
    <x v="13"/>
    <x v="6"/>
    <x v="846"/>
    <n v="0.59"/>
    <x v="0"/>
    <x v="3"/>
    <x v="29"/>
    <x v="196"/>
    <n v="68701"/>
    <x v="12"/>
    <d v="2015-06-24T00:00:00"/>
    <n v="-3.7840000000000003"/>
    <x v="1450"/>
    <n v="11"/>
    <x v="1705"/>
    <n v="88084"/>
    <x v="3"/>
    <x v="0"/>
  </r>
  <r>
    <n v="18842"/>
    <x v="3"/>
    <n v="0.09"/>
    <n v="2.88"/>
    <n v="0.99"/>
    <n v="247"/>
    <x v="402"/>
    <x v="0"/>
    <x v="1"/>
    <x v="0"/>
    <x v="15"/>
    <x v="0"/>
    <x v="847"/>
    <n v="0.36"/>
    <x v="0"/>
    <x v="2"/>
    <x v="25"/>
    <x v="327"/>
    <n v="37804"/>
    <x v="5"/>
    <d v="2015-03-23T00:00:00"/>
    <n v="-145.08199999999999"/>
    <x v="1451"/>
    <n v="10"/>
    <x v="1706"/>
    <n v="89140"/>
    <x v="2"/>
    <x v="0"/>
  </r>
  <r>
    <n v="19018"/>
    <x v="3"/>
    <n v="0.03"/>
    <n v="2.23"/>
    <n v="4.57"/>
    <n v="1383"/>
    <x v="1054"/>
    <x v="0"/>
    <x v="2"/>
    <x v="2"/>
    <x v="4"/>
    <x v="5"/>
    <x v="848"/>
    <n v="0.41"/>
    <x v="0"/>
    <x v="1"/>
    <x v="9"/>
    <x v="584"/>
    <n v="84120"/>
    <x v="165"/>
    <d v="2015-05-02T00:00:00"/>
    <n v="-93.25"/>
    <x v="1452"/>
    <n v="12"/>
    <x v="1707"/>
    <n v="89406"/>
    <x v="1"/>
    <x v="0"/>
  </r>
  <r>
    <n v="24236"/>
    <x v="0"/>
    <n v="0.01"/>
    <n v="5.18"/>
    <n v="2.04"/>
    <n v="829"/>
    <x v="1055"/>
    <x v="0"/>
    <x v="1"/>
    <x v="0"/>
    <x v="11"/>
    <x v="6"/>
    <x v="519"/>
    <n v="0.36"/>
    <x v="0"/>
    <x v="2"/>
    <x v="37"/>
    <x v="697"/>
    <n v="71854"/>
    <x v="74"/>
    <d v="2015-02-24T00:00:00"/>
    <n v="-17.654"/>
    <x v="1453"/>
    <n v="5"/>
    <x v="1708"/>
    <n v="90271"/>
    <x v="2"/>
    <x v="0"/>
  </r>
  <r>
    <n v="25111"/>
    <x v="0"/>
    <n v="0.06"/>
    <n v="7.99"/>
    <n v="5.03"/>
    <n v="326"/>
    <x v="1056"/>
    <x v="0"/>
    <x v="2"/>
    <x v="1"/>
    <x v="9"/>
    <x v="4"/>
    <x v="593"/>
    <n v="0.6"/>
    <x v="0"/>
    <x v="3"/>
    <x v="13"/>
    <x v="421"/>
    <n v="60510"/>
    <x v="160"/>
    <d v="2015-06-10T00:00:00"/>
    <n v="-29.172000000000001"/>
    <x v="1454"/>
    <n v="4"/>
    <x v="1708"/>
    <n v="90973"/>
    <x v="3"/>
    <x v="0"/>
  </r>
  <r>
    <n v="23190"/>
    <x v="1"/>
    <n v="0"/>
    <n v="2.61"/>
    <n v="0.5"/>
    <n v="3386"/>
    <x v="386"/>
    <x v="0"/>
    <x v="1"/>
    <x v="0"/>
    <x v="15"/>
    <x v="0"/>
    <x v="772"/>
    <n v="0.39"/>
    <x v="0"/>
    <x v="0"/>
    <x v="8"/>
    <x v="295"/>
    <n v="43402"/>
    <x v="56"/>
    <d v="2015-05-05T00:00:00"/>
    <n v="19.554599999999997"/>
    <x v="11"/>
    <n v="10"/>
    <x v="1709"/>
    <n v="88746"/>
    <x v="0"/>
    <x v="0"/>
  </r>
  <r>
    <n v="19364"/>
    <x v="2"/>
    <n v="0.01"/>
    <n v="2.08"/>
    <n v="5.33"/>
    <n v="635"/>
    <x v="185"/>
    <x v="0"/>
    <x v="1"/>
    <x v="2"/>
    <x v="4"/>
    <x v="0"/>
    <x v="788"/>
    <n v="0.43"/>
    <x v="0"/>
    <x v="3"/>
    <x v="22"/>
    <x v="152"/>
    <n v="55106"/>
    <x v="89"/>
    <d v="2015-04-05T00:00:00"/>
    <n v="-103.7124"/>
    <x v="1455"/>
    <n v="12"/>
    <x v="1710"/>
    <n v="89284"/>
    <x v="3"/>
    <x v="0"/>
  </r>
  <r>
    <n v="21199"/>
    <x v="1"/>
    <n v="7.0000000000000007E-2"/>
    <n v="4.91"/>
    <n v="0.5"/>
    <n v="1531"/>
    <x v="1057"/>
    <x v="0"/>
    <x v="2"/>
    <x v="0"/>
    <x v="15"/>
    <x v="0"/>
    <x v="809"/>
    <n v="0.36"/>
    <x v="0"/>
    <x v="2"/>
    <x v="15"/>
    <x v="819"/>
    <n v="32137"/>
    <x v="128"/>
    <d v="2015-01-18T00:00:00"/>
    <n v="-157.696"/>
    <x v="1456"/>
    <n v="6"/>
    <x v="1711"/>
    <n v="88852"/>
    <x v="2"/>
    <x v="0"/>
  </r>
  <r>
    <n v="24273"/>
    <x v="0"/>
    <n v="0.02"/>
    <n v="6.48"/>
    <n v="9.17"/>
    <n v="194"/>
    <x v="913"/>
    <x v="0"/>
    <x v="1"/>
    <x v="0"/>
    <x v="11"/>
    <x v="0"/>
    <x v="813"/>
    <n v="0.37"/>
    <x v="0"/>
    <x v="1"/>
    <x v="9"/>
    <x v="725"/>
    <n v="84043"/>
    <x v="54"/>
    <d v="2015-01-11T00:00:00"/>
    <n v="-105.68520000000001"/>
    <x v="1457"/>
    <n v="4"/>
    <x v="1712"/>
    <n v="90431"/>
    <x v="1"/>
    <x v="0"/>
  </r>
  <r>
    <n v="20679"/>
    <x v="2"/>
    <n v="0.09"/>
    <n v="5.98"/>
    <n v="2.5"/>
    <n v="151"/>
    <x v="937"/>
    <x v="0"/>
    <x v="3"/>
    <x v="0"/>
    <x v="14"/>
    <x v="0"/>
    <x v="840"/>
    <n v="0.36"/>
    <x v="0"/>
    <x v="2"/>
    <x v="25"/>
    <x v="740"/>
    <n v="37664"/>
    <x v="50"/>
    <d v="2015-04-22T00:00:00"/>
    <n v="13.895999999999999"/>
    <x v="1458"/>
    <n v="5"/>
    <x v="1713"/>
    <n v="89523"/>
    <x v="2"/>
    <x v="0"/>
  </r>
  <r>
    <n v="21725"/>
    <x v="2"/>
    <n v="0.06"/>
    <n v="2.78"/>
    <n v="1.25"/>
    <n v="2418"/>
    <x v="64"/>
    <x v="0"/>
    <x v="2"/>
    <x v="0"/>
    <x v="13"/>
    <x v="6"/>
    <x v="710"/>
    <n v="0.59"/>
    <x v="0"/>
    <x v="2"/>
    <x v="27"/>
    <x v="47"/>
    <n v="23805"/>
    <x v="54"/>
    <d v="2015-01-12T00:00:00"/>
    <n v="66.359999999999985"/>
    <x v="1459"/>
    <n v="10"/>
    <x v="1714"/>
    <n v="86753"/>
    <x v="2"/>
    <x v="0"/>
  </r>
  <r>
    <n v="22725"/>
    <x v="2"/>
    <n v="7.0000000000000007E-2"/>
    <n v="20.34"/>
    <n v="35"/>
    <n v="899"/>
    <x v="729"/>
    <x v="0"/>
    <x v="0"/>
    <x v="0"/>
    <x v="3"/>
    <x v="2"/>
    <x v="291"/>
    <n v="0.84"/>
    <x v="0"/>
    <x v="0"/>
    <x v="5"/>
    <x v="581"/>
    <n v="16602"/>
    <x v="82"/>
    <d v="2015-01-13T00:00:00"/>
    <n v="-96.16"/>
    <x v="1460"/>
    <n v="1"/>
    <x v="1715"/>
    <n v="86263"/>
    <x v="0"/>
    <x v="0"/>
  </r>
  <r>
    <n v="20036"/>
    <x v="1"/>
    <n v="0.09"/>
    <n v="5.98"/>
    <n v="1.49"/>
    <n v="1860"/>
    <x v="1058"/>
    <x v="0"/>
    <x v="3"/>
    <x v="0"/>
    <x v="0"/>
    <x v="0"/>
    <x v="355"/>
    <n v="0.39"/>
    <x v="0"/>
    <x v="0"/>
    <x v="11"/>
    <x v="820"/>
    <n v="1570"/>
    <x v="127"/>
    <d v="2015-06-17T00:00:00"/>
    <n v="13.2294"/>
    <x v="1461"/>
    <n v="5"/>
    <x v="1716"/>
    <n v="86846"/>
    <x v="0"/>
    <x v="0"/>
  </r>
  <r>
    <n v="23590"/>
    <x v="2"/>
    <n v="0.01"/>
    <n v="5.98"/>
    <n v="5.46"/>
    <n v="1837"/>
    <x v="1059"/>
    <x v="0"/>
    <x v="1"/>
    <x v="0"/>
    <x v="11"/>
    <x v="0"/>
    <x v="654"/>
    <n v="0.36"/>
    <x v="0"/>
    <x v="1"/>
    <x v="1"/>
    <x v="46"/>
    <n v="91776"/>
    <x v="93"/>
    <d v="2015-04-21T00:00:00"/>
    <n v="-18.878399999999999"/>
    <x v="1462"/>
    <n v="4"/>
    <x v="1717"/>
    <n v="86600"/>
    <x v="1"/>
    <x v="0"/>
  </r>
  <r>
    <n v="20234"/>
    <x v="1"/>
    <n v="0.17"/>
    <n v="14.89"/>
    <n v="13.56"/>
    <n v="2201"/>
    <x v="1060"/>
    <x v="0"/>
    <x v="0"/>
    <x v="2"/>
    <x v="4"/>
    <x v="2"/>
    <x v="849"/>
    <n v="0.57999999999999996"/>
    <x v="0"/>
    <x v="3"/>
    <x v="22"/>
    <x v="443"/>
    <n v="55420"/>
    <x v="88"/>
    <d v="2015-03-27T00:00:00"/>
    <n v="-9.1300000000000008"/>
    <x v="1463"/>
    <n v="1"/>
    <x v="1718"/>
    <n v="86054"/>
    <x v="3"/>
    <x v="0"/>
  </r>
  <r>
    <n v="26099"/>
    <x v="4"/>
    <n v="0.02"/>
    <n v="4.9800000000000004"/>
    <n v="6.07"/>
    <n v="1133"/>
    <x v="1061"/>
    <x v="0"/>
    <x v="3"/>
    <x v="0"/>
    <x v="11"/>
    <x v="0"/>
    <x v="530"/>
    <n v="0.36"/>
    <x v="0"/>
    <x v="3"/>
    <x v="6"/>
    <x v="821"/>
    <n v="75234"/>
    <x v="118"/>
    <d v="2015-01-28T00:00:00"/>
    <n v="-46.92"/>
    <x v="1464"/>
    <n v="5"/>
    <x v="1719"/>
    <n v="88105"/>
    <x v="3"/>
    <x v="0"/>
  </r>
  <r>
    <n v="18055"/>
    <x v="1"/>
    <n v="0.06"/>
    <n v="22.84"/>
    <n v="11.54"/>
    <n v="880"/>
    <x v="1062"/>
    <x v="0"/>
    <x v="0"/>
    <x v="0"/>
    <x v="11"/>
    <x v="0"/>
    <x v="453"/>
    <n v="0.39"/>
    <x v="0"/>
    <x v="1"/>
    <x v="40"/>
    <x v="822"/>
    <n v="85254"/>
    <x v="88"/>
    <d v="2015-03-27T00:00:00"/>
    <n v="-31.24"/>
    <x v="1465"/>
    <n v="1"/>
    <x v="1720"/>
    <n v="86153"/>
    <x v="1"/>
    <x v="0"/>
  </r>
  <r>
    <n v="20073"/>
    <x v="4"/>
    <n v="0.1"/>
    <n v="7.31"/>
    <n v="0.49"/>
    <n v="954"/>
    <x v="1050"/>
    <x v="0"/>
    <x v="0"/>
    <x v="0"/>
    <x v="15"/>
    <x v="0"/>
    <x v="714"/>
    <n v="0.38"/>
    <x v="0"/>
    <x v="3"/>
    <x v="6"/>
    <x v="817"/>
    <n v="75067"/>
    <x v="156"/>
    <d v="2015-02-21T00:00:00"/>
    <n v="19.064699999999998"/>
    <x v="11"/>
    <n v="4"/>
    <x v="1721"/>
    <n v="90771"/>
    <x v="3"/>
    <x v="0"/>
  </r>
  <r>
    <n v="20828"/>
    <x v="0"/>
    <n v="0"/>
    <n v="3.14"/>
    <n v="1.92"/>
    <n v="2908"/>
    <x v="474"/>
    <x v="0"/>
    <x v="3"/>
    <x v="0"/>
    <x v="12"/>
    <x v="6"/>
    <x v="764"/>
    <n v="0.84"/>
    <x v="0"/>
    <x v="0"/>
    <x v="8"/>
    <x v="381"/>
    <n v="44125"/>
    <x v="163"/>
    <d v="2015-03-02T00:00:00"/>
    <n v="-13.135200000000001"/>
    <x v="1466"/>
    <n v="8"/>
    <x v="1722"/>
    <n v="88157"/>
    <x v="0"/>
    <x v="0"/>
  </r>
  <r>
    <n v="21393"/>
    <x v="0"/>
    <n v="0.02"/>
    <n v="4.28"/>
    <n v="5.17"/>
    <n v="375"/>
    <x v="184"/>
    <x v="0"/>
    <x v="0"/>
    <x v="0"/>
    <x v="11"/>
    <x v="0"/>
    <x v="648"/>
    <n v="0.4"/>
    <x v="0"/>
    <x v="2"/>
    <x v="25"/>
    <x v="151"/>
    <n v="37814"/>
    <x v="21"/>
    <d v="2015-03-15T00:00:00"/>
    <n v="196.79999999999998"/>
    <x v="1467"/>
    <n v="6"/>
    <x v="1723"/>
    <n v="90917"/>
    <x v="2"/>
    <x v="0"/>
  </r>
  <r>
    <n v="22044"/>
    <x v="4"/>
    <n v="0.06"/>
    <n v="3.34"/>
    <n v="7.49"/>
    <n v="234"/>
    <x v="253"/>
    <x v="2"/>
    <x v="0"/>
    <x v="0"/>
    <x v="13"/>
    <x v="6"/>
    <x v="850"/>
    <n v="0.54"/>
    <x v="0"/>
    <x v="3"/>
    <x v="42"/>
    <x v="210"/>
    <n v="50208"/>
    <x v="19"/>
    <d v="2015-04-30T00:00:00"/>
    <n v="-175.86"/>
    <x v="1468"/>
    <n v="8"/>
    <x v="1724"/>
    <n v="90239"/>
    <x v="3"/>
    <x v="0"/>
  </r>
  <r>
    <n v="20158"/>
    <x v="3"/>
    <n v="0.01"/>
    <n v="5.0199999999999996"/>
    <n v="5.14"/>
    <n v="2442"/>
    <x v="1063"/>
    <x v="0"/>
    <x v="2"/>
    <x v="1"/>
    <x v="10"/>
    <x v="5"/>
    <x v="536"/>
    <n v="0.79"/>
    <x v="0"/>
    <x v="2"/>
    <x v="15"/>
    <x v="823"/>
    <n v="32953"/>
    <x v="0"/>
    <d v="2015-04-06T00:00:00"/>
    <n v="-3.9479999999999995"/>
    <x v="1469"/>
    <n v="5"/>
    <x v="1725"/>
    <n v="89300"/>
    <x v="2"/>
    <x v="0"/>
  </r>
  <r>
    <n v="23359"/>
    <x v="0"/>
    <n v="0.02"/>
    <n v="9.11"/>
    <n v="2.15"/>
    <n v="3360"/>
    <x v="1064"/>
    <x v="0"/>
    <x v="3"/>
    <x v="0"/>
    <x v="11"/>
    <x v="6"/>
    <x v="665"/>
    <n v="0.4"/>
    <x v="0"/>
    <x v="3"/>
    <x v="31"/>
    <x v="824"/>
    <n v="53214"/>
    <x v="70"/>
    <d v="2015-03-22T00:00:00"/>
    <n v="18.41"/>
    <x v="1470"/>
    <n v="3"/>
    <x v="1726"/>
    <n v="91435"/>
    <x v="3"/>
    <x v="0"/>
  </r>
  <r>
    <n v="23097"/>
    <x v="3"/>
    <n v="0.09"/>
    <n v="5.4"/>
    <n v="7.78"/>
    <n v="210"/>
    <x v="931"/>
    <x v="2"/>
    <x v="3"/>
    <x v="0"/>
    <x v="0"/>
    <x v="0"/>
    <x v="636"/>
    <n v="0.37"/>
    <x v="0"/>
    <x v="0"/>
    <x v="2"/>
    <x v="318"/>
    <n v="12180"/>
    <x v="140"/>
    <d v="2015-06-02T00:00:00"/>
    <n v="-21.487749999999998"/>
    <x v="1471"/>
    <n v="4"/>
    <x v="1727"/>
    <n v="85966"/>
    <x v="0"/>
    <x v="0"/>
  </r>
  <r>
    <n v="18260"/>
    <x v="0"/>
    <n v="0.05"/>
    <n v="6.48"/>
    <n v="6.86"/>
    <n v="3327"/>
    <x v="583"/>
    <x v="0"/>
    <x v="0"/>
    <x v="0"/>
    <x v="11"/>
    <x v="0"/>
    <x v="790"/>
    <n v="0.37"/>
    <x v="0"/>
    <x v="3"/>
    <x v="4"/>
    <x v="471"/>
    <n v="48060"/>
    <x v="81"/>
    <d v="2015-03-08T00:00:00"/>
    <n v="-52.77"/>
    <x v="1472"/>
    <n v="4"/>
    <x v="1728"/>
    <n v="87272"/>
    <x v="3"/>
    <x v="0"/>
  </r>
  <r>
    <n v="18054"/>
    <x v="1"/>
    <n v="7.0000000000000007E-2"/>
    <n v="5.68"/>
    <n v="1.39"/>
    <n v="880"/>
    <x v="1062"/>
    <x v="0"/>
    <x v="0"/>
    <x v="0"/>
    <x v="14"/>
    <x v="0"/>
    <x v="612"/>
    <n v="0.38"/>
    <x v="0"/>
    <x v="1"/>
    <x v="40"/>
    <x v="822"/>
    <n v="85254"/>
    <x v="88"/>
    <d v="2015-03-27T00:00:00"/>
    <n v="18.643799999999999"/>
    <x v="11"/>
    <n v="5"/>
    <x v="1729"/>
    <n v="86153"/>
    <x v="1"/>
    <x v="0"/>
  </r>
  <r>
    <n v="25649"/>
    <x v="4"/>
    <n v="7.0000000000000007E-2"/>
    <n v="4.97"/>
    <n v="5.71"/>
    <n v="2684"/>
    <x v="300"/>
    <x v="0"/>
    <x v="0"/>
    <x v="2"/>
    <x v="4"/>
    <x v="4"/>
    <x v="851"/>
    <n v="0.54"/>
    <x v="0"/>
    <x v="2"/>
    <x v="15"/>
    <x v="251"/>
    <n v="33952"/>
    <x v="22"/>
    <d v="2015-04-15T00:00:00"/>
    <n v="-180.15200000000002"/>
    <x v="1473"/>
    <n v="5"/>
    <x v="1730"/>
    <n v="89148"/>
    <x v="2"/>
    <x v="0"/>
  </r>
  <r>
    <n v="18011"/>
    <x v="4"/>
    <n v="0.09"/>
    <n v="2.88"/>
    <n v="0.7"/>
    <n v="259"/>
    <x v="1065"/>
    <x v="0"/>
    <x v="2"/>
    <x v="0"/>
    <x v="13"/>
    <x v="6"/>
    <x v="826"/>
    <n v="0.56000000000000005"/>
    <x v="0"/>
    <x v="1"/>
    <x v="43"/>
    <x v="825"/>
    <n v="87505"/>
    <x v="153"/>
    <d v="2015-01-19T00:00:00"/>
    <n v="5.7532000000000005"/>
    <x v="1474"/>
    <n v="10"/>
    <x v="1731"/>
    <n v="85857"/>
    <x v="1"/>
    <x v="0"/>
  </r>
  <r>
    <n v="23011"/>
    <x v="3"/>
    <n v="0.05"/>
    <n v="12.97"/>
    <n v="1.49"/>
    <n v="1363"/>
    <x v="966"/>
    <x v="0"/>
    <x v="2"/>
    <x v="0"/>
    <x v="0"/>
    <x v="0"/>
    <x v="492"/>
    <n v="0.35"/>
    <x v="0"/>
    <x v="2"/>
    <x v="15"/>
    <x v="756"/>
    <n v="32707"/>
    <x v="95"/>
    <d v="2015-02-06T00:00:00"/>
    <n v="5.4659999999999993"/>
    <x v="1475"/>
    <n v="2"/>
    <x v="1732"/>
    <n v="89993"/>
    <x v="2"/>
    <x v="0"/>
  </r>
  <r>
    <n v="26259"/>
    <x v="0"/>
    <n v="0.03"/>
    <n v="5.44"/>
    <n v="7.46"/>
    <n v="1054"/>
    <x v="702"/>
    <x v="2"/>
    <x v="1"/>
    <x v="0"/>
    <x v="0"/>
    <x v="0"/>
    <x v="852"/>
    <n v="0.36"/>
    <x v="0"/>
    <x v="1"/>
    <x v="40"/>
    <x v="561"/>
    <n v="85374"/>
    <x v="60"/>
    <d v="2015-05-27T00:00:00"/>
    <n v="-51.704000000000001"/>
    <x v="1476"/>
    <n v="4"/>
    <x v="1733"/>
    <n v="90069"/>
    <x v="1"/>
    <x v="0"/>
  </r>
  <r>
    <n v="19932"/>
    <x v="4"/>
    <n v="0.05"/>
    <n v="2.89"/>
    <n v="0.5"/>
    <n v="1380"/>
    <x v="1066"/>
    <x v="0"/>
    <x v="3"/>
    <x v="0"/>
    <x v="15"/>
    <x v="0"/>
    <x v="767"/>
    <n v="0.38"/>
    <x v="0"/>
    <x v="0"/>
    <x v="41"/>
    <x v="268"/>
    <n v="3801"/>
    <x v="176"/>
    <d v="2015-07-03T00:00:00"/>
    <n v="18.0642"/>
    <x v="11"/>
    <n v="9"/>
    <x v="1734"/>
    <n v="88213"/>
    <x v="0"/>
    <x v="0"/>
  </r>
  <r>
    <n v="26241"/>
    <x v="4"/>
    <n v="7.0000000000000007E-2"/>
    <n v="2.12"/>
    <n v="1.99"/>
    <n v="115"/>
    <x v="1067"/>
    <x v="0"/>
    <x v="3"/>
    <x v="1"/>
    <x v="10"/>
    <x v="5"/>
    <x v="666"/>
    <n v="0.55000000000000004"/>
    <x v="0"/>
    <x v="1"/>
    <x v="16"/>
    <x v="826"/>
    <n v="97128"/>
    <x v="87"/>
    <d v="2015-04-11T00:00:00"/>
    <n v="-55.84"/>
    <x v="1477"/>
    <n v="12"/>
    <x v="1735"/>
    <n v="89585"/>
    <x v="1"/>
    <x v="0"/>
  </r>
  <r>
    <n v="22508"/>
    <x v="3"/>
    <n v="7.0000000000000007E-2"/>
    <n v="1.76"/>
    <n v="4.8600000000000003"/>
    <n v="2579"/>
    <x v="737"/>
    <x v="0"/>
    <x v="3"/>
    <x v="2"/>
    <x v="4"/>
    <x v="0"/>
    <x v="819"/>
    <n v="0.41"/>
    <x v="0"/>
    <x v="2"/>
    <x v="3"/>
    <x v="587"/>
    <n v="36869"/>
    <x v="128"/>
    <d v="2015-01-17T00:00:00"/>
    <n v="0.58800000000001096"/>
    <x v="1478"/>
    <n v="15"/>
    <x v="1736"/>
    <n v="88297"/>
    <x v="2"/>
    <x v="0"/>
  </r>
  <r>
    <n v="22788"/>
    <x v="2"/>
    <n v="0.05"/>
    <n v="4.84"/>
    <n v="0.71"/>
    <n v="2619"/>
    <x v="805"/>
    <x v="2"/>
    <x v="1"/>
    <x v="0"/>
    <x v="13"/>
    <x v="6"/>
    <x v="658"/>
    <n v="0.52"/>
    <x v="0"/>
    <x v="3"/>
    <x v="46"/>
    <x v="640"/>
    <n v="57103"/>
    <x v="151"/>
    <d v="2015-03-23T00:00:00"/>
    <n v="17.836500000000001"/>
    <x v="11"/>
    <n v="5"/>
    <x v="1737"/>
    <n v="88014"/>
    <x v="3"/>
    <x v="0"/>
  </r>
  <r>
    <n v="23395"/>
    <x v="3"/>
    <n v="7.0000000000000007E-2"/>
    <n v="12.28"/>
    <n v="4.8600000000000003"/>
    <n v="488"/>
    <x v="1068"/>
    <x v="0"/>
    <x v="1"/>
    <x v="0"/>
    <x v="11"/>
    <x v="0"/>
    <x v="733"/>
    <n v="0.38"/>
    <x v="0"/>
    <x v="0"/>
    <x v="10"/>
    <x v="418"/>
    <n v="4106"/>
    <x v="146"/>
    <d v="2015-05-20T00:00:00"/>
    <n v="-7.94"/>
    <x v="1479"/>
    <n v="2"/>
    <x v="1738"/>
    <n v="91063"/>
    <x v="0"/>
    <x v="0"/>
  </r>
  <r>
    <n v="26034"/>
    <x v="3"/>
    <n v="0.09"/>
    <n v="4.55"/>
    <n v="1.49"/>
    <n v="1368"/>
    <x v="1069"/>
    <x v="0"/>
    <x v="2"/>
    <x v="0"/>
    <x v="0"/>
    <x v="0"/>
    <x v="762"/>
    <n v="0.35"/>
    <x v="0"/>
    <x v="3"/>
    <x v="6"/>
    <x v="827"/>
    <n v="75901"/>
    <x v="151"/>
    <d v="2015-03-25T00:00:00"/>
    <n v="16.898"/>
    <x v="1480"/>
    <n v="6"/>
    <x v="1739"/>
    <n v="90514"/>
    <x v="3"/>
    <x v="0"/>
  </r>
  <r>
    <n v="20494"/>
    <x v="0"/>
    <n v="0"/>
    <n v="1.88"/>
    <n v="1.49"/>
    <n v="526"/>
    <x v="699"/>
    <x v="0"/>
    <x v="3"/>
    <x v="0"/>
    <x v="0"/>
    <x v="0"/>
    <x v="660"/>
    <n v="0.37"/>
    <x v="0"/>
    <x v="1"/>
    <x v="40"/>
    <x v="558"/>
    <n v="85204"/>
    <x v="128"/>
    <d v="2015-01-18T00:00:00"/>
    <n v="-15.5595"/>
    <x v="1481"/>
    <n v="13"/>
    <x v="1740"/>
    <n v="90027"/>
    <x v="1"/>
    <x v="0"/>
  </r>
  <r>
    <n v="18529"/>
    <x v="2"/>
    <n v="0.01"/>
    <n v="3.15"/>
    <n v="0.49"/>
    <n v="1008"/>
    <x v="1070"/>
    <x v="0"/>
    <x v="3"/>
    <x v="0"/>
    <x v="15"/>
    <x v="0"/>
    <x v="853"/>
    <n v="0.37"/>
    <x v="0"/>
    <x v="0"/>
    <x v="10"/>
    <x v="377"/>
    <n v="4038"/>
    <x v="60"/>
    <d v="2015-05-27T00:00:00"/>
    <n v="17.505299999999998"/>
    <x v="11"/>
    <n v="8"/>
    <x v="1741"/>
    <n v="88371"/>
    <x v="0"/>
    <x v="0"/>
  </r>
  <r>
    <n v="20980"/>
    <x v="3"/>
    <n v="0.08"/>
    <n v="2.94"/>
    <n v="0.96"/>
    <n v="2178"/>
    <x v="1071"/>
    <x v="0"/>
    <x v="0"/>
    <x v="0"/>
    <x v="13"/>
    <x v="6"/>
    <x v="745"/>
    <n v="0.57999999999999996"/>
    <x v="0"/>
    <x v="0"/>
    <x v="11"/>
    <x v="828"/>
    <n v="1610"/>
    <x v="136"/>
    <d v="2015-01-29T00:00:00"/>
    <n v="-1.18"/>
    <x v="1482"/>
    <n v="9"/>
    <x v="1742"/>
    <n v="89465"/>
    <x v="0"/>
    <x v="0"/>
  </r>
  <r>
    <n v="21719"/>
    <x v="1"/>
    <n v="0.08"/>
    <n v="5.4"/>
    <n v="7.78"/>
    <n v="3133"/>
    <x v="148"/>
    <x v="0"/>
    <x v="1"/>
    <x v="0"/>
    <x v="0"/>
    <x v="0"/>
    <x v="636"/>
    <n v="0.37"/>
    <x v="0"/>
    <x v="3"/>
    <x v="13"/>
    <x v="116"/>
    <n v="60540"/>
    <x v="49"/>
    <d v="2015-03-04T00:00:00"/>
    <n v="-44.067999999999998"/>
    <x v="1483"/>
    <n v="4"/>
    <x v="1742"/>
    <n v="86792"/>
    <x v="3"/>
    <x v="0"/>
  </r>
  <r>
    <n v="23451"/>
    <x v="1"/>
    <n v="0.1"/>
    <n v="6.64"/>
    <n v="54.95"/>
    <n v="3309"/>
    <x v="1072"/>
    <x v="0"/>
    <x v="0"/>
    <x v="2"/>
    <x v="4"/>
    <x v="5"/>
    <x v="835"/>
    <n v="0.37"/>
    <x v="0"/>
    <x v="0"/>
    <x v="11"/>
    <x v="829"/>
    <n v="1760"/>
    <x v="112"/>
    <d v="2015-03-26T00:00:00"/>
    <n v="-25"/>
    <x v="1484"/>
    <n v="4"/>
    <x v="1743"/>
    <n v="90460"/>
    <x v="0"/>
    <x v="0"/>
  </r>
  <r>
    <n v="24161"/>
    <x v="0"/>
    <n v="0.05"/>
    <n v="11.97"/>
    <n v="5.81"/>
    <n v="3381"/>
    <x v="494"/>
    <x v="0"/>
    <x v="1"/>
    <x v="0"/>
    <x v="13"/>
    <x v="5"/>
    <x v="761"/>
    <n v="0.6"/>
    <x v="0"/>
    <x v="2"/>
    <x v="30"/>
    <x v="398"/>
    <n v="31204"/>
    <x v="151"/>
    <d v="2015-03-25T00:00:00"/>
    <n v="349.05930000000001"/>
    <x v="1485"/>
    <n v="2"/>
    <x v="1743"/>
    <n v="88836"/>
    <x v="2"/>
    <x v="0"/>
  </r>
  <r>
    <n v="18612"/>
    <x v="2"/>
    <n v="0.03"/>
    <n v="22.72"/>
    <n v="8.99"/>
    <n v="2908"/>
    <x v="474"/>
    <x v="0"/>
    <x v="3"/>
    <x v="2"/>
    <x v="4"/>
    <x v="5"/>
    <x v="272"/>
    <n v="0.44"/>
    <x v="0"/>
    <x v="0"/>
    <x v="8"/>
    <x v="381"/>
    <n v="44125"/>
    <x v="66"/>
    <d v="2015-01-08T00:00:00"/>
    <n v="17.429400000000001"/>
    <x v="11"/>
    <n v="1"/>
    <x v="1744"/>
    <n v="88156"/>
    <x v="0"/>
    <x v="0"/>
  </r>
  <r>
    <n v="18855"/>
    <x v="1"/>
    <n v="7.0000000000000007E-2"/>
    <n v="2.88"/>
    <n v="0.5"/>
    <n v="2713"/>
    <x v="418"/>
    <x v="0"/>
    <x v="1"/>
    <x v="0"/>
    <x v="15"/>
    <x v="0"/>
    <x v="854"/>
    <n v="0.39"/>
    <x v="0"/>
    <x v="3"/>
    <x v="4"/>
    <x v="337"/>
    <n v="49001"/>
    <x v="148"/>
    <d v="2015-06-24T00:00:00"/>
    <n v="17.429400000000001"/>
    <x v="11"/>
    <n v="9"/>
    <x v="1744"/>
    <n v="88701"/>
    <x v="3"/>
    <x v="0"/>
  </r>
  <r>
    <n v="20182"/>
    <x v="1"/>
    <n v="0.09"/>
    <n v="2.94"/>
    <n v="0.7"/>
    <n v="2979"/>
    <x v="673"/>
    <x v="0"/>
    <x v="1"/>
    <x v="0"/>
    <x v="13"/>
    <x v="6"/>
    <x v="782"/>
    <n v="0.57999999999999996"/>
    <x v="0"/>
    <x v="3"/>
    <x v="33"/>
    <x v="540"/>
    <n v="58601"/>
    <x v="136"/>
    <d v="2015-01-28T00:00:00"/>
    <n v="6.3840000000000003"/>
    <x v="1486"/>
    <n v="9"/>
    <x v="1745"/>
    <n v="86544"/>
    <x v="3"/>
    <x v="0"/>
  </r>
  <r>
    <n v="19811"/>
    <x v="0"/>
    <n v="0.02"/>
    <n v="3.28"/>
    <n v="3.97"/>
    <n v="1433"/>
    <x v="102"/>
    <x v="2"/>
    <x v="1"/>
    <x v="0"/>
    <x v="13"/>
    <x v="6"/>
    <x v="756"/>
    <n v="0.56000000000000005"/>
    <x v="0"/>
    <x v="3"/>
    <x v="7"/>
    <x v="75"/>
    <n v="47130"/>
    <x v="107"/>
    <d v="2015-03-06T00:00:00"/>
    <n v="-66.349999999999994"/>
    <x v="1487"/>
    <n v="7"/>
    <x v="1746"/>
    <n v="86826"/>
    <x v="3"/>
    <x v="0"/>
  </r>
  <r>
    <n v="18665"/>
    <x v="3"/>
    <n v="0.01"/>
    <n v="11.58"/>
    <n v="5.72"/>
    <n v="579"/>
    <x v="1073"/>
    <x v="0"/>
    <x v="1"/>
    <x v="0"/>
    <x v="14"/>
    <x v="0"/>
    <x v="727"/>
    <n v="0.35"/>
    <x v="0"/>
    <x v="0"/>
    <x v="39"/>
    <x v="394"/>
    <n v="6478"/>
    <x v="162"/>
    <d v="2015-05-15T00:00:00"/>
    <n v="-6.61"/>
    <x v="1488"/>
    <n v="2"/>
    <x v="1747"/>
    <n v="88644"/>
    <x v="0"/>
    <x v="0"/>
  </r>
  <r>
    <n v="21283"/>
    <x v="2"/>
    <n v="0.03"/>
    <n v="3.28"/>
    <n v="3.97"/>
    <n v="1782"/>
    <x v="1074"/>
    <x v="0"/>
    <x v="3"/>
    <x v="0"/>
    <x v="13"/>
    <x v="6"/>
    <x v="760"/>
    <n v="0.56000000000000005"/>
    <x v="0"/>
    <x v="1"/>
    <x v="1"/>
    <x v="830"/>
    <n v="92672"/>
    <x v="41"/>
    <d v="2015-01-08T00:00:00"/>
    <n v="-90.755600000000001"/>
    <x v="1489"/>
    <n v="7"/>
    <x v="1748"/>
    <n v="89856"/>
    <x v="1"/>
    <x v="0"/>
  </r>
  <r>
    <n v="18625"/>
    <x v="0"/>
    <n v="0.02"/>
    <n v="7.38"/>
    <n v="5.21"/>
    <n v="1237"/>
    <x v="73"/>
    <x v="0"/>
    <x v="1"/>
    <x v="2"/>
    <x v="4"/>
    <x v="0"/>
    <x v="747"/>
    <n v="0.56000000000000005"/>
    <x v="0"/>
    <x v="3"/>
    <x v="6"/>
    <x v="54"/>
    <n v="75007"/>
    <x v="173"/>
    <d v="2015-03-30T00:00:00"/>
    <n v="7.74"/>
    <x v="1490"/>
    <n v="3"/>
    <x v="1749"/>
    <n v="86076"/>
    <x v="3"/>
    <x v="0"/>
  </r>
  <r>
    <n v="23084"/>
    <x v="2"/>
    <n v="0"/>
    <n v="7.28"/>
    <n v="3.52"/>
    <n v="3243"/>
    <x v="1075"/>
    <x v="0"/>
    <x v="0"/>
    <x v="1"/>
    <x v="10"/>
    <x v="5"/>
    <x v="855"/>
    <n v="0.68"/>
    <x v="0"/>
    <x v="0"/>
    <x v="39"/>
    <x v="372"/>
    <n v="6010"/>
    <x v="145"/>
    <d v="2015-06-10T00:00:00"/>
    <n v="-25.103999999999999"/>
    <x v="1491"/>
    <n v="3"/>
    <x v="1750"/>
    <n v="88329"/>
    <x v="0"/>
    <x v="0"/>
  </r>
  <r>
    <n v="24480"/>
    <x v="1"/>
    <n v="0.03"/>
    <n v="3.8"/>
    <n v="1.49"/>
    <n v="596"/>
    <x v="93"/>
    <x v="0"/>
    <x v="2"/>
    <x v="0"/>
    <x v="0"/>
    <x v="0"/>
    <x v="728"/>
    <n v="0.38"/>
    <x v="0"/>
    <x v="3"/>
    <x v="7"/>
    <x v="67"/>
    <n v="46032"/>
    <x v="44"/>
    <d v="2015-02-17T00:00:00"/>
    <n v="15.2745"/>
    <x v="1492"/>
    <n v="6"/>
    <x v="1751"/>
    <n v="86308"/>
    <x v="3"/>
    <x v="0"/>
  </r>
  <r>
    <n v="18870"/>
    <x v="0"/>
    <n v="0.06"/>
    <n v="3.93"/>
    <n v="0.99"/>
    <n v="2668"/>
    <x v="790"/>
    <x v="0"/>
    <x v="3"/>
    <x v="0"/>
    <x v="16"/>
    <x v="6"/>
    <x v="856"/>
    <n v="0.39"/>
    <x v="0"/>
    <x v="3"/>
    <x v="46"/>
    <x v="626"/>
    <n v="57701"/>
    <x v="20"/>
    <d v="2015-04-23T00:00:00"/>
    <n v="10.782400000000001"/>
    <x v="1493"/>
    <n v="6"/>
    <x v="1752"/>
    <n v="87832"/>
    <x v="3"/>
    <x v="0"/>
  </r>
  <r>
    <n v="18133"/>
    <x v="0"/>
    <n v="0.01"/>
    <n v="5.84"/>
    <n v="0.83"/>
    <n v="2979"/>
    <x v="673"/>
    <x v="0"/>
    <x v="1"/>
    <x v="0"/>
    <x v="13"/>
    <x v="6"/>
    <x v="857"/>
    <n v="0.49"/>
    <x v="0"/>
    <x v="3"/>
    <x v="33"/>
    <x v="540"/>
    <n v="58601"/>
    <x v="6"/>
    <d v="2015-06-16T00:00:00"/>
    <n v="16.091999999999999"/>
    <x v="1494"/>
    <n v="4"/>
    <x v="1753"/>
    <n v="86546"/>
    <x v="3"/>
    <x v="0"/>
  </r>
  <r>
    <n v="22683"/>
    <x v="2"/>
    <n v="0.03"/>
    <n v="9.7100000000000009"/>
    <n v="9.4499999999999993"/>
    <n v="1609"/>
    <x v="1076"/>
    <x v="0"/>
    <x v="2"/>
    <x v="0"/>
    <x v="3"/>
    <x v="0"/>
    <x v="490"/>
    <n v="0.6"/>
    <x v="0"/>
    <x v="1"/>
    <x v="1"/>
    <x v="831"/>
    <n v="95823"/>
    <x v="37"/>
    <d v="2015-05-11T00:00:00"/>
    <n v="-36.9"/>
    <x v="1495"/>
    <n v="2"/>
    <x v="1754"/>
    <n v="87824"/>
    <x v="1"/>
    <x v="0"/>
  </r>
  <r>
    <n v="18537"/>
    <x v="4"/>
    <n v="0.06"/>
    <n v="2.88"/>
    <n v="0.99"/>
    <n v="451"/>
    <x v="530"/>
    <x v="0"/>
    <x v="3"/>
    <x v="0"/>
    <x v="15"/>
    <x v="0"/>
    <x v="847"/>
    <n v="0.36"/>
    <x v="0"/>
    <x v="1"/>
    <x v="1"/>
    <x v="429"/>
    <n v="94024"/>
    <x v="30"/>
    <d v="2015-01-14T00:00:00"/>
    <n v="16.049399999999999"/>
    <x v="11"/>
    <n v="8"/>
    <x v="1755"/>
    <n v="86013"/>
    <x v="1"/>
    <x v="0"/>
  </r>
  <r>
    <n v="18895"/>
    <x v="2"/>
    <n v="7.0000000000000007E-2"/>
    <n v="4.76"/>
    <n v="0.88"/>
    <n v="2794"/>
    <x v="1077"/>
    <x v="0"/>
    <x v="1"/>
    <x v="0"/>
    <x v="11"/>
    <x v="6"/>
    <x v="796"/>
    <n v="0.39"/>
    <x v="0"/>
    <x v="3"/>
    <x v="42"/>
    <x v="832"/>
    <n v="50158"/>
    <x v="25"/>
    <d v="2015-06-07T00:00:00"/>
    <n v="15.8148"/>
    <x v="11"/>
    <n v="5"/>
    <x v="1756"/>
    <n v="87555"/>
    <x v="3"/>
    <x v="0"/>
  </r>
  <r>
    <n v="22890"/>
    <x v="2"/>
    <n v="0.02"/>
    <n v="5.98"/>
    <n v="5.15"/>
    <n v="62"/>
    <x v="499"/>
    <x v="0"/>
    <x v="1"/>
    <x v="0"/>
    <x v="11"/>
    <x v="0"/>
    <x v="657"/>
    <n v="0.36"/>
    <x v="0"/>
    <x v="3"/>
    <x v="6"/>
    <x v="402"/>
    <n v="78664"/>
    <x v="168"/>
    <d v="2015-05-11T00:00:00"/>
    <n v="2.1400000000000023"/>
    <x v="1496"/>
    <n v="3"/>
    <x v="1757"/>
    <n v="87407"/>
    <x v="3"/>
    <x v="0"/>
  </r>
  <r>
    <n v="22223"/>
    <x v="1"/>
    <n v="0.03"/>
    <n v="5.28"/>
    <n v="5.66"/>
    <n v="388"/>
    <x v="731"/>
    <x v="0"/>
    <x v="1"/>
    <x v="0"/>
    <x v="11"/>
    <x v="0"/>
    <x v="858"/>
    <n v="0.4"/>
    <x v="0"/>
    <x v="3"/>
    <x v="29"/>
    <x v="582"/>
    <n v="68847"/>
    <x v="43"/>
    <d v="2015-01-05T00:00:00"/>
    <n v="-51.559199999999997"/>
    <x v="1497"/>
    <n v="4"/>
    <x v="1758"/>
    <n v="90337"/>
    <x v="3"/>
    <x v="0"/>
  </r>
  <r>
    <n v="22097"/>
    <x v="4"/>
    <n v="0"/>
    <n v="6.48"/>
    <n v="8.19"/>
    <n v="2781"/>
    <x v="38"/>
    <x v="0"/>
    <x v="2"/>
    <x v="0"/>
    <x v="11"/>
    <x v="0"/>
    <x v="768"/>
    <n v="0.37"/>
    <x v="0"/>
    <x v="1"/>
    <x v="16"/>
    <x v="26"/>
    <n v="97071"/>
    <x v="33"/>
    <d v="2015-02-07T00:00:00"/>
    <n v="-43.26"/>
    <x v="1498"/>
    <n v="3"/>
    <x v="1759"/>
    <n v="87162"/>
    <x v="1"/>
    <x v="0"/>
  </r>
  <r>
    <n v="19026"/>
    <x v="4"/>
    <n v="0.02"/>
    <n v="1.98"/>
    <n v="0.7"/>
    <n v="1424"/>
    <x v="344"/>
    <x v="0"/>
    <x v="3"/>
    <x v="0"/>
    <x v="16"/>
    <x v="6"/>
    <x v="859"/>
    <n v="0.83"/>
    <x v="0"/>
    <x v="1"/>
    <x v="12"/>
    <x v="282"/>
    <n v="80112"/>
    <x v="82"/>
    <d v="2015-01-16T00:00:00"/>
    <n v="-20.732799999999997"/>
    <x v="1499"/>
    <n v="11"/>
    <x v="1760"/>
    <n v="89448"/>
    <x v="1"/>
    <x v="0"/>
  </r>
  <r>
    <n v="19287"/>
    <x v="0"/>
    <n v="7.0000000000000007E-2"/>
    <n v="7.59"/>
    <n v="4"/>
    <n v="1711"/>
    <x v="1078"/>
    <x v="0"/>
    <x v="1"/>
    <x v="2"/>
    <x v="4"/>
    <x v="6"/>
    <x v="432"/>
    <n v="0.42"/>
    <x v="0"/>
    <x v="2"/>
    <x v="30"/>
    <x v="833"/>
    <n v="30062"/>
    <x v="24"/>
    <d v="2015-03-18T00:00:00"/>
    <n v="-167.048"/>
    <x v="1500"/>
    <n v="3"/>
    <x v="1761"/>
    <n v="87747"/>
    <x v="2"/>
    <x v="0"/>
  </r>
  <r>
    <n v="24846"/>
    <x v="3"/>
    <n v="0.08"/>
    <n v="3.28"/>
    <n v="2.31"/>
    <n v="14"/>
    <x v="315"/>
    <x v="0"/>
    <x v="0"/>
    <x v="0"/>
    <x v="13"/>
    <x v="6"/>
    <x v="860"/>
    <n v="0.56000000000000005"/>
    <x v="0"/>
    <x v="3"/>
    <x v="22"/>
    <x v="219"/>
    <n v="55372"/>
    <x v="72"/>
    <d v="2015-05-13T00:00:00"/>
    <n v="-24.03"/>
    <x v="1501"/>
    <n v="7"/>
    <x v="1762"/>
    <n v="86838"/>
    <x v="3"/>
    <x v="0"/>
  </r>
  <r>
    <n v="18947"/>
    <x v="3"/>
    <n v="7.0000000000000007E-2"/>
    <n v="7.68"/>
    <n v="6.16"/>
    <n v="3347"/>
    <x v="855"/>
    <x v="2"/>
    <x v="2"/>
    <x v="0"/>
    <x v="0"/>
    <x v="0"/>
    <x v="861"/>
    <n v="0.35"/>
    <x v="0"/>
    <x v="2"/>
    <x v="15"/>
    <x v="678"/>
    <n v="33411"/>
    <x v="41"/>
    <d v="2015-01-08T00:00:00"/>
    <n v="125.9982"/>
    <x v="1502"/>
    <n v="1"/>
    <x v="1763"/>
    <n v="89355"/>
    <x v="2"/>
    <x v="0"/>
  </r>
  <r>
    <n v="23964"/>
    <x v="4"/>
    <n v="0.09"/>
    <n v="1.86"/>
    <n v="2.58"/>
    <n v="2270"/>
    <x v="143"/>
    <x v="0"/>
    <x v="0"/>
    <x v="0"/>
    <x v="16"/>
    <x v="6"/>
    <x v="862"/>
    <n v="0.82"/>
    <x v="0"/>
    <x v="2"/>
    <x v="36"/>
    <x v="111"/>
    <n v="29662"/>
    <x v="101"/>
    <d v="2015-02-11T00:00:00"/>
    <n v="-1084.8469632000001"/>
    <x v="1503"/>
    <n v="12"/>
    <x v="1764"/>
    <n v="89572"/>
    <x v="2"/>
    <x v="0"/>
  </r>
  <r>
    <n v="19419"/>
    <x v="4"/>
    <n v="0.03"/>
    <n v="5.08"/>
    <n v="2.0299999999999998"/>
    <n v="1781"/>
    <x v="443"/>
    <x v="0"/>
    <x v="3"/>
    <x v="2"/>
    <x v="4"/>
    <x v="6"/>
    <x v="863"/>
    <n v="0.51"/>
    <x v="0"/>
    <x v="1"/>
    <x v="1"/>
    <x v="358"/>
    <n v="94070"/>
    <x v="7"/>
    <d v="2015-01-12T00:00:00"/>
    <n v="15.1524"/>
    <x v="11"/>
    <n v="4"/>
    <x v="1765"/>
    <n v="89858"/>
    <x v="1"/>
    <x v="0"/>
  </r>
  <r>
    <n v="24842"/>
    <x v="3"/>
    <n v="0.01"/>
    <n v="6.98"/>
    <n v="1.6"/>
    <n v="827"/>
    <x v="1079"/>
    <x v="0"/>
    <x v="3"/>
    <x v="0"/>
    <x v="11"/>
    <x v="6"/>
    <x v="701"/>
    <n v="0.38"/>
    <x v="0"/>
    <x v="3"/>
    <x v="6"/>
    <x v="280"/>
    <n v="79109"/>
    <x v="60"/>
    <d v="2015-05-26T00:00:00"/>
    <n v="0.34600000000000009"/>
    <x v="1504"/>
    <n v="3"/>
    <x v="1766"/>
    <n v="89259"/>
    <x v="3"/>
    <x v="0"/>
  </r>
  <r>
    <n v="23267"/>
    <x v="4"/>
    <n v="0.06"/>
    <n v="5.18"/>
    <n v="2.04"/>
    <n v="3246"/>
    <x v="1080"/>
    <x v="0"/>
    <x v="0"/>
    <x v="0"/>
    <x v="11"/>
    <x v="6"/>
    <x v="519"/>
    <n v="0.36"/>
    <x v="0"/>
    <x v="0"/>
    <x v="41"/>
    <x v="834"/>
    <n v="3051"/>
    <x v="96"/>
    <d v="2015-04-01T00:00:00"/>
    <n v="1.9504000000000001"/>
    <x v="1505"/>
    <n v="4"/>
    <x v="1767"/>
    <n v="88330"/>
    <x v="0"/>
    <x v="0"/>
  </r>
  <r>
    <n v="18498"/>
    <x v="2"/>
    <n v="0.09"/>
    <n v="1.76"/>
    <n v="0.7"/>
    <n v="2049"/>
    <x v="621"/>
    <x v="0"/>
    <x v="1"/>
    <x v="0"/>
    <x v="13"/>
    <x v="6"/>
    <x v="864"/>
    <n v="0.56000000000000005"/>
    <x v="0"/>
    <x v="2"/>
    <x v="27"/>
    <x v="501"/>
    <n v="22801"/>
    <x v="148"/>
    <d v="2015-06-24T00:00:00"/>
    <n v="-12.277999999999999"/>
    <x v="1506"/>
    <n v="13"/>
    <x v="1768"/>
    <n v="88220"/>
    <x v="2"/>
    <x v="0"/>
  </r>
  <r>
    <n v="21531"/>
    <x v="3"/>
    <n v="0.1"/>
    <n v="6.68"/>
    <n v="6.93"/>
    <n v="2286"/>
    <x v="938"/>
    <x v="0"/>
    <x v="1"/>
    <x v="0"/>
    <x v="11"/>
    <x v="0"/>
    <x v="681"/>
    <n v="0.37"/>
    <x v="0"/>
    <x v="2"/>
    <x v="36"/>
    <x v="741"/>
    <n v="29301"/>
    <x v="95"/>
    <d v="2015-02-07T00:00:00"/>
    <n v="-100.072"/>
    <x v="1507"/>
    <n v="3"/>
    <x v="1769"/>
    <n v="90145"/>
    <x v="2"/>
    <x v="0"/>
  </r>
  <r>
    <n v="19182"/>
    <x v="2"/>
    <n v="0.03"/>
    <n v="4.4800000000000004"/>
    <n v="49"/>
    <n v="1178"/>
    <x v="127"/>
    <x v="0"/>
    <x v="2"/>
    <x v="0"/>
    <x v="7"/>
    <x v="2"/>
    <x v="540"/>
    <n v="0.6"/>
    <x v="0"/>
    <x v="2"/>
    <x v="15"/>
    <x v="98"/>
    <n v="32701"/>
    <x v="87"/>
    <d v="2015-04-11T00:00:00"/>
    <n v="64.265999999999991"/>
    <x v="1508"/>
    <n v="2"/>
    <x v="1770"/>
    <n v="89787"/>
    <x v="2"/>
    <x v="0"/>
  </r>
  <r>
    <n v="23415"/>
    <x v="1"/>
    <n v="0.05"/>
    <n v="6.48"/>
    <n v="6.22"/>
    <n v="1439"/>
    <x v="1081"/>
    <x v="0"/>
    <x v="1"/>
    <x v="0"/>
    <x v="11"/>
    <x v="0"/>
    <x v="739"/>
    <n v="0.37"/>
    <x v="0"/>
    <x v="0"/>
    <x v="8"/>
    <x v="835"/>
    <n v="44117"/>
    <x v="19"/>
    <d v="2015-04-29T00:00:00"/>
    <n v="-29.07"/>
    <x v="1509"/>
    <n v="3"/>
    <x v="1770"/>
    <n v="90121"/>
    <x v="0"/>
    <x v="0"/>
  </r>
  <r>
    <n v="23567"/>
    <x v="1"/>
    <n v="0.05"/>
    <n v="2.62"/>
    <n v="0.8"/>
    <n v="2941"/>
    <x v="1082"/>
    <x v="0"/>
    <x v="0"/>
    <x v="0"/>
    <x v="16"/>
    <x v="6"/>
    <x v="787"/>
    <n v="0.39"/>
    <x v="0"/>
    <x v="0"/>
    <x v="17"/>
    <x v="151"/>
    <n v="7960"/>
    <x v="64"/>
    <d v="2015-05-27T00:00:00"/>
    <n v="12.71"/>
    <x v="1510"/>
    <n v="8"/>
    <x v="1771"/>
    <n v="87618"/>
    <x v="0"/>
    <x v="0"/>
  </r>
  <r>
    <n v="19325"/>
    <x v="4"/>
    <n v="0.06"/>
    <n v="4.18"/>
    <n v="2.99"/>
    <n v="688"/>
    <x v="152"/>
    <x v="0"/>
    <x v="0"/>
    <x v="0"/>
    <x v="0"/>
    <x v="0"/>
    <x v="865"/>
    <n v="0.37"/>
    <x v="0"/>
    <x v="3"/>
    <x v="38"/>
    <x v="120"/>
    <n v="63116"/>
    <x v="81"/>
    <d v="2015-03-08T00:00:00"/>
    <n v="-12.719000000000001"/>
    <x v="1511"/>
    <n v="5"/>
    <x v="1772"/>
    <n v="88504"/>
    <x v="3"/>
    <x v="0"/>
  </r>
  <r>
    <n v="21387"/>
    <x v="4"/>
    <n v="0.02"/>
    <n v="15.51"/>
    <n v="17.78"/>
    <n v="1829"/>
    <x v="580"/>
    <x v="0"/>
    <x v="1"/>
    <x v="0"/>
    <x v="3"/>
    <x v="0"/>
    <x v="637"/>
    <n v="0.59"/>
    <x v="0"/>
    <x v="3"/>
    <x v="42"/>
    <x v="468"/>
    <n v="52402"/>
    <x v="41"/>
    <d v="2015-01-13T00:00:00"/>
    <n v="-47.97"/>
    <x v="1512"/>
    <n v="1"/>
    <x v="1773"/>
    <n v="86960"/>
    <x v="3"/>
    <x v="0"/>
  </r>
  <r>
    <n v="23605"/>
    <x v="3"/>
    <n v="0.01"/>
    <n v="10.06"/>
    <n v="2.06"/>
    <n v="211"/>
    <x v="738"/>
    <x v="0"/>
    <x v="2"/>
    <x v="0"/>
    <x v="11"/>
    <x v="6"/>
    <x v="527"/>
    <n v="0.39"/>
    <x v="0"/>
    <x v="0"/>
    <x v="2"/>
    <x v="588"/>
    <n v="13501"/>
    <x v="41"/>
    <d v="2015-01-08T00:00:00"/>
    <n v="7.59"/>
    <x v="1513"/>
    <n v="2"/>
    <x v="1774"/>
    <n v="85964"/>
    <x v="0"/>
    <x v="0"/>
  </r>
  <r>
    <n v="22849"/>
    <x v="4"/>
    <n v="0.09"/>
    <n v="18.97"/>
    <n v="9.0299999999999994"/>
    <n v="2684"/>
    <x v="300"/>
    <x v="0"/>
    <x v="0"/>
    <x v="0"/>
    <x v="11"/>
    <x v="0"/>
    <x v="567"/>
    <n v="0.37"/>
    <x v="0"/>
    <x v="2"/>
    <x v="15"/>
    <x v="251"/>
    <n v="33952"/>
    <x v="44"/>
    <d v="2015-02-20T00:00:00"/>
    <n v="-1748.0119999999999"/>
    <x v="1514"/>
    <n v="1"/>
    <x v="1775"/>
    <n v="89146"/>
    <x v="2"/>
    <x v="0"/>
  </r>
  <r>
    <n v="23394"/>
    <x v="3"/>
    <n v="0.1"/>
    <n v="3.36"/>
    <n v="6.27"/>
    <n v="487"/>
    <x v="1083"/>
    <x v="2"/>
    <x v="1"/>
    <x v="0"/>
    <x v="0"/>
    <x v="0"/>
    <x v="725"/>
    <n v="0.4"/>
    <x v="0"/>
    <x v="0"/>
    <x v="10"/>
    <x v="96"/>
    <n v="4073"/>
    <x v="146"/>
    <d v="2015-05-19T00:00:00"/>
    <n v="-67.0565"/>
    <x v="1515"/>
    <n v="5"/>
    <x v="1776"/>
    <n v="91063"/>
    <x v="0"/>
    <x v="0"/>
  </r>
  <r>
    <n v="23141"/>
    <x v="2"/>
    <n v="0.09"/>
    <n v="3.68"/>
    <n v="1.32"/>
    <n v="702"/>
    <x v="918"/>
    <x v="0"/>
    <x v="2"/>
    <x v="0"/>
    <x v="12"/>
    <x v="6"/>
    <x v="703"/>
    <n v="0.83"/>
    <x v="0"/>
    <x v="1"/>
    <x v="1"/>
    <x v="728"/>
    <n v="95404"/>
    <x v="8"/>
    <d v="2015-07-01T00:00:00"/>
    <n v="-17.527999999999999"/>
    <x v="1516"/>
    <n v="6"/>
    <x v="1777"/>
    <n v="87979"/>
    <x v="1"/>
    <x v="0"/>
  </r>
  <r>
    <n v="21699"/>
    <x v="4"/>
    <n v="0.1"/>
    <n v="3.98"/>
    <n v="2.97"/>
    <n v="2089"/>
    <x v="8"/>
    <x v="2"/>
    <x v="1"/>
    <x v="0"/>
    <x v="11"/>
    <x v="6"/>
    <x v="866"/>
    <n v="0.35"/>
    <x v="0"/>
    <x v="0"/>
    <x v="2"/>
    <x v="5"/>
    <n v="10956"/>
    <x v="8"/>
    <d v="2015-07-04T00:00:00"/>
    <n v="-5.3849999999999998"/>
    <x v="1517"/>
    <n v="5"/>
    <x v="1778"/>
    <n v="88348"/>
    <x v="0"/>
    <x v="0"/>
  </r>
  <r>
    <n v="24995"/>
    <x v="4"/>
    <n v="0.02"/>
    <n v="3.8"/>
    <n v="1.49"/>
    <n v="2935"/>
    <x v="1084"/>
    <x v="0"/>
    <x v="0"/>
    <x v="0"/>
    <x v="0"/>
    <x v="0"/>
    <x v="728"/>
    <n v="0.38"/>
    <x v="0"/>
    <x v="0"/>
    <x v="11"/>
    <x v="15"/>
    <n v="2215"/>
    <x v="37"/>
    <d v="2015-05-15T00:00:00"/>
    <n v="7.31"/>
    <x v="1518"/>
    <n v="5"/>
    <x v="1779"/>
    <n v="87617"/>
    <x v="0"/>
    <x v="0"/>
  </r>
  <r>
    <n v="19951"/>
    <x v="3"/>
    <n v="0.09"/>
    <n v="4"/>
    <n v="1.3"/>
    <n v="114"/>
    <x v="949"/>
    <x v="2"/>
    <x v="3"/>
    <x v="0"/>
    <x v="11"/>
    <x v="6"/>
    <x v="720"/>
    <n v="0.37"/>
    <x v="0"/>
    <x v="1"/>
    <x v="16"/>
    <x v="748"/>
    <n v="97035"/>
    <x v="0"/>
    <d v="2015-04-06T00:00:00"/>
    <n v="14.0898"/>
    <x v="11"/>
    <n v="5"/>
    <x v="1780"/>
    <n v="89584"/>
    <x v="1"/>
    <x v="0"/>
  </r>
  <r>
    <n v="19782"/>
    <x v="1"/>
    <n v="0.01"/>
    <n v="1.68"/>
    <n v="1.57"/>
    <n v="593"/>
    <x v="1085"/>
    <x v="0"/>
    <x v="0"/>
    <x v="0"/>
    <x v="13"/>
    <x v="6"/>
    <x v="554"/>
    <n v="0.59"/>
    <x v="0"/>
    <x v="3"/>
    <x v="13"/>
    <x v="836"/>
    <n v="60517"/>
    <x v="128"/>
    <d v="2015-01-19T00:00:00"/>
    <n v="-53.444000000000003"/>
    <x v="1519"/>
    <n v="12"/>
    <x v="1781"/>
    <n v="86307"/>
    <x v="3"/>
    <x v="0"/>
  </r>
  <r>
    <n v="18013"/>
    <x v="0"/>
    <n v="0.03"/>
    <n v="1.68"/>
    <n v="0.7"/>
    <n v="1737"/>
    <x v="524"/>
    <x v="2"/>
    <x v="1"/>
    <x v="0"/>
    <x v="13"/>
    <x v="6"/>
    <x v="867"/>
    <n v="0.6"/>
    <x v="0"/>
    <x v="2"/>
    <x v="18"/>
    <x v="291"/>
    <n v="27529"/>
    <x v="80"/>
    <d v="2015-06-05T00:00:00"/>
    <n v="-106.42100000000001"/>
    <x v="1520"/>
    <n v="11"/>
    <x v="1782"/>
    <n v="85866"/>
    <x v="2"/>
    <x v="0"/>
  </r>
  <r>
    <n v="23313"/>
    <x v="4"/>
    <n v="0.08"/>
    <n v="9.48"/>
    <n v="7.29"/>
    <n v="2308"/>
    <x v="257"/>
    <x v="0"/>
    <x v="0"/>
    <x v="2"/>
    <x v="4"/>
    <x v="5"/>
    <x v="534"/>
    <n v="0.45"/>
    <x v="0"/>
    <x v="2"/>
    <x v="15"/>
    <x v="213"/>
    <n v="33971"/>
    <x v="112"/>
    <d v="2015-03-26T00:00:00"/>
    <n v="-50.4"/>
    <x v="1521"/>
    <n v="2"/>
    <x v="1783"/>
    <n v="90557"/>
    <x v="2"/>
    <x v="0"/>
  </r>
  <r>
    <n v="21005"/>
    <x v="4"/>
    <n v="7.0000000000000007E-2"/>
    <n v="5.98"/>
    <n v="4.6900000000000004"/>
    <n v="1341"/>
    <x v="882"/>
    <x v="0"/>
    <x v="3"/>
    <x v="0"/>
    <x v="3"/>
    <x v="0"/>
    <x v="729"/>
    <n v="0.68"/>
    <x v="0"/>
    <x v="0"/>
    <x v="5"/>
    <x v="699"/>
    <n v="17201"/>
    <x v="61"/>
    <d v="2015-02-15T00:00:00"/>
    <n v="-12.708800000000002"/>
    <x v="1522"/>
    <n v="3"/>
    <x v="1784"/>
    <n v="91244"/>
    <x v="0"/>
    <x v="0"/>
  </r>
  <r>
    <n v="26011"/>
    <x v="1"/>
    <n v="0.08"/>
    <n v="1.81"/>
    <n v="0.75"/>
    <n v="890"/>
    <x v="440"/>
    <x v="0"/>
    <x v="2"/>
    <x v="2"/>
    <x v="2"/>
    <x v="1"/>
    <x v="564"/>
    <n v="0.57999999999999996"/>
    <x v="0"/>
    <x v="3"/>
    <x v="6"/>
    <x v="355"/>
    <n v="76021"/>
    <x v="30"/>
    <d v="2015-01-06T00:00:00"/>
    <n v="1.3224"/>
    <x v="1523"/>
    <n v="11"/>
    <x v="1785"/>
    <n v="89536"/>
    <x v="3"/>
    <x v="0"/>
  </r>
  <r>
    <n v="18536"/>
    <x v="4"/>
    <n v="0.01"/>
    <n v="8.8800000000000008"/>
    <n v="6.28"/>
    <n v="451"/>
    <x v="530"/>
    <x v="0"/>
    <x v="3"/>
    <x v="0"/>
    <x v="0"/>
    <x v="0"/>
    <x v="618"/>
    <n v="0.35"/>
    <x v="0"/>
    <x v="1"/>
    <x v="1"/>
    <x v="429"/>
    <n v="94024"/>
    <x v="30"/>
    <d v="2015-01-10T00:00:00"/>
    <n v="-15.456"/>
    <x v="1524"/>
    <n v="2"/>
    <x v="1786"/>
    <n v="86013"/>
    <x v="1"/>
    <x v="0"/>
  </r>
  <r>
    <n v="20874"/>
    <x v="1"/>
    <n v="0.1"/>
    <n v="18.97"/>
    <n v="9.0299999999999994"/>
    <n v="657"/>
    <x v="1086"/>
    <x v="0"/>
    <x v="2"/>
    <x v="0"/>
    <x v="11"/>
    <x v="0"/>
    <x v="567"/>
    <n v="0.37"/>
    <x v="0"/>
    <x v="0"/>
    <x v="11"/>
    <x v="837"/>
    <n v="1540"/>
    <x v="153"/>
    <d v="2015-01-21T00:00:00"/>
    <n v="-24.204799999999999"/>
    <x v="1525"/>
    <n v="1"/>
    <x v="1787"/>
    <n v="91212"/>
    <x v="0"/>
    <x v="0"/>
  </r>
  <r>
    <n v="18409"/>
    <x v="2"/>
    <n v="0.01"/>
    <n v="5.44"/>
    <n v="7.46"/>
    <n v="2141"/>
    <x v="20"/>
    <x v="0"/>
    <x v="3"/>
    <x v="0"/>
    <x v="0"/>
    <x v="0"/>
    <x v="852"/>
    <n v="0.36"/>
    <x v="0"/>
    <x v="1"/>
    <x v="12"/>
    <x v="16"/>
    <n v="81301"/>
    <x v="14"/>
    <d v="2015-02-19T00:00:00"/>
    <n v="-18.478199999999998"/>
    <x v="1526"/>
    <n v="3"/>
    <x v="1788"/>
    <n v="87570"/>
    <x v="1"/>
    <x v="0"/>
  </r>
  <r>
    <n v="19751"/>
    <x v="4"/>
    <n v="0.08"/>
    <n v="2.08"/>
    <n v="5.33"/>
    <n v="1686"/>
    <x v="1087"/>
    <x v="0"/>
    <x v="1"/>
    <x v="2"/>
    <x v="4"/>
    <x v="0"/>
    <x v="788"/>
    <n v="0.43"/>
    <x v="0"/>
    <x v="3"/>
    <x v="13"/>
    <x v="838"/>
    <n v="60123"/>
    <x v="175"/>
    <d v="2015-03-10T00:00:00"/>
    <n v="-129.01"/>
    <x v="1527"/>
    <n v="9"/>
    <x v="1789"/>
    <n v="86973"/>
    <x v="3"/>
    <x v="0"/>
  </r>
  <r>
    <n v="23926"/>
    <x v="3"/>
    <n v="0.06"/>
    <n v="3.95"/>
    <n v="2"/>
    <n v="1254"/>
    <x v="739"/>
    <x v="0"/>
    <x v="3"/>
    <x v="0"/>
    <x v="16"/>
    <x v="6"/>
    <x v="674"/>
    <n v="0.53"/>
    <x v="0"/>
    <x v="3"/>
    <x v="6"/>
    <x v="589"/>
    <n v="77530"/>
    <x v="112"/>
    <d v="2015-03-25T00:00:00"/>
    <n v="-9.68"/>
    <x v="1528"/>
    <n v="5"/>
    <x v="1790"/>
    <n v="89984"/>
    <x v="3"/>
    <x v="0"/>
  </r>
  <r>
    <n v="21768"/>
    <x v="4"/>
    <n v="0.05"/>
    <n v="4.84"/>
    <n v="0.71"/>
    <n v="2874"/>
    <x v="71"/>
    <x v="0"/>
    <x v="3"/>
    <x v="0"/>
    <x v="13"/>
    <x v="6"/>
    <x v="658"/>
    <n v="0.52"/>
    <x v="0"/>
    <x v="3"/>
    <x v="29"/>
    <x v="52"/>
    <n v="68128"/>
    <x v="23"/>
    <d v="2015-04-15T00:00:00"/>
    <n v="13.448099999999998"/>
    <x v="11"/>
    <n v="4"/>
    <x v="1791"/>
    <n v="89873"/>
    <x v="3"/>
    <x v="0"/>
  </r>
  <r>
    <n v="23694"/>
    <x v="0"/>
    <n v="0.08"/>
    <n v="2.78"/>
    <n v="1.25"/>
    <n v="2334"/>
    <x v="459"/>
    <x v="0"/>
    <x v="0"/>
    <x v="0"/>
    <x v="13"/>
    <x v="6"/>
    <x v="710"/>
    <n v="0.59"/>
    <x v="0"/>
    <x v="3"/>
    <x v="31"/>
    <x v="371"/>
    <n v="53220"/>
    <x v="87"/>
    <d v="2015-04-10T00:00:00"/>
    <n v="-8.77"/>
    <x v="1529"/>
    <n v="7"/>
    <x v="1792"/>
    <n v="89609"/>
    <x v="3"/>
    <x v="0"/>
  </r>
  <r>
    <n v="22764"/>
    <x v="0"/>
    <n v="0.02"/>
    <n v="15.7"/>
    <n v="11.25"/>
    <n v="1485"/>
    <x v="98"/>
    <x v="0"/>
    <x v="3"/>
    <x v="0"/>
    <x v="3"/>
    <x v="0"/>
    <x v="868"/>
    <n v="0.6"/>
    <x v="0"/>
    <x v="3"/>
    <x v="13"/>
    <x v="72"/>
    <n v="60516"/>
    <x v="75"/>
    <d v="2015-02-21T00:00:00"/>
    <n v="-18.241599999999998"/>
    <x v="1530"/>
    <n v="1"/>
    <x v="1793"/>
    <n v="91236"/>
    <x v="3"/>
    <x v="0"/>
  </r>
  <r>
    <n v="18130"/>
    <x v="3"/>
    <n v="0.03"/>
    <n v="12.53"/>
    <n v="7.17"/>
    <n v="2553"/>
    <x v="1088"/>
    <x v="0"/>
    <x v="3"/>
    <x v="0"/>
    <x v="0"/>
    <x v="0"/>
    <x v="869"/>
    <n v="0.38"/>
    <x v="0"/>
    <x v="3"/>
    <x v="31"/>
    <x v="839"/>
    <n v="53142"/>
    <x v="156"/>
    <d v="2015-02-13T00:00:00"/>
    <n v="-20.320500000000003"/>
    <x v="1321"/>
    <n v="1"/>
    <x v="1794"/>
    <n v="86528"/>
    <x v="3"/>
    <x v="0"/>
  </r>
  <r>
    <n v="26331"/>
    <x v="0"/>
    <n v="0"/>
    <n v="1.48"/>
    <n v="0.7"/>
    <n v="2183"/>
    <x v="1089"/>
    <x v="0"/>
    <x v="3"/>
    <x v="0"/>
    <x v="16"/>
    <x v="6"/>
    <x v="870"/>
    <n v="0.37"/>
    <x v="0"/>
    <x v="2"/>
    <x v="34"/>
    <x v="840"/>
    <n v="42301"/>
    <x v="127"/>
    <d v="2015-06-17T00:00:00"/>
    <n v="-203.09799999999998"/>
    <x v="1531"/>
    <n v="12"/>
    <x v="1794"/>
    <n v="91571"/>
    <x v="2"/>
    <x v="0"/>
  </r>
  <r>
    <n v="19860"/>
    <x v="1"/>
    <n v="0.09"/>
    <n v="2.88"/>
    <n v="0.7"/>
    <n v="2791"/>
    <x v="1090"/>
    <x v="0"/>
    <x v="1"/>
    <x v="0"/>
    <x v="13"/>
    <x v="6"/>
    <x v="871"/>
    <n v="0.56000000000000005"/>
    <x v="0"/>
    <x v="3"/>
    <x v="4"/>
    <x v="779"/>
    <n v="48071"/>
    <x v="90"/>
    <d v="2015-01-15T00:00:00"/>
    <n v="4.8499999999999996"/>
    <x v="1532"/>
    <n v="7"/>
    <x v="1795"/>
    <n v="88758"/>
    <x v="3"/>
    <x v="0"/>
  </r>
  <r>
    <n v="21147"/>
    <x v="3"/>
    <n v="0"/>
    <n v="16.059999999999999"/>
    <n v="8.34"/>
    <n v="1625"/>
    <x v="171"/>
    <x v="0"/>
    <x v="3"/>
    <x v="0"/>
    <x v="3"/>
    <x v="0"/>
    <x v="872"/>
    <n v="0.59"/>
    <x v="0"/>
    <x v="0"/>
    <x v="2"/>
    <x v="138"/>
    <n v="11542"/>
    <x v="65"/>
    <d v="2015-03-28T00:00:00"/>
    <n v="-28.09"/>
    <x v="1533"/>
    <n v="1"/>
    <x v="1796"/>
    <n v="90600"/>
    <x v="0"/>
    <x v="0"/>
  </r>
  <r>
    <n v="22460"/>
    <x v="3"/>
    <n v="0.03"/>
    <n v="1.81"/>
    <n v="0.75"/>
    <n v="3133"/>
    <x v="148"/>
    <x v="0"/>
    <x v="1"/>
    <x v="0"/>
    <x v="16"/>
    <x v="6"/>
    <x v="873"/>
    <n v="0.52"/>
    <x v="0"/>
    <x v="3"/>
    <x v="13"/>
    <x v="116"/>
    <n v="60540"/>
    <x v="159"/>
    <d v="2015-01-17T00:00:00"/>
    <n v="4.2027999999999999"/>
    <x v="1534"/>
    <n v="10"/>
    <x v="1797"/>
    <n v="86789"/>
    <x v="3"/>
    <x v="0"/>
  </r>
  <r>
    <n v="23533"/>
    <x v="1"/>
    <n v="0.09"/>
    <n v="2.1800000000000002"/>
    <n v="0.78"/>
    <n v="1603"/>
    <x v="732"/>
    <x v="0"/>
    <x v="0"/>
    <x v="0"/>
    <x v="16"/>
    <x v="6"/>
    <x v="874"/>
    <n v="0.52"/>
    <x v="0"/>
    <x v="0"/>
    <x v="2"/>
    <x v="583"/>
    <n v="11598"/>
    <x v="159"/>
    <d v="2015-01-18T00:00:00"/>
    <n v="2.4548000000000001"/>
    <x v="1535"/>
    <n v="9"/>
    <x v="1798"/>
    <n v="89679"/>
    <x v="0"/>
    <x v="0"/>
  </r>
  <r>
    <n v="25613"/>
    <x v="2"/>
    <n v="0.03"/>
    <n v="2.61"/>
    <n v="0.5"/>
    <n v="3339"/>
    <x v="724"/>
    <x v="0"/>
    <x v="2"/>
    <x v="0"/>
    <x v="15"/>
    <x v="0"/>
    <x v="772"/>
    <n v="0.39"/>
    <x v="0"/>
    <x v="2"/>
    <x v="15"/>
    <x v="576"/>
    <n v="32780"/>
    <x v="6"/>
    <d v="2015-06-15T00:00:00"/>
    <n v="4.0442999999999998"/>
    <x v="1536"/>
    <n v="7"/>
    <x v="1799"/>
    <n v="85981"/>
    <x v="2"/>
    <x v="0"/>
  </r>
  <r>
    <n v="26267"/>
    <x v="2"/>
    <n v="0.04"/>
    <n v="2.98"/>
    <n v="1.58"/>
    <n v="16"/>
    <x v="360"/>
    <x v="0"/>
    <x v="0"/>
    <x v="0"/>
    <x v="16"/>
    <x v="6"/>
    <x v="875"/>
    <n v="0.39"/>
    <x v="0"/>
    <x v="0"/>
    <x v="2"/>
    <x v="296"/>
    <n v="13210"/>
    <x v="156"/>
    <d v="2015-02-15T00:00:00"/>
    <n v="2.63"/>
    <x v="1537"/>
    <n v="6"/>
    <x v="1800"/>
    <n v="86836"/>
    <x v="0"/>
    <x v="0"/>
  </r>
  <r>
    <n v="24132"/>
    <x v="2"/>
    <n v="0.05"/>
    <n v="1.68"/>
    <n v="1.57"/>
    <n v="550"/>
    <x v="55"/>
    <x v="0"/>
    <x v="1"/>
    <x v="0"/>
    <x v="13"/>
    <x v="6"/>
    <x v="554"/>
    <n v="0.59"/>
    <x v="0"/>
    <x v="3"/>
    <x v="6"/>
    <x v="41"/>
    <n v="78155"/>
    <x v="79"/>
    <d v="2015-01-31T00:00:00"/>
    <n v="-33.340000000000003"/>
    <x v="1538"/>
    <n v="11"/>
    <x v="1801"/>
    <n v="90909"/>
    <x v="3"/>
    <x v="0"/>
  </r>
  <r>
    <n v="23752"/>
    <x v="2"/>
    <n v="0.05"/>
    <n v="12.28"/>
    <n v="6.13"/>
    <n v="1623"/>
    <x v="511"/>
    <x v="0"/>
    <x v="0"/>
    <x v="0"/>
    <x v="3"/>
    <x v="0"/>
    <x v="408"/>
    <n v="0.56999999999999995"/>
    <x v="0"/>
    <x v="3"/>
    <x v="7"/>
    <x v="412"/>
    <n v="46375"/>
    <x v="113"/>
    <d v="2015-05-25T00:00:00"/>
    <n v="1.3360000000000003"/>
    <x v="1539"/>
    <n v="1"/>
    <x v="1802"/>
    <n v="87611"/>
    <x v="3"/>
    <x v="0"/>
  </r>
  <r>
    <n v="24512"/>
    <x v="2"/>
    <n v="0.1"/>
    <n v="1.68"/>
    <n v="1.57"/>
    <n v="283"/>
    <x v="1091"/>
    <x v="0"/>
    <x v="1"/>
    <x v="0"/>
    <x v="13"/>
    <x v="6"/>
    <x v="554"/>
    <n v="0.59"/>
    <x v="0"/>
    <x v="0"/>
    <x v="17"/>
    <x v="275"/>
    <n v="7101"/>
    <x v="149"/>
    <d v="2015-06-18T00:00:00"/>
    <n v="-11.57"/>
    <x v="1540"/>
    <n v="11"/>
    <x v="1803"/>
    <n v="89293"/>
    <x v="0"/>
    <x v="0"/>
  </r>
  <r>
    <n v="20537"/>
    <x v="4"/>
    <n v="0"/>
    <n v="12.99"/>
    <n v="14.37"/>
    <n v="972"/>
    <x v="457"/>
    <x v="0"/>
    <x v="1"/>
    <x v="2"/>
    <x v="4"/>
    <x v="2"/>
    <x v="592"/>
    <n v="0.73"/>
    <x v="0"/>
    <x v="1"/>
    <x v="1"/>
    <x v="370"/>
    <n v="92503"/>
    <x v="163"/>
    <d v="2015-02-28T00:00:00"/>
    <n v="12.896100000000001"/>
    <x v="11"/>
    <n v="1"/>
    <x v="1804"/>
    <n v="87259"/>
    <x v="1"/>
    <x v="0"/>
  </r>
  <r>
    <n v="22450"/>
    <x v="0"/>
    <n v="0.01"/>
    <n v="5.38"/>
    <n v="7.57"/>
    <n v="2164"/>
    <x v="1029"/>
    <x v="0"/>
    <x v="0"/>
    <x v="0"/>
    <x v="0"/>
    <x v="0"/>
    <x v="876"/>
    <n v="0.36"/>
    <x v="0"/>
    <x v="1"/>
    <x v="1"/>
    <x v="336"/>
    <n v="91104"/>
    <x v="31"/>
    <d v="2015-01-10T00:00:00"/>
    <n v="-66.779579999999996"/>
    <x v="1541"/>
    <n v="3"/>
    <x v="1805"/>
    <n v="88794"/>
    <x v="1"/>
    <x v="0"/>
  </r>
  <r>
    <n v="18770"/>
    <x v="4"/>
    <n v="0.02"/>
    <n v="5.58"/>
    <n v="5.3"/>
    <n v="268"/>
    <x v="700"/>
    <x v="0"/>
    <x v="3"/>
    <x v="0"/>
    <x v="14"/>
    <x v="0"/>
    <x v="741"/>
    <n v="0.35"/>
    <x v="0"/>
    <x v="1"/>
    <x v="40"/>
    <x v="559"/>
    <n v="86001"/>
    <x v="114"/>
    <d v="2015-04-12T00:00:00"/>
    <n v="-22.48"/>
    <x v="1542"/>
    <n v="3"/>
    <x v="1806"/>
    <n v="88941"/>
    <x v="1"/>
    <x v="0"/>
  </r>
  <r>
    <n v="19011"/>
    <x v="0"/>
    <n v="0.04"/>
    <n v="9.11"/>
    <n v="2.25"/>
    <n v="797"/>
    <x v="389"/>
    <x v="0"/>
    <x v="1"/>
    <x v="0"/>
    <x v="13"/>
    <x v="6"/>
    <x v="877"/>
    <n v="0.52"/>
    <x v="0"/>
    <x v="1"/>
    <x v="9"/>
    <x v="319"/>
    <n v="84067"/>
    <x v="125"/>
    <d v="2015-06-04T00:00:00"/>
    <n v="-3.496"/>
    <x v="1543"/>
    <n v="2"/>
    <x v="1807"/>
    <n v="86868"/>
    <x v="1"/>
    <x v="0"/>
  </r>
  <r>
    <n v="20016"/>
    <x v="3"/>
    <n v="0.05"/>
    <n v="2.16"/>
    <n v="6.05"/>
    <n v="1499"/>
    <x v="256"/>
    <x v="0"/>
    <x v="3"/>
    <x v="0"/>
    <x v="0"/>
    <x v="0"/>
    <x v="769"/>
    <n v="0.37"/>
    <x v="0"/>
    <x v="2"/>
    <x v="15"/>
    <x v="212"/>
    <n v="33134"/>
    <x v="95"/>
    <d v="2015-02-05T00:00:00"/>
    <n v="-298.88600000000002"/>
    <x v="1544"/>
    <n v="8"/>
    <x v="1807"/>
    <n v="90731"/>
    <x v="2"/>
    <x v="0"/>
  </r>
  <r>
    <n v="18480"/>
    <x v="1"/>
    <n v="0.01"/>
    <n v="3.26"/>
    <n v="1.86"/>
    <n v="344"/>
    <x v="1092"/>
    <x v="0"/>
    <x v="1"/>
    <x v="0"/>
    <x v="13"/>
    <x v="6"/>
    <x v="726"/>
    <n v="0.41"/>
    <x v="0"/>
    <x v="0"/>
    <x v="10"/>
    <x v="841"/>
    <n v="4101"/>
    <x v="85"/>
    <d v="2015-05-06T00:00:00"/>
    <n v="0.70200000000000085"/>
    <x v="1545"/>
    <n v="5"/>
    <x v="1808"/>
    <n v="88152"/>
    <x v="0"/>
    <x v="0"/>
  </r>
  <r>
    <n v="20372"/>
    <x v="3"/>
    <n v="7.0000000000000007E-2"/>
    <n v="5.98"/>
    <n v="5.35"/>
    <n v="1946"/>
    <x v="336"/>
    <x v="0"/>
    <x v="2"/>
    <x v="0"/>
    <x v="11"/>
    <x v="0"/>
    <x v="651"/>
    <n v="0.4"/>
    <x v="0"/>
    <x v="0"/>
    <x v="5"/>
    <x v="277"/>
    <n v="15228"/>
    <x v="118"/>
    <d v="2015-01-28T00:00:00"/>
    <n v="-37.175200000000004"/>
    <x v="1546"/>
    <n v="3"/>
    <x v="1809"/>
    <n v="86331"/>
    <x v="0"/>
    <x v="0"/>
  </r>
  <r>
    <n v="22294"/>
    <x v="0"/>
    <n v="0.02"/>
    <n v="4.28"/>
    <n v="0.94"/>
    <n v="3226"/>
    <x v="664"/>
    <x v="0"/>
    <x v="0"/>
    <x v="0"/>
    <x v="13"/>
    <x v="6"/>
    <x v="821"/>
    <n v="0.56000000000000005"/>
    <x v="0"/>
    <x v="2"/>
    <x v="25"/>
    <x v="430"/>
    <n v="37075"/>
    <x v="129"/>
    <d v="2015-01-15T00:00:00"/>
    <n v="-105.126"/>
    <x v="1547"/>
    <n v="4"/>
    <x v="1810"/>
    <n v="86507"/>
    <x v="2"/>
    <x v="0"/>
  </r>
  <r>
    <n v="26261"/>
    <x v="0"/>
    <n v="0.06"/>
    <n v="20.99"/>
    <n v="2.5"/>
    <n v="1054"/>
    <x v="702"/>
    <x v="0"/>
    <x v="1"/>
    <x v="1"/>
    <x v="9"/>
    <x v="6"/>
    <x v="404"/>
    <n v="0.81"/>
    <x v="0"/>
    <x v="1"/>
    <x v="40"/>
    <x v="561"/>
    <n v="85374"/>
    <x v="60"/>
    <d v="2015-05-27T00:00:00"/>
    <n v="-112.18899999999999"/>
    <x v="1548"/>
    <n v="1"/>
    <x v="1811"/>
    <n v="90069"/>
    <x v="1"/>
    <x v="0"/>
  </r>
  <r>
    <n v="21114"/>
    <x v="2"/>
    <n v="0"/>
    <n v="7.38"/>
    <n v="11.51"/>
    <n v="2685"/>
    <x v="1093"/>
    <x v="0"/>
    <x v="0"/>
    <x v="0"/>
    <x v="0"/>
    <x v="0"/>
    <x v="878"/>
    <n v="0.36"/>
    <x v="0"/>
    <x v="0"/>
    <x v="2"/>
    <x v="842"/>
    <n v="11803"/>
    <x v="0"/>
    <d v="2015-04-05T00:00:00"/>
    <n v="-66.170999999999992"/>
    <x v="1549"/>
    <n v="2"/>
    <x v="1812"/>
    <n v="89147"/>
    <x v="0"/>
    <x v="0"/>
  </r>
  <r>
    <n v="20447"/>
    <x v="3"/>
    <n v="0.06"/>
    <n v="11.33"/>
    <n v="6.12"/>
    <n v="3306"/>
    <x v="1094"/>
    <x v="0"/>
    <x v="0"/>
    <x v="0"/>
    <x v="7"/>
    <x v="4"/>
    <x v="833"/>
    <n v="0.42"/>
    <x v="0"/>
    <x v="0"/>
    <x v="39"/>
    <x v="843"/>
    <n v="6320"/>
    <x v="96"/>
    <d v="2015-04-03T00:00:00"/>
    <n v="-15.92"/>
    <x v="1550"/>
    <n v="1"/>
    <x v="1813"/>
    <n v="90461"/>
    <x v="0"/>
    <x v="0"/>
  </r>
  <r>
    <n v="21401"/>
    <x v="4"/>
    <n v="0.05"/>
    <n v="1.86"/>
    <n v="2.58"/>
    <n v="210"/>
    <x v="931"/>
    <x v="0"/>
    <x v="3"/>
    <x v="0"/>
    <x v="16"/>
    <x v="6"/>
    <x v="862"/>
    <n v="0.82"/>
    <x v="0"/>
    <x v="0"/>
    <x v="2"/>
    <x v="318"/>
    <n v="12180"/>
    <x v="128"/>
    <d v="2015-01-21T00:00:00"/>
    <n v="-66.62"/>
    <x v="1551"/>
    <n v="9"/>
    <x v="1814"/>
    <n v="85965"/>
    <x v="0"/>
    <x v="0"/>
  </r>
  <r>
    <n v="19679"/>
    <x v="1"/>
    <n v="0.06"/>
    <n v="2.61"/>
    <n v="0.5"/>
    <n v="753"/>
    <x v="775"/>
    <x v="2"/>
    <x v="1"/>
    <x v="0"/>
    <x v="15"/>
    <x v="0"/>
    <x v="879"/>
    <n v="0.39"/>
    <x v="0"/>
    <x v="1"/>
    <x v="40"/>
    <x v="614"/>
    <n v="86301"/>
    <x v="154"/>
    <d v="2015-03-11T00:00:00"/>
    <n v="10.85"/>
    <x v="1552"/>
    <n v="1"/>
    <x v="1815"/>
    <n v="90438"/>
    <x v="1"/>
    <x v="0"/>
  </r>
  <r>
    <n v="22996"/>
    <x v="1"/>
    <n v="0.09"/>
    <n v="13.79"/>
    <n v="8.7799999999999994"/>
    <n v="594"/>
    <x v="431"/>
    <x v="0"/>
    <x v="2"/>
    <x v="2"/>
    <x v="4"/>
    <x v="0"/>
    <x v="773"/>
    <n v="0.43"/>
    <x v="0"/>
    <x v="3"/>
    <x v="7"/>
    <x v="347"/>
    <n v="46016"/>
    <x v="133"/>
    <d v="2015-03-17T00:00:00"/>
    <n v="-22.12"/>
    <x v="1553"/>
    <n v="1"/>
    <x v="1816"/>
    <n v="86309"/>
    <x v="3"/>
    <x v="0"/>
  </r>
  <r>
    <n v="21928"/>
    <x v="1"/>
    <n v="0.1"/>
    <n v="9.11"/>
    <n v="2.15"/>
    <n v="1602"/>
    <x v="1095"/>
    <x v="0"/>
    <x v="3"/>
    <x v="0"/>
    <x v="11"/>
    <x v="6"/>
    <x v="665"/>
    <n v="0.4"/>
    <x v="0"/>
    <x v="0"/>
    <x v="32"/>
    <x v="844"/>
    <n v="20601"/>
    <x v="22"/>
    <d v="2015-04-12T00:00:00"/>
    <n v="-3.9312"/>
    <x v="1554"/>
    <n v="2"/>
    <x v="1817"/>
    <n v="89680"/>
    <x v="0"/>
    <x v="0"/>
  </r>
  <r>
    <n v="26321"/>
    <x v="3"/>
    <n v="7.0000000000000007E-2"/>
    <n v="1.7"/>
    <n v="1.99"/>
    <n v="689"/>
    <x v="1096"/>
    <x v="0"/>
    <x v="0"/>
    <x v="1"/>
    <x v="10"/>
    <x v="5"/>
    <x v="880"/>
    <n v="0.51"/>
    <x v="0"/>
    <x v="3"/>
    <x v="38"/>
    <x v="845"/>
    <n v="63376"/>
    <x v="95"/>
    <d v="2015-02-05T00:00:00"/>
    <n v="-51.42"/>
    <x v="1555"/>
    <n v="10"/>
    <x v="1817"/>
    <n v="88502"/>
    <x v="3"/>
    <x v="0"/>
  </r>
  <r>
    <n v="19147"/>
    <x v="3"/>
    <n v="0.08"/>
    <n v="2.94"/>
    <n v="0.96"/>
    <n v="494"/>
    <x v="32"/>
    <x v="0"/>
    <x v="2"/>
    <x v="0"/>
    <x v="13"/>
    <x v="6"/>
    <x v="745"/>
    <n v="0.57999999999999996"/>
    <x v="0"/>
    <x v="1"/>
    <x v="14"/>
    <x v="23"/>
    <n v="98115"/>
    <x v="131"/>
    <d v="2015-05-17T00:00:00"/>
    <n v="-2.12"/>
    <x v="1556"/>
    <n v="6"/>
    <x v="1818"/>
    <n v="88905"/>
    <x v="1"/>
    <x v="0"/>
  </r>
  <r>
    <n v="22682"/>
    <x v="2"/>
    <n v="0.03"/>
    <n v="2.16"/>
    <n v="6.05"/>
    <n v="1609"/>
    <x v="1076"/>
    <x v="0"/>
    <x v="2"/>
    <x v="0"/>
    <x v="0"/>
    <x v="0"/>
    <x v="769"/>
    <n v="0.37"/>
    <x v="0"/>
    <x v="1"/>
    <x v="1"/>
    <x v="831"/>
    <n v="95823"/>
    <x v="37"/>
    <d v="2015-05-12T00:00:00"/>
    <n v="-90.585499999999996"/>
    <x v="1557"/>
    <n v="7"/>
    <x v="1819"/>
    <n v="87824"/>
    <x v="1"/>
    <x v="0"/>
  </r>
  <r>
    <n v="21723"/>
    <x v="3"/>
    <n v="0.1"/>
    <n v="1.6"/>
    <n v="1.29"/>
    <n v="1989"/>
    <x v="151"/>
    <x v="0"/>
    <x v="3"/>
    <x v="0"/>
    <x v="13"/>
    <x v="6"/>
    <x v="881"/>
    <n v="0.42"/>
    <x v="0"/>
    <x v="1"/>
    <x v="9"/>
    <x v="119"/>
    <n v="84117"/>
    <x v="78"/>
    <d v="2015-04-30T00:00:00"/>
    <n v="-14.990400000000001"/>
    <x v="1558"/>
    <n v="11"/>
    <x v="1820"/>
    <n v="90003"/>
    <x v="1"/>
    <x v="0"/>
  </r>
  <r>
    <n v="18294"/>
    <x v="0"/>
    <n v="0.06"/>
    <n v="2.89"/>
    <n v="0.99"/>
    <n v="1556"/>
    <x v="722"/>
    <x v="0"/>
    <x v="2"/>
    <x v="0"/>
    <x v="15"/>
    <x v="0"/>
    <x v="882"/>
    <n v="0.38"/>
    <x v="0"/>
    <x v="2"/>
    <x v="27"/>
    <x v="215"/>
    <n v="22304"/>
    <x v="125"/>
    <d v="2015-06-03T00:00:00"/>
    <n v="-2.0097"/>
    <x v="1559"/>
    <n v="6"/>
    <x v="1821"/>
    <n v="87425"/>
    <x v="2"/>
    <x v="0"/>
  </r>
  <r>
    <n v="20046"/>
    <x v="1"/>
    <n v="0.06"/>
    <n v="3.28"/>
    <n v="3.97"/>
    <n v="896"/>
    <x v="491"/>
    <x v="0"/>
    <x v="1"/>
    <x v="0"/>
    <x v="13"/>
    <x v="6"/>
    <x v="756"/>
    <n v="0.56000000000000005"/>
    <x v="0"/>
    <x v="3"/>
    <x v="6"/>
    <x v="395"/>
    <n v="76201"/>
    <x v="54"/>
    <d v="2015-01-11T00:00:00"/>
    <n v="-66.650000000000006"/>
    <x v="1560"/>
    <n v="5"/>
    <x v="1822"/>
    <n v="90166"/>
    <x v="3"/>
    <x v="0"/>
  </r>
  <r>
    <n v="25356"/>
    <x v="0"/>
    <n v="0.05"/>
    <n v="7.64"/>
    <n v="5.83"/>
    <n v="911"/>
    <x v="188"/>
    <x v="0"/>
    <x v="1"/>
    <x v="0"/>
    <x v="11"/>
    <x v="6"/>
    <x v="673"/>
    <n v="0.36"/>
    <x v="0"/>
    <x v="0"/>
    <x v="19"/>
    <x v="154"/>
    <n v="26003"/>
    <x v="33"/>
    <d v="2015-02-02T00:00:00"/>
    <n v="-21.018000000000001"/>
    <x v="1561"/>
    <n v="2"/>
    <x v="1823"/>
    <n v="90185"/>
    <x v="0"/>
    <x v="0"/>
  </r>
  <r>
    <n v="18277"/>
    <x v="3"/>
    <n v="0.02"/>
    <n v="6.48"/>
    <n v="7.91"/>
    <n v="2393"/>
    <x v="308"/>
    <x v="0"/>
    <x v="1"/>
    <x v="0"/>
    <x v="11"/>
    <x v="0"/>
    <x v="646"/>
    <n v="0.37"/>
    <x v="0"/>
    <x v="2"/>
    <x v="30"/>
    <x v="258"/>
    <n v="30076"/>
    <x v="4"/>
    <d v="2015-05-31T00:00:00"/>
    <n v="-1191.5260000000001"/>
    <x v="1562"/>
    <n v="2"/>
    <x v="1824"/>
    <n v="86950"/>
    <x v="2"/>
    <x v="0"/>
  </r>
  <r>
    <n v="20305"/>
    <x v="2"/>
    <n v="0"/>
    <n v="6.48"/>
    <n v="10.050000000000001"/>
    <n v="2897"/>
    <x v="373"/>
    <x v="0"/>
    <x v="3"/>
    <x v="0"/>
    <x v="11"/>
    <x v="0"/>
    <x v="883"/>
    <n v="0.37"/>
    <x v="0"/>
    <x v="3"/>
    <x v="22"/>
    <x v="308"/>
    <n v="55369"/>
    <x v="29"/>
    <d v="2015-02-15T00:00:00"/>
    <n v="-38.72"/>
    <x v="1563"/>
    <n v="2"/>
    <x v="1825"/>
    <n v="86926"/>
    <x v="3"/>
    <x v="0"/>
  </r>
  <r>
    <n v="18611"/>
    <x v="2"/>
    <n v="7.0000000000000007E-2"/>
    <n v="4.13"/>
    <n v="0.99"/>
    <n v="2908"/>
    <x v="474"/>
    <x v="0"/>
    <x v="3"/>
    <x v="0"/>
    <x v="15"/>
    <x v="0"/>
    <x v="785"/>
    <n v="0.39"/>
    <x v="0"/>
    <x v="0"/>
    <x v="8"/>
    <x v="381"/>
    <n v="44125"/>
    <x v="66"/>
    <d v="2015-01-08T00:00:00"/>
    <n v="10.959199999999999"/>
    <x v="1564"/>
    <n v="4"/>
    <x v="1826"/>
    <n v="88156"/>
    <x v="0"/>
    <x v="0"/>
  </r>
  <r>
    <n v="22449"/>
    <x v="0"/>
    <n v="0.09"/>
    <n v="2.78"/>
    <n v="0.97"/>
    <n v="2165"/>
    <x v="1097"/>
    <x v="0"/>
    <x v="0"/>
    <x v="0"/>
    <x v="13"/>
    <x v="6"/>
    <x v="884"/>
    <n v="0.59"/>
    <x v="0"/>
    <x v="0"/>
    <x v="10"/>
    <x v="846"/>
    <n v="4330"/>
    <x v="31"/>
    <d v="2015-01-11T00:00:00"/>
    <n v="-5.0716000000000001"/>
    <x v="1565"/>
    <n v="6"/>
    <x v="1827"/>
    <n v="88794"/>
    <x v="0"/>
    <x v="0"/>
  </r>
  <r>
    <n v="22321"/>
    <x v="2"/>
    <n v="0.03"/>
    <n v="6.48"/>
    <n v="8.73"/>
    <n v="2458"/>
    <x v="1007"/>
    <x v="0"/>
    <x v="3"/>
    <x v="0"/>
    <x v="11"/>
    <x v="0"/>
    <x v="517"/>
    <n v="0.37"/>
    <x v="0"/>
    <x v="3"/>
    <x v="22"/>
    <x v="674"/>
    <n v="55410"/>
    <x v="43"/>
    <d v="2015-01-05T00:00:00"/>
    <n v="-35.04"/>
    <x v="1566"/>
    <n v="2"/>
    <x v="1828"/>
    <n v="91285"/>
    <x v="3"/>
    <x v="0"/>
  </r>
  <r>
    <n v="21386"/>
    <x v="4"/>
    <n v="0.04"/>
    <n v="3.52"/>
    <n v="6.83"/>
    <n v="1829"/>
    <x v="580"/>
    <x v="0"/>
    <x v="1"/>
    <x v="0"/>
    <x v="0"/>
    <x v="0"/>
    <x v="885"/>
    <n v="0.38"/>
    <x v="0"/>
    <x v="3"/>
    <x v="42"/>
    <x v="468"/>
    <n v="52402"/>
    <x v="41"/>
    <d v="2015-01-15T00:00:00"/>
    <n v="-57.753"/>
    <x v="1567"/>
    <n v="4"/>
    <x v="1829"/>
    <n v="86960"/>
    <x v="3"/>
    <x v="0"/>
  </r>
  <r>
    <n v="19973"/>
    <x v="1"/>
    <n v="0.03"/>
    <n v="2.1800000000000002"/>
    <n v="1.38"/>
    <n v="925"/>
    <x v="1098"/>
    <x v="0"/>
    <x v="0"/>
    <x v="0"/>
    <x v="16"/>
    <x v="6"/>
    <x v="886"/>
    <n v="0.44"/>
    <x v="0"/>
    <x v="0"/>
    <x v="10"/>
    <x v="846"/>
    <n v="4330"/>
    <x v="23"/>
    <d v="2015-04-06T00:00:00"/>
    <n v="-7.04"/>
    <x v="1568"/>
    <n v="7"/>
    <x v="1830"/>
    <n v="87134"/>
    <x v="0"/>
    <x v="0"/>
  </r>
  <r>
    <n v="22341"/>
    <x v="4"/>
    <n v="0.04"/>
    <n v="2.98"/>
    <n v="2.0299999999999998"/>
    <n v="3385"/>
    <x v="433"/>
    <x v="2"/>
    <x v="1"/>
    <x v="0"/>
    <x v="13"/>
    <x v="6"/>
    <x v="887"/>
    <n v="0.56999999999999995"/>
    <x v="0"/>
    <x v="0"/>
    <x v="8"/>
    <x v="349"/>
    <n v="44512"/>
    <x v="159"/>
    <d v="2015-01-16T00:00:00"/>
    <n v="-22.009999999999998"/>
    <x v="1569"/>
    <n v="5"/>
    <x v="1831"/>
    <n v="88745"/>
    <x v="0"/>
    <x v="0"/>
  </r>
  <r>
    <n v="20435"/>
    <x v="3"/>
    <n v="7.0000000000000007E-2"/>
    <n v="2.61"/>
    <n v="0.5"/>
    <n v="2980"/>
    <x v="522"/>
    <x v="0"/>
    <x v="1"/>
    <x v="0"/>
    <x v="15"/>
    <x v="0"/>
    <x v="772"/>
    <n v="0.39"/>
    <x v="0"/>
    <x v="0"/>
    <x v="8"/>
    <x v="423"/>
    <n v="44870"/>
    <x v="76"/>
    <d v="2015-02-27T00:00:00"/>
    <n v="10.798499999999999"/>
    <x v="11"/>
    <n v="6"/>
    <x v="1832"/>
    <n v="86547"/>
    <x v="0"/>
    <x v="0"/>
  </r>
  <r>
    <n v="18184"/>
    <x v="0"/>
    <n v="0.1"/>
    <n v="14.42"/>
    <n v="6.75"/>
    <n v="796"/>
    <x v="893"/>
    <x v="0"/>
    <x v="1"/>
    <x v="0"/>
    <x v="7"/>
    <x v="4"/>
    <x v="669"/>
    <n v="0.52"/>
    <x v="0"/>
    <x v="3"/>
    <x v="29"/>
    <x v="707"/>
    <n v="68046"/>
    <x v="42"/>
    <d v="2015-06-22T00:00:00"/>
    <n v="-20.103999999999999"/>
    <x v="1570"/>
    <n v="1"/>
    <x v="1833"/>
    <n v="86869"/>
    <x v="3"/>
    <x v="0"/>
  </r>
  <r>
    <n v="24151"/>
    <x v="1"/>
    <n v="0.06"/>
    <n v="3.6"/>
    <n v="2.2000000000000002"/>
    <n v="2704"/>
    <x v="946"/>
    <x v="0"/>
    <x v="2"/>
    <x v="0"/>
    <x v="11"/>
    <x v="6"/>
    <x v="888"/>
    <n v="0.39"/>
    <x v="0"/>
    <x v="2"/>
    <x v="15"/>
    <x v="745"/>
    <n v="32503"/>
    <x v="78"/>
    <d v="2015-05-02T00:00:00"/>
    <n v="2755.6422000000002"/>
    <x v="1571"/>
    <n v="4"/>
    <x v="1834"/>
    <n v="91407"/>
    <x v="2"/>
    <x v="0"/>
  </r>
  <r>
    <n v="19193"/>
    <x v="1"/>
    <n v="0.03"/>
    <n v="3.36"/>
    <n v="6.27"/>
    <n v="3146"/>
    <x v="1017"/>
    <x v="0"/>
    <x v="1"/>
    <x v="0"/>
    <x v="0"/>
    <x v="0"/>
    <x v="725"/>
    <n v="0.4"/>
    <x v="0"/>
    <x v="3"/>
    <x v="6"/>
    <x v="791"/>
    <n v="78577"/>
    <x v="111"/>
    <d v="2015-01-05T00:00:00"/>
    <n v="-94.258600000000001"/>
    <x v="1572"/>
    <n v="4"/>
    <x v="1835"/>
    <n v="85850"/>
    <x v="3"/>
    <x v="0"/>
  </r>
  <r>
    <n v="20392"/>
    <x v="0"/>
    <n v="0.06"/>
    <n v="4.42"/>
    <n v="4.99"/>
    <n v="1998"/>
    <x v="1099"/>
    <x v="0"/>
    <x v="1"/>
    <x v="0"/>
    <x v="14"/>
    <x v="0"/>
    <x v="839"/>
    <n v="0.38"/>
    <x v="0"/>
    <x v="0"/>
    <x v="2"/>
    <x v="847"/>
    <n v="11758"/>
    <x v="80"/>
    <d v="2015-06-05T00:00:00"/>
    <n v="-10.435"/>
    <x v="1573"/>
    <n v="3"/>
    <x v="1836"/>
    <n v="90568"/>
    <x v="0"/>
    <x v="0"/>
  </r>
  <r>
    <n v="22580"/>
    <x v="3"/>
    <n v="0.04"/>
    <n v="2.08"/>
    <n v="1.49"/>
    <n v="2466"/>
    <x v="528"/>
    <x v="0"/>
    <x v="1"/>
    <x v="0"/>
    <x v="0"/>
    <x v="0"/>
    <x v="838"/>
    <n v="0.36"/>
    <x v="0"/>
    <x v="3"/>
    <x v="4"/>
    <x v="427"/>
    <n v="49783"/>
    <x v="155"/>
    <d v="2015-02-28T00:00:00"/>
    <n v="-3.71956"/>
    <x v="1574"/>
    <n v="7"/>
    <x v="1837"/>
    <n v="88136"/>
    <x v="3"/>
    <x v="0"/>
  </r>
  <r>
    <n v="23512"/>
    <x v="4"/>
    <n v="7.0000000000000007E-2"/>
    <n v="3.28"/>
    <n v="3.97"/>
    <n v="2215"/>
    <x v="1100"/>
    <x v="0"/>
    <x v="1"/>
    <x v="0"/>
    <x v="13"/>
    <x v="6"/>
    <x v="756"/>
    <n v="0.56000000000000005"/>
    <x v="0"/>
    <x v="0"/>
    <x v="8"/>
    <x v="848"/>
    <n v="44646"/>
    <x v="12"/>
    <d v="2015-06-23T00:00:00"/>
    <n v="-22.175999999999998"/>
    <x v="1575"/>
    <n v="4"/>
    <x v="1838"/>
    <n v="90314"/>
    <x v="0"/>
    <x v="0"/>
  </r>
  <r>
    <n v="25683"/>
    <x v="1"/>
    <n v="0.08"/>
    <n v="7.28"/>
    <n v="11.15"/>
    <n v="3169"/>
    <x v="1101"/>
    <x v="2"/>
    <x v="0"/>
    <x v="0"/>
    <x v="11"/>
    <x v="0"/>
    <x v="794"/>
    <n v="0.37"/>
    <x v="0"/>
    <x v="2"/>
    <x v="15"/>
    <x v="849"/>
    <n v="32127"/>
    <x v="116"/>
    <d v="2015-04-14T00:00:00"/>
    <n v="-44.415000000000006"/>
    <x v="1576"/>
    <n v="1"/>
    <x v="1839"/>
    <n v="86490"/>
    <x v="2"/>
    <x v="0"/>
  </r>
  <r>
    <n v="24849"/>
    <x v="3"/>
    <n v="0.06"/>
    <n v="7.04"/>
    <n v="2.17"/>
    <n v="145"/>
    <x v="523"/>
    <x v="0"/>
    <x v="0"/>
    <x v="0"/>
    <x v="11"/>
    <x v="6"/>
    <x v="889"/>
    <n v="0.38"/>
    <x v="0"/>
    <x v="0"/>
    <x v="5"/>
    <x v="424"/>
    <n v="15122"/>
    <x v="90"/>
    <d v="2015-01-17T00:00:00"/>
    <n v="2.4851999999999999"/>
    <x v="1577"/>
    <n v="2"/>
    <x v="1840"/>
    <n v="91086"/>
    <x v="0"/>
    <x v="0"/>
  </r>
  <r>
    <n v="20184"/>
    <x v="1"/>
    <n v="0.06"/>
    <n v="1.1399999999999999"/>
    <n v="0.7"/>
    <n v="2980"/>
    <x v="522"/>
    <x v="0"/>
    <x v="1"/>
    <x v="0"/>
    <x v="16"/>
    <x v="6"/>
    <x v="804"/>
    <n v="0.38"/>
    <x v="0"/>
    <x v="0"/>
    <x v="8"/>
    <x v="423"/>
    <n v="44870"/>
    <x v="136"/>
    <d v="2015-01-30T00:00:00"/>
    <n v="-3.782"/>
    <x v="1578"/>
    <n v="13"/>
    <x v="1841"/>
    <n v="86544"/>
    <x v="0"/>
    <x v="0"/>
  </r>
  <r>
    <n v="22127"/>
    <x v="4"/>
    <n v="0.1"/>
    <n v="11.58"/>
    <n v="6.97"/>
    <n v="1580"/>
    <x v="1102"/>
    <x v="0"/>
    <x v="1"/>
    <x v="0"/>
    <x v="14"/>
    <x v="0"/>
    <x v="727"/>
    <n v="0.35"/>
    <x v="0"/>
    <x v="0"/>
    <x v="10"/>
    <x v="850"/>
    <n v="4901"/>
    <x v="17"/>
    <d v="2015-02-20T00:00:00"/>
    <n v="-8.3979999999999997"/>
    <x v="1579"/>
    <n v="1"/>
    <x v="1841"/>
    <n v="90934"/>
    <x v="0"/>
    <x v="0"/>
  </r>
  <r>
    <n v="23324"/>
    <x v="1"/>
    <n v="0.01"/>
    <n v="11.34"/>
    <n v="5.01"/>
    <n v="3252"/>
    <x v="829"/>
    <x v="0"/>
    <x v="0"/>
    <x v="0"/>
    <x v="11"/>
    <x v="0"/>
    <x v="638"/>
    <n v="0.36"/>
    <x v="0"/>
    <x v="0"/>
    <x v="2"/>
    <x v="654"/>
    <n v="12306"/>
    <x v="13"/>
    <d v="2015-04-01T00:00:00"/>
    <n v="-11.83"/>
    <x v="1580"/>
    <n v="1"/>
    <x v="1842"/>
    <n v="87296"/>
    <x v="0"/>
    <x v="0"/>
  </r>
  <r>
    <n v="18276"/>
    <x v="4"/>
    <n v="0.01"/>
    <n v="6.48"/>
    <n v="5.4"/>
    <n v="1699"/>
    <x v="984"/>
    <x v="0"/>
    <x v="0"/>
    <x v="0"/>
    <x v="11"/>
    <x v="0"/>
    <x v="890"/>
    <n v="0.37"/>
    <x v="0"/>
    <x v="0"/>
    <x v="5"/>
    <x v="361"/>
    <n v="19057"/>
    <x v="88"/>
    <d v="2015-03-25T00:00:00"/>
    <n v="-18.850000000000001"/>
    <x v="1581"/>
    <n v="2"/>
    <x v="1843"/>
    <n v="87345"/>
    <x v="0"/>
    <x v="0"/>
  </r>
  <r>
    <n v="24848"/>
    <x v="3"/>
    <n v="0.05"/>
    <n v="3.58"/>
    <n v="1.63"/>
    <n v="14"/>
    <x v="315"/>
    <x v="0"/>
    <x v="0"/>
    <x v="0"/>
    <x v="16"/>
    <x v="6"/>
    <x v="680"/>
    <n v="0.36"/>
    <x v="0"/>
    <x v="3"/>
    <x v="22"/>
    <x v="219"/>
    <n v="55372"/>
    <x v="72"/>
    <d v="2015-05-13T00:00:00"/>
    <n v="-0.71"/>
    <x v="1582"/>
    <n v="4"/>
    <x v="1844"/>
    <n v="86838"/>
    <x v="3"/>
    <x v="0"/>
  </r>
  <r>
    <n v="21041"/>
    <x v="0"/>
    <n v="0.05"/>
    <n v="4.9800000000000004"/>
    <n v="0.49"/>
    <n v="2639"/>
    <x v="1103"/>
    <x v="0"/>
    <x v="2"/>
    <x v="0"/>
    <x v="15"/>
    <x v="0"/>
    <x v="690"/>
    <n v="0.39"/>
    <x v="0"/>
    <x v="1"/>
    <x v="43"/>
    <x v="258"/>
    <n v="88201"/>
    <x v="135"/>
    <d v="2015-03-19T00:00:00"/>
    <n v="3.84"/>
    <x v="1583"/>
    <n v="3"/>
    <x v="1845"/>
    <n v="90952"/>
    <x v="1"/>
    <x v="0"/>
  </r>
  <r>
    <n v="24123"/>
    <x v="1"/>
    <n v="0.04"/>
    <n v="1.68"/>
    <n v="1"/>
    <n v="2776"/>
    <x v="108"/>
    <x v="0"/>
    <x v="2"/>
    <x v="0"/>
    <x v="13"/>
    <x v="6"/>
    <x v="891"/>
    <n v="0.35"/>
    <x v="0"/>
    <x v="0"/>
    <x v="32"/>
    <x v="81"/>
    <n v="20877"/>
    <x v="82"/>
    <d v="2015-01-14T00:00:00"/>
    <n v="2.0672000000000001"/>
    <x v="1584"/>
    <n v="8"/>
    <x v="1846"/>
    <n v="91228"/>
    <x v="0"/>
    <x v="0"/>
  </r>
  <r>
    <n v="24286"/>
    <x v="1"/>
    <n v="0.09"/>
    <n v="6.28"/>
    <n v="5.29"/>
    <n v="1497"/>
    <x v="663"/>
    <x v="0"/>
    <x v="1"/>
    <x v="2"/>
    <x v="4"/>
    <x v="0"/>
    <x v="892"/>
    <n v="0.43"/>
    <x v="0"/>
    <x v="0"/>
    <x v="2"/>
    <x v="533"/>
    <n v="14901"/>
    <x v="154"/>
    <d v="2015-03-12T00:00:00"/>
    <n v="-10.09"/>
    <x v="1585"/>
    <n v="2"/>
    <x v="1847"/>
    <n v="85880"/>
    <x v="0"/>
    <x v="0"/>
  </r>
  <r>
    <n v="24847"/>
    <x v="3"/>
    <n v="0.05"/>
    <n v="3.28"/>
    <n v="4.2"/>
    <n v="14"/>
    <x v="315"/>
    <x v="0"/>
    <x v="0"/>
    <x v="0"/>
    <x v="13"/>
    <x v="6"/>
    <x v="893"/>
    <n v="0.56000000000000005"/>
    <x v="0"/>
    <x v="3"/>
    <x v="22"/>
    <x v="219"/>
    <n v="55372"/>
    <x v="72"/>
    <d v="2015-05-13T00:00:00"/>
    <n v="-37.03"/>
    <x v="1586"/>
    <n v="4"/>
    <x v="1848"/>
    <n v="86838"/>
    <x v="3"/>
    <x v="0"/>
  </r>
  <r>
    <n v="18930"/>
    <x v="4"/>
    <n v="0.06"/>
    <n v="2.89"/>
    <n v="0.5"/>
    <n v="3098"/>
    <x v="587"/>
    <x v="0"/>
    <x v="2"/>
    <x v="0"/>
    <x v="15"/>
    <x v="0"/>
    <x v="767"/>
    <n v="0.38"/>
    <x v="0"/>
    <x v="0"/>
    <x v="2"/>
    <x v="474"/>
    <n v="11967"/>
    <x v="163"/>
    <d v="2015-02-28T00:00:00"/>
    <n v="9.611699999999999"/>
    <x v="11"/>
    <n v="5"/>
    <x v="1849"/>
    <n v="89316"/>
    <x v="0"/>
    <x v="0"/>
  </r>
  <r>
    <n v="24159"/>
    <x v="3"/>
    <n v="0.05"/>
    <n v="4.2"/>
    <n v="2.2599999999999998"/>
    <n v="1702"/>
    <x v="995"/>
    <x v="2"/>
    <x v="3"/>
    <x v="0"/>
    <x v="11"/>
    <x v="6"/>
    <x v="775"/>
    <n v="0.36"/>
    <x v="0"/>
    <x v="2"/>
    <x v="45"/>
    <x v="776"/>
    <n v="39301"/>
    <x v="128"/>
    <d v="2015-01-19T00:00:00"/>
    <n v="20.393369999999997"/>
    <x v="1587"/>
    <n v="3"/>
    <x v="1850"/>
    <n v="90473"/>
    <x v="2"/>
    <x v="0"/>
  </r>
  <r>
    <n v="18491"/>
    <x v="0"/>
    <n v="0.03"/>
    <n v="7.35"/>
    <n v="5.96"/>
    <n v="618"/>
    <x v="886"/>
    <x v="0"/>
    <x v="2"/>
    <x v="0"/>
    <x v="11"/>
    <x v="0"/>
    <x v="894"/>
    <n v="0.38"/>
    <x v="0"/>
    <x v="1"/>
    <x v="12"/>
    <x v="702"/>
    <n v="81007"/>
    <x v="143"/>
    <d v="2015-04-30T00:00:00"/>
    <n v="-11.113199999999999"/>
    <x v="1588"/>
    <n v="1"/>
    <x v="1851"/>
    <n v="88198"/>
    <x v="1"/>
    <x v="0"/>
  </r>
  <r>
    <n v="18636"/>
    <x v="4"/>
    <n v="0.01"/>
    <n v="3.08"/>
    <n v="0.5"/>
    <n v="1211"/>
    <x v="1104"/>
    <x v="0"/>
    <x v="1"/>
    <x v="0"/>
    <x v="15"/>
    <x v="0"/>
    <x v="895"/>
    <n v="0.37"/>
    <x v="0"/>
    <x v="3"/>
    <x v="7"/>
    <x v="851"/>
    <n v="46806"/>
    <x v="71"/>
    <d v="2015-02-06T00:00:00"/>
    <n v="9.0045000000000002"/>
    <x v="11"/>
    <n v="4"/>
    <x v="1852"/>
    <n v="88598"/>
    <x v="3"/>
    <x v="0"/>
  </r>
  <r>
    <n v="20847"/>
    <x v="2"/>
    <n v="0.01"/>
    <n v="2.84"/>
    <n v="0.93"/>
    <n v="3"/>
    <x v="1105"/>
    <x v="2"/>
    <x v="1"/>
    <x v="0"/>
    <x v="13"/>
    <x v="6"/>
    <x v="573"/>
    <n v="0.54"/>
    <x v="0"/>
    <x v="1"/>
    <x v="14"/>
    <x v="852"/>
    <n v="98221"/>
    <x v="7"/>
    <d v="2015-01-08T00:00:00"/>
    <n v="4.5599999999999996"/>
    <x v="1589"/>
    <n v="4"/>
    <x v="1853"/>
    <n v="88522"/>
    <x v="1"/>
    <x v="0"/>
  </r>
  <r>
    <n v="22293"/>
    <x v="0"/>
    <n v="0.01"/>
    <n v="9.48"/>
    <n v="7.29"/>
    <n v="3226"/>
    <x v="664"/>
    <x v="2"/>
    <x v="0"/>
    <x v="2"/>
    <x v="4"/>
    <x v="5"/>
    <x v="534"/>
    <n v="0.45"/>
    <x v="0"/>
    <x v="2"/>
    <x v="25"/>
    <x v="430"/>
    <n v="37075"/>
    <x v="129"/>
    <d v="2015-01-16T00:00:00"/>
    <n v="238.93379999999999"/>
    <x v="1590"/>
    <n v="1"/>
    <x v="1854"/>
    <n v="86507"/>
    <x v="2"/>
    <x v="0"/>
  </r>
  <r>
    <n v="19380"/>
    <x v="4"/>
    <n v="0.06"/>
    <n v="10.14"/>
    <n v="2.27"/>
    <n v="1005"/>
    <x v="357"/>
    <x v="0"/>
    <x v="0"/>
    <x v="0"/>
    <x v="11"/>
    <x v="6"/>
    <x v="818"/>
    <n v="0.36"/>
    <x v="0"/>
    <x v="3"/>
    <x v="13"/>
    <x v="294"/>
    <n v="60089"/>
    <x v="49"/>
    <d v="2015-03-04T00:00:00"/>
    <n v="-3.88"/>
    <x v="1591"/>
    <n v="1"/>
    <x v="1855"/>
    <n v="90043"/>
    <x v="3"/>
    <x v="0"/>
  </r>
  <r>
    <n v="24044"/>
    <x v="2"/>
    <n v="0.05"/>
    <n v="4.71"/>
    <n v="0.7"/>
    <n v="2817"/>
    <x v="766"/>
    <x v="2"/>
    <x v="1"/>
    <x v="0"/>
    <x v="16"/>
    <x v="6"/>
    <x v="683"/>
    <n v="0.8"/>
    <x v="0"/>
    <x v="0"/>
    <x v="8"/>
    <x v="275"/>
    <n v="43055"/>
    <x v="125"/>
    <d v="2015-06-02T00:00:00"/>
    <n v="-2.3760000000000003"/>
    <x v="1592"/>
    <n v="2"/>
    <x v="1856"/>
    <n v="89743"/>
    <x v="0"/>
    <x v="0"/>
  </r>
  <r>
    <n v="20350"/>
    <x v="0"/>
    <n v="0.06"/>
    <n v="1.7"/>
    <n v="1.99"/>
    <n v="3285"/>
    <x v="624"/>
    <x v="0"/>
    <x v="2"/>
    <x v="1"/>
    <x v="10"/>
    <x v="5"/>
    <x v="880"/>
    <n v="0.51"/>
    <x v="0"/>
    <x v="2"/>
    <x v="27"/>
    <x v="504"/>
    <n v="20170"/>
    <x v="41"/>
    <d v="2015-01-07T00:00:00"/>
    <n v="80.071200000000005"/>
    <x v="1593"/>
    <n v="7"/>
    <x v="1857"/>
    <n v="90750"/>
    <x v="2"/>
    <x v="0"/>
  </r>
  <r>
    <n v="22848"/>
    <x v="4"/>
    <n v="0.09"/>
    <n v="8.74"/>
    <n v="1.39"/>
    <n v="2684"/>
    <x v="300"/>
    <x v="2"/>
    <x v="0"/>
    <x v="0"/>
    <x v="14"/>
    <x v="0"/>
    <x v="607"/>
    <n v="0.38"/>
    <x v="0"/>
    <x v="2"/>
    <x v="15"/>
    <x v="251"/>
    <n v="33952"/>
    <x v="44"/>
    <d v="2015-02-20T00:00:00"/>
    <n v="23.616"/>
    <x v="1594"/>
    <n v="1"/>
    <x v="1858"/>
    <n v="89146"/>
    <x v="2"/>
    <x v="0"/>
  </r>
  <r>
    <n v="22530"/>
    <x v="2"/>
    <n v="0.03"/>
    <n v="5.84"/>
    <n v="1.2"/>
    <n v="1213"/>
    <x v="572"/>
    <x v="0"/>
    <x v="1"/>
    <x v="0"/>
    <x v="13"/>
    <x v="6"/>
    <x v="831"/>
    <n v="0.55000000000000004"/>
    <x v="0"/>
    <x v="3"/>
    <x v="7"/>
    <x v="460"/>
    <n v="46530"/>
    <x v="90"/>
    <d v="2015-01-17T00:00:00"/>
    <n v="-9.9999999999997868E-3"/>
    <x v="1595"/>
    <n v="2"/>
    <x v="1859"/>
    <n v="88600"/>
    <x v="3"/>
    <x v="0"/>
  </r>
  <r>
    <n v="24752"/>
    <x v="2"/>
    <n v="0.02"/>
    <n v="6.48"/>
    <n v="7.86"/>
    <n v="1016"/>
    <x v="1106"/>
    <x v="2"/>
    <x v="3"/>
    <x v="0"/>
    <x v="11"/>
    <x v="0"/>
    <x v="748"/>
    <n v="0.37"/>
    <x v="0"/>
    <x v="2"/>
    <x v="18"/>
    <x v="853"/>
    <n v="28806"/>
    <x v="38"/>
    <d v="2015-06-13T00:00:00"/>
    <n v="111.22199999999999"/>
    <x v="1596"/>
    <n v="1"/>
    <x v="1860"/>
    <n v="88389"/>
    <x v="2"/>
    <x v="0"/>
  </r>
  <r>
    <n v="18284"/>
    <x v="0"/>
    <n v="0.09"/>
    <n v="5.78"/>
    <n v="5.67"/>
    <n v="1882"/>
    <x v="1107"/>
    <x v="0"/>
    <x v="3"/>
    <x v="0"/>
    <x v="11"/>
    <x v="0"/>
    <x v="652"/>
    <n v="0.36"/>
    <x v="0"/>
    <x v="0"/>
    <x v="17"/>
    <x v="854"/>
    <n v="7036"/>
    <x v="40"/>
    <d v="2015-03-03T00:00:00"/>
    <n v="-7.96"/>
    <x v="1597"/>
    <n v="1"/>
    <x v="1861"/>
    <n v="87378"/>
    <x v="0"/>
    <x v="0"/>
  </r>
  <r>
    <n v="24574"/>
    <x v="3"/>
    <n v="0.01"/>
    <n v="7.28"/>
    <n v="11.15"/>
    <n v="721"/>
    <x v="922"/>
    <x v="0"/>
    <x v="1"/>
    <x v="0"/>
    <x v="11"/>
    <x v="0"/>
    <x v="794"/>
    <n v="0.37"/>
    <x v="0"/>
    <x v="3"/>
    <x v="7"/>
    <x v="732"/>
    <n v="46041"/>
    <x v="170"/>
    <d v="2015-04-13T00:00:00"/>
    <n v="-24.245999999999999"/>
    <x v="1598"/>
    <n v="1"/>
    <x v="1862"/>
    <n v="91054"/>
    <x v="3"/>
    <x v="0"/>
  </r>
  <r>
    <n v="22064"/>
    <x v="1"/>
    <n v="0.01"/>
    <n v="5.58"/>
    <n v="5.3"/>
    <n v="3017"/>
    <x v="997"/>
    <x v="0"/>
    <x v="1"/>
    <x v="0"/>
    <x v="14"/>
    <x v="0"/>
    <x v="741"/>
    <n v="0.35"/>
    <x v="0"/>
    <x v="1"/>
    <x v="1"/>
    <x v="778"/>
    <n v="92024"/>
    <x v="31"/>
    <d v="2015-01-10T00:00:00"/>
    <n v="-7.25"/>
    <x v="1599"/>
    <n v="1"/>
    <x v="1863"/>
    <n v="89071"/>
    <x v="1"/>
    <x v="0"/>
  </r>
  <r>
    <n v="18495"/>
    <x v="3"/>
    <n v="0.09"/>
    <n v="2.88"/>
    <n v="1.49"/>
    <n v="109"/>
    <x v="1108"/>
    <x v="0"/>
    <x v="2"/>
    <x v="0"/>
    <x v="0"/>
    <x v="0"/>
    <x v="797"/>
    <n v="0.36"/>
    <x v="0"/>
    <x v="0"/>
    <x v="17"/>
    <x v="855"/>
    <n v="7644"/>
    <x v="59"/>
    <d v="2015-06-23T00:00:00"/>
    <n v="-2.7047999999999996"/>
    <x v="1600"/>
    <n v="4"/>
    <x v="1864"/>
    <n v="88205"/>
    <x v="0"/>
    <x v="0"/>
  </r>
  <r>
    <n v="24523"/>
    <x v="0"/>
    <n v="0.1"/>
    <n v="5.18"/>
    <n v="5.74"/>
    <n v="2773"/>
    <x v="1109"/>
    <x v="0"/>
    <x v="1"/>
    <x v="0"/>
    <x v="0"/>
    <x v="0"/>
    <x v="716"/>
    <n v="0.36"/>
    <x v="0"/>
    <x v="1"/>
    <x v="1"/>
    <x v="378"/>
    <n v="94568"/>
    <x v="104"/>
    <d v="2015-03-28T00:00:00"/>
    <n v="-29.003"/>
    <x v="1601"/>
    <n v="2"/>
    <x v="1865"/>
    <n v="91584"/>
    <x v="1"/>
    <x v="0"/>
  </r>
  <r>
    <n v="21390"/>
    <x v="0"/>
    <n v="0.08"/>
    <n v="9.68"/>
    <n v="2.0299999999999998"/>
    <n v="2968"/>
    <x v="420"/>
    <x v="0"/>
    <x v="0"/>
    <x v="0"/>
    <x v="11"/>
    <x v="6"/>
    <x v="896"/>
    <n v="0.37"/>
    <x v="0"/>
    <x v="2"/>
    <x v="15"/>
    <x v="338"/>
    <n v="33021"/>
    <x v="74"/>
    <d v="2015-02-24T00:00:00"/>
    <n v="-536.24199999999996"/>
    <x v="1602"/>
    <n v="1"/>
    <x v="1866"/>
    <n v="86085"/>
    <x v="2"/>
    <x v="0"/>
  </r>
  <r>
    <n v="25460"/>
    <x v="4"/>
    <n v="7.0000000000000007E-2"/>
    <n v="6.48"/>
    <n v="9.5399999999999991"/>
    <n v="2547"/>
    <x v="1110"/>
    <x v="0"/>
    <x v="0"/>
    <x v="0"/>
    <x v="11"/>
    <x v="0"/>
    <x v="622"/>
    <n v="0.37"/>
    <x v="0"/>
    <x v="2"/>
    <x v="27"/>
    <x v="856"/>
    <n v="23464"/>
    <x v="93"/>
    <d v="2015-04-19T00:00:00"/>
    <n v="2.2320000000000002"/>
    <x v="1603"/>
    <n v="1"/>
    <x v="1867"/>
    <n v="87916"/>
    <x v="2"/>
    <x v="0"/>
  </r>
  <r>
    <n v="18219"/>
    <x v="3"/>
    <n v="0.02"/>
    <n v="6.48"/>
    <n v="8.74"/>
    <n v="2506"/>
    <x v="1111"/>
    <x v="0"/>
    <x v="3"/>
    <x v="0"/>
    <x v="11"/>
    <x v="0"/>
    <x v="897"/>
    <n v="0.36"/>
    <x v="0"/>
    <x v="0"/>
    <x v="39"/>
    <x v="857"/>
    <n v="6408"/>
    <x v="16"/>
    <d v="2015-06-07T00:00:00"/>
    <n v="-6.835"/>
    <x v="1604"/>
    <n v="1"/>
    <x v="1868"/>
    <n v="87033"/>
    <x v="0"/>
    <x v="0"/>
  </r>
  <r>
    <n v="18199"/>
    <x v="3"/>
    <n v="0"/>
    <n v="9.27"/>
    <n v="4.3899999999999997"/>
    <n v="1826"/>
    <x v="593"/>
    <x v="0"/>
    <x v="1"/>
    <x v="0"/>
    <x v="11"/>
    <x v="6"/>
    <x v="898"/>
    <n v="0.38"/>
    <x v="0"/>
    <x v="3"/>
    <x v="42"/>
    <x v="479"/>
    <n v="52722"/>
    <x v="72"/>
    <d v="2015-05-14T00:00:00"/>
    <n v="-7.61"/>
    <x v="1605"/>
    <n v="1"/>
    <x v="1869"/>
    <n v="86959"/>
    <x v="3"/>
    <x v="0"/>
  </r>
  <r>
    <n v="18990"/>
    <x v="2"/>
    <n v="0"/>
    <n v="4.91"/>
    <n v="0.5"/>
    <n v="2014"/>
    <x v="764"/>
    <x v="0"/>
    <x v="3"/>
    <x v="0"/>
    <x v="15"/>
    <x v="0"/>
    <x v="520"/>
    <n v="0.36"/>
    <x v="0"/>
    <x v="3"/>
    <x v="42"/>
    <x v="607"/>
    <n v="51503"/>
    <x v="100"/>
    <d v="2015-03-24T00:00:00"/>
    <n v="7.2518999999999991"/>
    <x v="11"/>
    <n v="2"/>
    <x v="1870"/>
    <n v="88367"/>
    <x v="3"/>
    <x v="0"/>
  </r>
  <r>
    <n v="25859"/>
    <x v="2"/>
    <n v="0.09"/>
    <n v="1.74"/>
    <n v="4.08"/>
    <n v="2464"/>
    <x v="144"/>
    <x v="2"/>
    <x v="2"/>
    <x v="2"/>
    <x v="4"/>
    <x v="5"/>
    <x v="845"/>
    <n v="0.53"/>
    <x v="0"/>
    <x v="2"/>
    <x v="24"/>
    <x v="112"/>
    <n v="71111"/>
    <x v="37"/>
    <d v="2015-05-13T00:00:00"/>
    <n v="608.26199999999994"/>
    <x v="1606"/>
    <n v="4"/>
    <x v="1871"/>
    <n v="88713"/>
    <x v="2"/>
    <x v="0"/>
  </r>
  <r>
    <n v="24319"/>
    <x v="0"/>
    <n v="0.02"/>
    <n v="1.74"/>
    <n v="4.08"/>
    <n v="129"/>
    <x v="695"/>
    <x v="0"/>
    <x v="0"/>
    <x v="2"/>
    <x v="4"/>
    <x v="5"/>
    <x v="845"/>
    <n v="0.53"/>
    <x v="0"/>
    <x v="3"/>
    <x v="13"/>
    <x v="554"/>
    <n v="62002"/>
    <x v="136"/>
    <d v="2015-01-28T00:00:00"/>
    <n v="-37.39"/>
    <x v="1607"/>
    <n v="5"/>
    <x v="1872"/>
    <n v="86693"/>
    <x v="3"/>
    <x v="0"/>
  </r>
  <r>
    <n v="20571"/>
    <x v="0"/>
    <n v="0.02"/>
    <n v="4.13"/>
    <n v="6.89"/>
    <n v="1749"/>
    <x v="934"/>
    <x v="0"/>
    <x v="3"/>
    <x v="0"/>
    <x v="15"/>
    <x v="0"/>
    <x v="800"/>
    <n v="0.39"/>
    <x v="0"/>
    <x v="3"/>
    <x v="44"/>
    <x v="738"/>
    <n v="73505"/>
    <x v="31"/>
    <d v="2015-01-10T00:00:00"/>
    <n v="-48.235999999999997"/>
    <x v="1608"/>
    <n v="2"/>
    <x v="1873"/>
    <n v="87243"/>
    <x v="3"/>
    <x v="0"/>
  </r>
  <r>
    <n v="21609"/>
    <x v="3"/>
    <n v="0.01"/>
    <n v="3.95"/>
    <n v="5.13"/>
    <n v="679"/>
    <x v="59"/>
    <x v="0"/>
    <x v="1"/>
    <x v="0"/>
    <x v="7"/>
    <x v="0"/>
    <x v="899"/>
    <n v="0.59"/>
    <x v="0"/>
    <x v="1"/>
    <x v="14"/>
    <x v="43"/>
    <n v="98387"/>
    <x v="49"/>
    <d v="2015-03-05T00:00:00"/>
    <n v="-19.93"/>
    <x v="1609"/>
    <n v="2"/>
    <x v="1874"/>
    <n v="88890"/>
    <x v="1"/>
    <x v="0"/>
  </r>
  <r>
    <n v="20871"/>
    <x v="2"/>
    <n v="0.04"/>
    <n v="4.9800000000000004"/>
    <n v="0.49"/>
    <n v="1354"/>
    <x v="1112"/>
    <x v="0"/>
    <x v="2"/>
    <x v="0"/>
    <x v="15"/>
    <x v="0"/>
    <x v="690"/>
    <n v="0.39"/>
    <x v="0"/>
    <x v="3"/>
    <x v="6"/>
    <x v="858"/>
    <n v="76086"/>
    <x v="18"/>
    <d v="2015-02-13T00:00:00"/>
    <n v="4.4104000000000001"/>
    <x v="1610"/>
    <n v="2"/>
    <x v="1875"/>
    <n v="91209"/>
    <x v="3"/>
    <x v="0"/>
  </r>
  <r>
    <n v="25241"/>
    <x v="1"/>
    <n v="0.06"/>
    <n v="2.08"/>
    <n v="5.33"/>
    <n v="2338"/>
    <x v="853"/>
    <x v="0"/>
    <x v="3"/>
    <x v="2"/>
    <x v="4"/>
    <x v="0"/>
    <x v="788"/>
    <n v="0.43"/>
    <x v="0"/>
    <x v="0"/>
    <x v="32"/>
    <x v="676"/>
    <n v="20740"/>
    <x v="142"/>
    <d v="2015-01-13T00:00:00"/>
    <n v="-82.559200000000004"/>
    <x v="1611"/>
    <n v="4"/>
    <x v="1876"/>
    <n v="91480"/>
    <x v="0"/>
    <x v="0"/>
  </r>
  <r>
    <n v="24094"/>
    <x v="4"/>
    <n v="0.09"/>
    <n v="1.48"/>
    <n v="0.7"/>
    <n v="2081"/>
    <x v="1113"/>
    <x v="0"/>
    <x v="1"/>
    <x v="0"/>
    <x v="16"/>
    <x v="6"/>
    <x v="870"/>
    <n v="0.37"/>
    <x v="0"/>
    <x v="0"/>
    <x v="2"/>
    <x v="859"/>
    <n v="14853"/>
    <x v="43"/>
    <d v="2015-01-05T00:00:00"/>
    <n v="1.68"/>
    <x v="1612"/>
    <n v="6"/>
    <x v="1877"/>
    <n v="86092"/>
    <x v="0"/>
    <x v="0"/>
  </r>
  <r>
    <n v="25179"/>
    <x v="4"/>
    <n v="0.05"/>
    <n v="7.59"/>
    <n v="4"/>
    <n v="1151"/>
    <x v="1114"/>
    <x v="0"/>
    <x v="1"/>
    <x v="2"/>
    <x v="4"/>
    <x v="6"/>
    <x v="432"/>
    <n v="0.42"/>
    <x v="0"/>
    <x v="0"/>
    <x v="11"/>
    <x v="860"/>
    <n v="1075"/>
    <x v="160"/>
    <d v="2015-06-09T00:00:00"/>
    <n v="6.0926999999999998"/>
    <x v="11"/>
    <n v="1"/>
    <x v="1878"/>
    <n v="91344"/>
    <x v="0"/>
    <x v="0"/>
  </r>
  <r>
    <n v="22864"/>
    <x v="0"/>
    <n v="0.06"/>
    <n v="3.36"/>
    <n v="6.27"/>
    <n v="483"/>
    <x v="68"/>
    <x v="0"/>
    <x v="1"/>
    <x v="0"/>
    <x v="0"/>
    <x v="0"/>
    <x v="725"/>
    <n v="0.4"/>
    <x v="0"/>
    <x v="3"/>
    <x v="13"/>
    <x v="50"/>
    <n v="60543"/>
    <x v="58"/>
    <d v="2015-04-24T00:00:00"/>
    <n v="-24.057540000000003"/>
    <x v="1613"/>
    <n v="2"/>
    <x v="1879"/>
    <n v="90354"/>
    <x v="3"/>
    <x v="0"/>
  </r>
  <r>
    <n v="24298"/>
    <x v="4"/>
    <n v="0.1"/>
    <n v="2.2200000000000002"/>
    <n v="5"/>
    <n v="975"/>
    <x v="1115"/>
    <x v="0"/>
    <x v="1"/>
    <x v="0"/>
    <x v="7"/>
    <x v="0"/>
    <x v="900"/>
    <n v="0.55000000000000004"/>
    <x v="0"/>
    <x v="0"/>
    <x v="11"/>
    <x v="15"/>
    <n v="2108"/>
    <x v="0"/>
    <d v="2015-04-09T00:00:00"/>
    <n v="-21.319199999999999"/>
    <x v="1614"/>
    <n v="3"/>
    <x v="1880"/>
    <n v="87260"/>
    <x v="0"/>
    <x v="0"/>
  </r>
  <r>
    <n v="18516"/>
    <x v="3"/>
    <n v="0.06"/>
    <n v="2.94"/>
    <n v="0.96"/>
    <n v="2858"/>
    <x v="82"/>
    <x v="0"/>
    <x v="1"/>
    <x v="0"/>
    <x v="13"/>
    <x v="6"/>
    <x v="745"/>
    <n v="0.57999999999999996"/>
    <x v="0"/>
    <x v="2"/>
    <x v="15"/>
    <x v="60"/>
    <n v="32259"/>
    <x v="91"/>
    <d v="2015-05-18T00:00:00"/>
    <n v="-8.8759999999999994"/>
    <x v="1615"/>
    <n v="3"/>
    <x v="1881"/>
    <n v="88279"/>
    <x v="2"/>
    <x v="0"/>
  </r>
  <r>
    <n v="20668"/>
    <x v="0"/>
    <n v="0.05"/>
    <n v="2.88"/>
    <n v="0.5"/>
    <n v="485"/>
    <x v="1116"/>
    <x v="0"/>
    <x v="1"/>
    <x v="0"/>
    <x v="15"/>
    <x v="0"/>
    <x v="901"/>
    <n v="0.36"/>
    <x v="0"/>
    <x v="1"/>
    <x v="1"/>
    <x v="861"/>
    <n v="93727"/>
    <x v="15"/>
    <d v="2015-03-20T00:00:00"/>
    <n v="6.0512999999999995"/>
    <x v="11"/>
    <n v="3"/>
    <x v="1882"/>
    <n v="91062"/>
    <x v="1"/>
    <x v="0"/>
  </r>
  <r>
    <n v="25092"/>
    <x v="3"/>
    <n v="0.08"/>
    <n v="2.88"/>
    <n v="0.5"/>
    <n v="1304"/>
    <x v="1117"/>
    <x v="0"/>
    <x v="2"/>
    <x v="0"/>
    <x v="15"/>
    <x v="0"/>
    <x v="902"/>
    <n v="0.39"/>
    <x v="0"/>
    <x v="1"/>
    <x v="9"/>
    <x v="862"/>
    <n v="84084"/>
    <x v="58"/>
    <d v="2015-04-24T00:00:00"/>
    <n v="6.0305999999999997"/>
    <x v="11"/>
    <n v="3"/>
    <x v="1883"/>
    <n v="87004"/>
    <x v="1"/>
    <x v="0"/>
  </r>
  <r>
    <n v="20325"/>
    <x v="1"/>
    <n v="0.03"/>
    <n v="2.1"/>
    <n v="0.7"/>
    <n v="2418"/>
    <x v="64"/>
    <x v="0"/>
    <x v="2"/>
    <x v="0"/>
    <x v="13"/>
    <x v="6"/>
    <x v="903"/>
    <n v="0.56999999999999995"/>
    <x v="0"/>
    <x v="2"/>
    <x v="27"/>
    <x v="47"/>
    <n v="23805"/>
    <x v="41"/>
    <d v="2015-01-07T00:00:00"/>
    <n v="-1473.9059999999999"/>
    <x v="1616"/>
    <n v="4"/>
    <x v="1884"/>
    <n v="86750"/>
    <x v="2"/>
    <x v="0"/>
  </r>
  <r>
    <n v="19617"/>
    <x v="4"/>
    <n v="0.06"/>
    <n v="4.28"/>
    <n v="0.94"/>
    <n v="2495"/>
    <x v="1118"/>
    <x v="0"/>
    <x v="2"/>
    <x v="0"/>
    <x v="13"/>
    <x v="6"/>
    <x v="821"/>
    <n v="0.56000000000000005"/>
    <x v="0"/>
    <x v="1"/>
    <x v="48"/>
    <x v="352"/>
    <n v="82901"/>
    <x v="34"/>
    <d v="2015-04-28T00:00:00"/>
    <n v="0.36999999999999922"/>
    <x v="1617"/>
    <n v="2"/>
    <x v="1885"/>
    <n v="86885"/>
    <x v="1"/>
    <x v="0"/>
  </r>
  <r>
    <n v="22086"/>
    <x v="1"/>
    <n v="0.06"/>
    <n v="1.68"/>
    <n v="1"/>
    <n v="3177"/>
    <x v="495"/>
    <x v="0"/>
    <x v="2"/>
    <x v="0"/>
    <x v="13"/>
    <x v="6"/>
    <x v="891"/>
    <n v="0.35"/>
    <x v="0"/>
    <x v="2"/>
    <x v="15"/>
    <x v="399"/>
    <n v="33458"/>
    <x v="178"/>
    <d v="2015-04-02T00:00:00"/>
    <n v="-1319.5"/>
    <x v="1618"/>
    <n v="5"/>
    <x v="1886"/>
    <n v="90819"/>
    <x v="2"/>
    <x v="0"/>
  </r>
  <r>
    <n v="18262"/>
    <x v="1"/>
    <n v="0.09"/>
    <n v="6.28"/>
    <n v="5.29"/>
    <n v="335"/>
    <x v="113"/>
    <x v="0"/>
    <x v="1"/>
    <x v="2"/>
    <x v="4"/>
    <x v="0"/>
    <x v="892"/>
    <n v="0.43"/>
    <x v="0"/>
    <x v="1"/>
    <x v="16"/>
    <x v="86"/>
    <n v="97504"/>
    <x v="85"/>
    <d v="2015-05-04T00:00:00"/>
    <n v="-5.2"/>
    <x v="1619"/>
    <n v="1"/>
    <x v="1887"/>
    <n v="87277"/>
    <x v="1"/>
    <x v="0"/>
  </r>
  <r>
    <n v="24890"/>
    <x v="2"/>
    <n v="0.06"/>
    <n v="8.33"/>
    <n v="1.99"/>
    <n v="2361"/>
    <x v="1119"/>
    <x v="0"/>
    <x v="1"/>
    <x v="1"/>
    <x v="10"/>
    <x v="5"/>
    <x v="393"/>
    <n v="0.52"/>
    <x v="0"/>
    <x v="2"/>
    <x v="15"/>
    <x v="60"/>
    <n v="32259"/>
    <x v="76"/>
    <d v="2015-02-26T00:00:00"/>
    <n v="-344.82000000000005"/>
    <x v="1620"/>
    <n v="1"/>
    <x v="1888"/>
    <n v="88266"/>
    <x v="2"/>
    <x v="0"/>
  </r>
  <r>
    <n v="21077"/>
    <x v="1"/>
    <n v="0.05"/>
    <n v="6.04"/>
    <n v="2.14"/>
    <n v="936"/>
    <x v="827"/>
    <x v="2"/>
    <x v="1"/>
    <x v="0"/>
    <x v="11"/>
    <x v="6"/>
    <x v="904"/>
    <n v="0.38"/>
    <x v="0"/>
    <x v="1"/>
    <x v="1"/>
    <x v="622"/>
    <n v="92374"/>
    <x v="158"/>
    <d v="2015-02-19T00:00:00"/>
    <n v="-4.1399999999999997"/>
    <x v="1621"/>
    <n v="1"/>
    <x v="1889"/>
    <n v="90588"/>
    <x v="1"/>
    <x v="0"/>
  </r>
  <r>
    <n v="23550"/>
    <x v="3"/>
    <n v="0.08"/>
    <n v="6.84"/>
    <n v="8.3699999999999992"/>
    <n v="1940"/>
    <x v="304"/>
    <x v="0"/>
    <x v="1"/>
    <x v="0"/>
    <x v="12"/>
    <x v="5"/>
    <x v="691"/>
    <n v="0.57999999999999996"/>
    <x v="0"/>
    <x v="1"/>
    <x v="9"/>
    <x v="254"/>
    <n v="84020"/>
    <x v="100"/>
    <d v="2015-03-24T00:00:00"/>
    <n v="-29.49"/>
    <x v="1622"/>
    <n v="1"/>
    <x v="1890"/>
    <n v="88870"/>
    <x v="1"/>
    <x v="0"/>
  </r>
  <r>
    <n v="19049"/>
    <x v="4"/>
    <n v="0.09"/>
    <n v="7.64"/>
    <n v="1.39"/>
    <n v="1907"/>
    <x v="1120"/>
    <x v="0"/>
    <x v="1"/>
    <x v="0"/>
    <x v="14"/>
    <x v="0"/>
    <x v="397"/>
    <n v="0.36"/>
    <x v="0"/>
    <x v="0"/>
    <x v="8"/>
    <x v="863"/>
    <n v="44052"/>
    <x v="91"/>
    <d v="2015-05-26T00:00:00"/>
    <n v="0.68800000000000017"/>
    <x v="1623"/>
    <n v="1"/>
    <x v="1891"/>
    <n v="86500"/>
    <x v="0"/>
    <x v="0"/>
  </r>
  <r>
    <n v="20870"/>
    <x v="2"/>
    <n v="0.1"/>
    <n v="4.13"/>
    <n v="0.99"/>
    <n v="1354"/>
    <x v="1112"/>
    <x v="0"/>
    <x v="2"/>
    <x v="0"/>
    <x v="15"/>
    <x v="0"/>
    <x v="785"/>
    <n v="0.39"/>
    <x v="0"/>
    <x v="3"/>
    <x v="6"/>
    <x v="858"/>
    <n v="76086"/>
    <x v="18"/>
    <d v="2015-02-11T00:00:00"/>
    <n v="-1.0712000000000002"/>
    <x v="1624"/>
    <n v="2"/>
    <x v="1892"/>
    <n v="91209"/>
    <x v="3"/>
    <x v="0"/>
  </r>
  <r>
    <n v="23504"/>
    <x v="1"/>
    <n v="0.04"/>
    <n v="1.98"/>
    <n v="0.7"/>
    <n v="276"/>
    <x v="1121"/>
    <x v="2"/>
    <x v="1"/>
    <x v="0"/>
    <x v="16"/>
    <x v="6"/>
    <x v="859"/>
    <n v="0.83"/>
    <x v="0"/>
    <x v="0"/>
    <x v="39"/>
    <x v="816"/>
    <n v="6111"/>
    <x v="139"/>
    <d v="2015-05-22T00:00:00"/>
    <n v="-1"/>
    <x v="1625"/>
    <n v="3"/>
    <x v="1892"/>
    <n v="89291"/>
    <x v="0"/>
    <x v="0"/>
  </r>
  <r>
    <n v="21686"/>
    <x v="4"/>
    <n v="0.04"/>
    <n v="6.68"/>
    <n v="4.91"/>
    <n v="1962"/>
    <x v="385"/>
    <x v="0"/>
    <x v="3"/>
    <x v="0"/>
    <x v="11"/>
    <x v="0"/>
    <x v="789"/>
    <n v="0.37"/>
    <x v="0"/>
    <x v="3"/>
    <x v="4"/>
    <x v="316"/>
    <n v="48601"/>
    <x v="94"/>
    <d v="2015-04-25T00:00:00"/>
    <n v="-11.631599999999999"/>
    <x v="1626"/>
    <n v="1"/>
    <x v="1893"/>
    <n v="88857"/>
    <x v="3"/>
    <x v="0"/>
  </r>
  <r>
    <n v="20523"/>
    <x v="0"/>
    <n v="0"/>
    <n v="2.88"/>
    <n v="0.7"/>
    <n v="1391"/>
    <x v="558"/>
    <x v="2"/>
    <x v="2"/>
    <x v="0"/>
    <x v="13"/>
    <x v="6"/>
    <x v="826"/>
    <n v="0.56000000000000005"/>
    <x v="0"/>
    <x v="1"/>
    <x v="1"/>
    <x v="449"/>
    <n v="94086"/>
    <x v="137"/>
    <d v="2015-04-24T00:00:00"/>
    <n v="-0.10999999999999943"/>
    <x v="1627"/>
    <n v="1"/>
    <x v="1894"/>
    <n v="88727"/>
    <x v="1"/>
    <x v="0"/>
  </r>
  <r>
    <n v="21185"/>
    <x v="1"/>
    <n v="0"/>
    <n v="2.08"/>
    <n v="5.33"/>
    <n v="1014"/>
    <x v="574"/>
    <x v="0"/>
    <x v="3"/>
    <x v="2"/>
    <x v="4"/>
    <x v="0"/>
    <x v="788"/>
    <n v="0.43"/>
    <x v="0"/>
    <x v="2"/>
    <x v="37"/>
    <x v="462"/>
    <n v="72022"/>
    <x v="40"/>
    <d v="2015-03-03T00:00:00"/>
    <n v="-29.540000000000003"/>
    <x v="1628"/>
    <n v="3"/>
    <x v="1895"/>
    <n v="88387"/>
    <x v="2"/>
    <x v="0"/>
  </r>
  <r>
    <n v="24791"/>
    <x v="2"/>
    <n v="0.08"/>
    <n v="5.74"/>
    <n v="5.01"/>
    <n v="2151"/>
    <x v="671"/>
    <x v="0"/>
    <x v="1"/>
    <x v="0"/>
    <x v="0"/>
    <x v="0"/>
    <x v="736"/>
    <n v="0.39"/>
    <x v="0"/>
    <x v="3"/>
    <x v="42"/>
    <x v="538"/>
    <n v="52001"/>
    <x v="171"/>
    <d v="2015-02-11T00:00:00"/>
    <n v="-6.9308200000000006"/>
    <x v="1629"/>
    <n v="1"/>
    <x v="1896"/>
    <n v="90405"/>
    <x v="3"/>
    <x v="0"/>
  </r>
  <r>
    <n v="21988"/>
    <x v="3"/>
    <n v="0.01"/>
    <n v="1.76"/>
    <n v="0.7"/>
    <n v="2372"/>
    <x v="1122"/>
    <x v="0"/>
    <x v="1"/>
    <x v="0"/>
    <x v="13"/>
    <x v="6"/>
    <x v="611"/>
    <n v="0.56000000000000005"/>
    <x v="0"/>
    <x v="3"/>
    <x v="22"/>
    <x v="864"/>
    <n v="55803"/>
    <x v="133"/>
    <d v="2015-03-16T00:00:00"/>
    <n v="-1.56"/>
    <x v="1630"/>
    <n v="4"/>
    <x v="1897"/>
    <n v="90714"/>
    <x v="3"/>
    <x v="0"/>
  </r>
  <r>
    <n v="24559"/>
    <x v="1"/>
    <n v="0.05"/>
    <n v="5.28"/>
    <n v="6.26"/>
    <n v="1265"/>
    <x v="1123"/>
    <x v="0"/>
    <x v="3"/>
    <x v="0"/>
    <x v="11"/>
    <x v="0"/>
    <x v="396"/>
    <n v="0.4"/>
    <x v="0"/>
    <x v="3"/>
    <x v="44"/>
    <x v="865"/>
    <n v="73521"/>
    <x v="10"/>
    <d v="2015-06-12T00:00:00"/>
    <n v="-11.376000000000001"/>
    <x v="1631"/>
    <n v="1"/>
    <x v="1898"/>
    <n v="89729"/>
    <x v="3"/>
    <x v="0"/>
  </r>
  <r>
    <n v="2428"/>
    <x v="4"/>
    <n v="0.03"/>
    <n v="2.94"/>
    <n v="0.96"/>
    <n v="962"/>
    <x v="1124"/>
    <x v="0"/>
    <x v="3"/>
    <x v="0"/>
    <x v="13"/>
    <x v="6"/>
    <x v="745"/>
    <n v="0.57999999999999996"/>
    <x v="0"/>
    <x v="3"/>
    <x v="13"/>
    <x v="17"/>
    <n v="60610"/>
    <x v="95"/>
    <d v="2015-02-08T00:00:00"/>
    <n v="-4.2"/>
    <x v="1632"/>
    <n v="2"/>
    <x v="1899"/>
    <n v="17636"/>
    <x v="3"/>
    <x v="0"/>
  </r>
  <r>
    <n v="24187"/>
    <x v="2"/>
    <n v="0.1"/>
    <n v="3.6"/>
    <n v="2.2000000000000002"/>
    <n v="1665"/>
    <x v="1125"/>
    <x v="0"/>
    <x v="2"/>
    <x v="0"/>
    <x v="11"/>
    <x v="6"/>
    <x v="888"/>
    <n v="0.39"/>
    <x v="0"/>
    <x v="1"/>
    <x v="1"/>
    <x v="866"/>
    <n v="92653"/>
    <x v="109"/>
    <d v="2015-02-27T00:00:00"/>
    <n v="-8.2799999999999994"/>
    <x v="1633"/>
    <n v="2"/>
    <x v="1900"/>
    <n v="90678"/>
    <x v="1"/>
    <x v="0"/>
  </r>
  <r>
    <n v="24289"/>
    <x v="3"/>
    <n v="0.03"/>
    <n v="5.28"/>
    <n v="5.61"/>
    <n v="702"/>
    <x v="918"/>
    <x v="0"/>
    <x v="2"/>
    <x v="0"/>
    <x v="11"/>
    <x v="0"/>
    <x v="694"/>
    <n v="0.4"/>
    <x v="0"/>
    <x v="1"/>
    <x v="1"/>
    <x v="728"/>
    <n v="95404"/>
    <x v="58"/>
    <d v="2015-04-24T00:00:00"/>
    <n v="-16.670000000000002"/>
    <x v="1634"/>
    <n v="1"/>
    <x v="1901"/>
    <n v="87977"/>
    <x v="1"/>
    <x v="0"/>
  </r>
  <r>
    <n v="21942"/>
    <x v="4"/>
    <n v="0.09"/>
    <n v="5.84"/>
    <n v="0.83"/>
    <n v="820"/>
    <x v="1126"/>
    <x v="0"/>
    <x v="0"/>
    <x v="0"/>
    <x v="13"/>
    <x v="6"/>
    <x v="857"/>
    <n v="0.49"/>
    <x v="0"/>
    <x v="1"/>
    <x v="14"/>
    <x v="867"/>
    <n v="99362"/>
    <x v="139"/>
    <d v="2015-05-25T00:00:00"/>
    <n v="-2.87"/>
    <x v="1635"/>
    <n v="1"/>
    <x v="1902"/>
    <n v="90244"/>
    <x v="1"/>
    <x v="0"/>
  </r>
  <r>
    <n v="23719"/>
    <x v="1"/>
    <n v="0.05"/>
    <n v="4.13"/>
    <n v="5.04"/>
    <n v="573"/>
    <x v="546"/>
    <x v="0"/>
    <x v="3"/>
    <x v="0"/>
    <x v="0"/>
    <x v="0"/>
    <x v="718"/>
    <n v="0.38"/>
    <x v="0"/>
    <x v="3"/>
    <x v="13"/>
    <x v="439"/>
    <n v="61554"/>
    <x v="86"/>
    <d v="2015-03-14T00:00:00"/>
    <n v="-12.1555"/>
    <x v="1636"/>
    <n v="1"/>
    <x v="1903"/>
    <n v="86555"/>
    <x v="3"/>
    <x v="0"/>
  </r>
  <r>
    <n v="23201"/>
    <x v="3"/>
    <n v="0.1"/>
    <n v="5.43"/>
    <n v="0.95"/>
    <n v="522"/>
    <x v="138"/>
    <x v="0"/>
    <x v="0"/>
    <x v="0"/>
    <x v="11"/>
    <x v="6"/>
    <x v="824"/>
    <n v="0.36"/>
    <x v="0"/>
    <x v="1"/>
    <x v="16"/>
    <x v="103"/>
    <n v="97756"/>
    <x v="59"/>
    <d v="2015-06-24T00:00:00"/>
    <n v="-2.58"/>
    <x v="1637"/>
    <n v="1"/>
    <x v="1904"/>
    <n v="89327"/>
    <x v="1"/>
    <x v="0"/>
  </r>
  <r>
    <n v="21103"/>
    <x v="1"/>
    <n v="0.09"/>
    <n v="2.88"/>
    <n v="0.7"/>
    <n v="152"/>
    <x v="405"/>
    <x v="0"/>
    <x v="2"/>
    <x v="0"/>
    <x v="13"/>
    <x v="6"/>
    <x v="905"/>
    <n v="0.56000000000000005"/>
    <x v="0"/>
    <x v="2"/>
    <x v="25"/>
    <x v="328"/>
    <n v="37918"/>
    <x v="90"/>
    <d v="2015-01-16T00:00:00"/>
    <n v="-172.71800000000002"/>
    <x v="1638"/>
    <n v="2"/>
    <x v="1905"/>
    <n v="89520"/>
    <x v="2"/>
    <x v="0"/>
  </r>
  <r>
    <n v="22095"/>
    <x v="4"/>
    <n v="0.09"/>
    <n v="2.16"/>
    <n v="6.05"/>
    <n v="2781"/>
    <x v="38"/>
    <x v="0"/>
    <x v="2"/>
    <x v="0"/>
    <x v="0"/>
    <x v="0"/>
    <x v="769"/>
    <n v="0.37"/>
    <x v="0"/>
    <x v="1"/>
    <x v="16"/>
    <x v="26"/>
    <n v="97071"/>
    <x v="33"/>
    <d v="2015-02-04T00:00:00"/>
    <n v="-37.789000000000001"/>
    <x v="1639"/>
    <n v="2"/>
    <x v="1906"/>
    <n v="87162"/>
    <x v="1"/>
    <x v="0"/>
  </r>
  <r>
    <n v="21353"/>
    <x v="1"/>
    <n v="0.06"/>
    <n v="1.26"/>
    <n v="0.7"/>
    <n v="851"/>
    <x v="616"/>
    <x v="0"/>
    <x v="1"/>
    <x v="0"/>
    <x v="16"/>
    <x v="6"/>
    <x v="906"/>
    <n v="0.81"/>
    <x v="0"/>
    <x v="1"/>
    <x v="1"/>
    <x v="497"/>
    <n v="91745"/>
    <x v="78"/>
    <d v="2015-04-30T00:00:00"/>
    <n v="-6.6096000000000004"/>
    <x v="1640"/>
    <n v="4"/>
    <x v="1907"/>
    <n v="88571"/>
    <x v="1"/>
    <x v="0"/>
  </r>
  <r>
    <n v="18361"/>
    <x v="3"/>
    <n v="0.06"/>
    <n v="2.61"/>
    <n v="0.5"/>
    <n v="2794"/>
    <x v="1077"/>
    <x v="0"/>
    <x v="1"/>
    <x v="0"/>
    <x v="15"/>
    <x v="0"/>
    <x v="879"/>
    <n v="0.39"/>
    <x v="0"/>
    <x v="3"/>
    <x v="42"/>
    <x v="832"/>
    <n v="50158"/>
    <x v="70"/>
    <d v="2015-03-22T00:00:00"/>
    <n v="3.5948999999999995"/>
    <x v="11"/>
    <n v="2"/>
    <x v="1908"/>
    <n v="87554"/>
    <x v="3"/>
    <x v="0"/>
  </r>
  <r>
    <n v="19569"/>
    <x v="2"/>
    <n v="0.08"/>
    <n v="4.9800000000000004"/>
    <n v="0.49"/>
    <n v="2260"/>
    <x v="519"/>
    <x v="0"/>
    <x v="1"/>
    <x v="0"/>
    <x v="15"/>
    <x v="0"/>
    <x v="690"/>
    <n v="0.39"/>
    <x v="0"/>
    <x v="2"/>
    <x v="30"/>
    <x v="420"/>
    <n v="30161"/>
    <x v="20"/>
    <d v="2015-04-22T00:00:00"/>
    <n v="4949.9160000000002"/>
    <x v="1641"/>
    <n v="1"/>
    <x v="1909"/>
    <n v="89602"/>
    <x v="2"/>
    <x v="0"/>
  </r>
  <r>
    <n v="19129"/>
    <x v="4"/>
    <n v="0.03"/>
    <n v="4.28"/>
    <n v="1.6"/>
    <n v="950"/>
    <x v="264"/>
    <x v="0"/>
    <x v="2"/>
    <x v="0"/>
    <x v="13"/>
    <x v="6"/>
    <x v="907"/>
    <n v="0.57999999999999996"/>
    <x v="0"/>
    <x v="3"/>
    <x v="22"/>
    <x v="219"/>
    <n v="55372"/>
    <x v="100"/>
    <d v="2015-03-29T00:00:00"/>
    <n v="-6.2"/>
    <x v="1642"/>
    <n v="1"/>
    <x v="1910"/>
    <n v="89084"/>
    <x v="3"/>
    <x v="0"/>
  </r>
  <r>
    <n v="20687"/>
    <x v="0"/>
    <n v="0.08"/>
    <n v="4.13"/>
    <n v="1.17"/>
    <n v="2450"/>
    <x v="1127"/>
    <x v="0"/>
    <x v="3"/>
    <x v="0"/>
    <x v="13"/>
    <x v="6"/>
    <x v="908"/>
    <n v="0.56999999999999995"/>
    <x v="0"/>
    <x v="3"/>
    <x v="31"/>
    <x v="868"/>
    <n v="53545"/>
    <x v="28"/>
    <d v="2015-05-25T00:00:00"/>
    <n v="-5.54"/>
    <x v="1643"/>
    <n v="1"/>
    <x v="1911"/>
    <n v="90322"/>
    <x v="3"/>
    <x v="0"/>
  </r>
  <r>
    <n v="21017"/>
    <x v="0"/>
    <n v="0"/>
    <n v="3.69"/>
    <n v="0.5"/>
    <n v="64"/>
    <x v="471"/>
    <x v="0"/>
    <x v="0"/>
    <x v="0"/>
    <x v="15"/>
    <x v="0"/>
    <x v="909"/>
    <n v="0.38"/>
    <x v="0"/>
    <x v="2"/>
    <x v="27"/>
    <x v="171"/>
    <n v="24153"/>
    <x v="68"/>
    <d v="2015-03-04T00:00:00"/>
    <n v="-37.5291"/>
    <x v="1644"/>
    <n v="1"/>
    <x v="1912"/>
    <n v="87406"/>
    <x v="2"/>
    <x v="0"/>
  </r>
  <r>
    <n v="23261"/>
    <x v="1"/>
    <n v="0.09"/>
    <n v="2.94"/>
    <n v="0.96"/>
    <n v="1894"/>
    <x v="111"/>
    <x v="0"/>
    <x v="3"/>
    <x v="0"/>
    <x v="13"/>
    <x v="6"/>
    <x v="745"/>
    <n v="0.57999999999999996"/>
    <x v="0"/>
    <x v="3"/>
    <x v="31"/>
    <x v="84"/>
    <n v="54915"/>
    <x v="83"/>
    <d v="2015-02-26T00:00:00"/>
    <n v="-1.84"/>
    <x v="1645"/>
    <n v="1"/>
    <x v="1913"/>
    <n v="91261"/>
    <x v="3"/>
    <x v="0"/>
  </r>
  <r>
    <n v="18450"/>
    <x v="3"/>
    <n v="0.05"/>
    <n v="1.98"/>
    <n v="4.7699999999999996"/>
    <n v="1606"/>
    <x v="7"/>
    <x v="0"/>
    <x v="3"/>
    <x v="0"/>
    <x v="0"/>
    <x v="0"/>
    <x v="910"/>
    <n v="0.4"/>
    <x v="0"/>
    <x v="0"/>
    <x v="2"/>
    <x v="4"/>
    <n v="11010"/>
    <x v="7"/>
    <d v="2015-01-08T00:00:00"/>
    <n v="-14.359820000000001"/>
    <x v="1646"/>
    <n v="1"/>
    <x v="1914"/>
    <n v="87993"/>
    <x v="0"/>
    <x v="0"/>
  </r>
  <r>
    <n v="20428"/>
    <x v="4"/>
    <n v="0.03"/>
    <n v="2.94"/>
    <n v="0.96"/>
    <n v="960"/>
    <x v="1128"/>
    <x v="0"/>
    <x v="3"/>
    <x v="0"/>
    <x v="13"/>
    <x v="6"/>
    <x v="745"/>
    <n v="0.57999999999999996"/>
    <x v="0"/>
    <x v="1"/>
    <x v="1"/>
    <x v="594"/>
    <n v="90278"/>
    <x v="95"/>
    <d v="2015-02-08T00:00:00"/>
    <n v="-4.2"/>
    <x v="1647"/>
    <n v="1"/>
    <x v="1915"/>
    <n v="89401"/>
    <x v="1"/>
    <x v="0"/>
  </r>
  <r>
    <n v="19314"/>
    <x v="1"/>
    <n v="0.05"/>
    <n v="1.88"/>
    <n v="1.49"/>
    <n v="171"/>
    <x v="1129"/>
    <x v="0"/>
    <x v="1"/>
    <x v="0"/>
    <x v="0"/>
    <x v="0"/>
    <x v="660"/>
    <n v="0.37"/>
    <x v="0"/>
    <x v="0"/>
    <x v="17"/>
    <x v="403"/>
    <n v="7024"/>
    <x v="116"/>
    <d v="2015-04-15T00:00:00"/>
    <n v="-2.9094999999999995"/>
    <x v="1648"/>
    <n v="1"/>
    <x v="1916"/>
    <n v="87464"/>
    <x v="0"/>
    <x v="0"/>
  </r>
  <r>
    <n v="18693"/>
    <x v="1"/>
    <n v="0.04"/>
    <n v="2.52"/>
    <n v="1.92"/>
    <n v="1257"/>
    <x v="466"/>
    <x v="0"/>
    <x v="3"/>
    <x v="0"/>
    <x v="12"/>
    <x v="6"/>
    <x v="911"/>
    <n v="0.82"/>
    <x v="0"/>
    <x v="1"/>
    <x v="12"/>
    <x v="146"/>
    <n v="80013"/>
    <x v="137"/>
    <d v="2015-04-24T00:00:00"/>
    <n v="-8.2080000000000002"/>
    <x v="1649"/>
    <n v="1"/>
    <x v="1917"/>
    <n v="86536"/>
    <x v="1"/>
    <x v="0"/>
  </r>
  <r>
    <n v="20829"/>
    <x v="2"/>
    <n v="0.01"/>
    <n v="2.89"/>
    <n v="0.5"/>
    <n v="1361"/>
    <x v="320"/>
    <x v="0"/>
    <x v="2"/>
    <x v="0"/>
    <x v="15"/>
    <x v="0"/>
    <x v="767"/>
    <n v="0.38"/>
    <x v="0"/>
    <x v="3"/>
    <x v="4"/>
    <x v="264"/>
    <n v="48101"/>
    <x v="118"/>
    <d v="2015-01-28T00:00:00"/>
    <n v="1.2236"/>
    <x v="1650"/>
    <n v="1"/>
    <x v="1918"/>
    <n v="89595"/>
    <x v="3"/>
    <x v="0"/>
  </r>
  <r>
    <n v="18562"/>
    <x v="1"/>
    <n v="0.08"/>
    <n v="2.89"/>
    <n v="0.49"/>
    <n v="2114"/>
    <x v="535"/>
    <x v="0"/>
    <x v="1"/>
    <x v="0"/>
    <x v="15"/>
    <x v="0"/>
    <x v="912"/>
    <n v="0.38"/>
    <x v="0"/>
    <x v="2"/>
    <x v="27"/>
    <x v="196"/>
    <n v="23518"/>
    <x v="58"/>
    <d v="2015-04-23T00:00:00"/>
    <n v="38.406000000000006"/>
    <x v="1651"/>
    <n v="1"/>
    <x v="1919"/>
    <n v="88404"/>
    <x v="2"/>
    <x v="0"/>
  </r>
  <r>
    <n v="18970"/>
    <x v="1"/>
    <n v="0.06"/>
    <n v="1.74"/>
    <n v="4.08"/>
    <n v="1389"/>
    <x v="1005"/>
    <x v="0"/>
    <x v="1"/>
    <x v="2"/>
    <x v="4"/>
    <x v="5"/>
    <x v="845"/>
    <n v="0.53"/>
    <x v="0"/>
    <x v="1"/>
    <x v="1"/>
    <x v="547"/>
    <n v="94025"/>
    <x v="169"/>
    <d v="2015-01-26T00:00:00"/>
    <n v="-11.0732"/>
    <x v="1652"/>
    <n v="1"/>
    <x v="1920"/>
    <n v="88726"/>
    <x v="1"/>
    <x v="0"/>
  </r>
  <r>
    <n v="20632"/>
    <x v="2"/>
    <n v="0.02"/>
    <n v="1.68"/>
    <n v="1.57"/>
    <n v="24"/>
    <x v="921"/>
    <x v="0"/>
    <x v="1"/>
    <x v="0"/>
    <x v="13"/>
    <x v="6"/>
    <x v="554"/>
    <n v="0.59"/>
    <x v="0"/>
    <x v="1"/>
    <x v="1"/>
    <x v="731"/>
    <n v="92677"/>
    <x v="97"/>
    <d v="2015-01-30T00:00:00"/>
    <n v="-5.3071999999999999"/>
    <x v="1653"/>
    <n v="1"/>
    <x v="1921"/>
    <n v="87651"/>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F879BB-3CB8-4E80-8106-5DC94881ECD3}" name="top produc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36">
  <location ref="AT1:AU914" firstHeaderRow="1" firstDataRow="1" firstDataCol="1"/>
  <pivotFields count="30">
    <pivotField compact="0" showAll="0"/>
    <pivotField compact="0" showAll="0">
      <items count="7">
        <item x="1"/>
        <item h="1" x="5"/>
        <item x="2"/>
        <item x="4"/>
        <item x="3"/>
        <item x="0"/>
        <item t="default"/>
      </items>
    </pivotField>
    <pivotField compact="0" showAll="0"/>
    <pivotField compact="0" showAll="0"/>
    <pivotField compact="0" showAll="0"/>
    <pivotField compact="0" showAll="0"/>
    <pivotField compact="0" showAll="0">
      <items count="1131">
        <item x="428"/>
        <item x="1112"/>
        <item x="138"/>
        <item x="378"/>
        <item x="286"/>
        <item x="989"/>
        <item x="506"/>
        <item x="550"/>
        <item x="291"/>
        <item x="693"/>
        <item x="755"/>
        <item x="732"/>
        <item x="90"/>
        <item x="812"/>
        <item x="1039"/>
        <item x="1111"/>
        <item x="57"/>
        <item x="356"/>
        <item x="541"/>
        <item x="983"/>
        <item x="392"/>
        <item x="295"/>
        <item x="200"/>
        <item x="265"/>
        <item x="181"/>
        <item x="354"/>
        <item x="566"/>
        <item x="970"/>
        <item x="444"/>
        <item x="391"/>
        <item x="978"/>
        <item x="956"/>
        <item x="893"/>
        <item x="147"/>
        <item x="1120"/>
        <item x="337"/>
        <item x="835"/>
        <item x="561"/>
        <item x="29"/>
        <item x="42"/>
        <item x="10"/>
        <item x="668"/>
        <item x="796"/>
        <item x="773"/>
        <item x="723"/>
        <item x="175"/>
        <item x="1107"/>
        <item x="1053"/>
        <item x="161"/>
        <item x="929"/>
        <item x="48"/>
        <item x="738"/>
        <item x="505"/>
        <item x="739"/>
        <item x="101"/>
        <item x="278"/>
        <item x="670"/>
        <item x="967"/>
        <item x="172"/>
        <item x="8"/>
        <item x="340"/>
        <item x="809"/>
        <item x="919"/>
        <item x="248"/>
        <item x="108"/>
        <item x="699"/>
        <item x="806"/>
        <item x="15"/>
        <item x="818"/>
        <item x="220"/>
        <item x="573"/>
        <item x="159"/>
        <item x="800"/>
        <item x="930"/>
        <item x="664"/>
        <item x="866"/>
        <item x="152"/>
        <item x="243"/>
        <item x="1046"/>
        <item x="652"/>
        <item x="973"/>
        <item x="803"/>
        <item x="189"/>
        <item x="1004"/>
        <item x="497"/>
        <item x="199"/>
        <item x="833"/>
        <item x="861"/>
        <item x="858"/>
        <item x="169"/>
        <item x="327"/>
        <item x="512"/>
        <item x="195"/>
        <item x="373"/>
        <item x="445"/>
        <item x="839"/>
        <item x="372"/>
        <item x="440"/>
        <item x="408"/>
        <item x="501"/>
        <item x="83"/>
        <item x="581"/>
        <item x="583"/>
        <item x="816"/>
        <item x="484"/>
        <item x="828"/>
        <item x="124"/>
        <item x="1105"/>
        <item x="131"/>
        <item x="92"/>
        <item x="675"/>
        <item x="28"/>
        <item x="672"/>
        <item x="805"/>
        <item x="67"/>
        <item x="1056"/>
        <item x="258"/>
        <item x="856"/>
        <item x="288"/>
        <item x="895"/>
        <item x="637"/>
        <item x="508"/>
        <item x="16"/>
        <item x="609"/>
        <item x="176"/>
        <item x="339"/>
        <item x="606"/>
        <item x="212"/>
        <item x="292"/>
        <item x="242"/>
        <item x="548"/>
        <item x="1002"/>
        <item x="483"/>
        <item x="879"/>
        <item x="104"/>
        <item x="461"/>
        <item x="790"/>
        <item x="612"/>
        <item x="386"/>
        <item x="109"/>
        <item x="359"/>
        <item x="588"/>
        <item x="722"/>
        <item x="713"/>
        <item x="87"/>
        <item x="874"/>
        <item x="27"/>
        <item x="848"/>
        <item x="254"/>
        <item x="400"/>
        <item x="558"/>
        <item x="450"/>
        <item x="260"/>
        <item x="311"/>
        <item x="820"/>
        <item x="485"/>
        <item x="855"/>
        <item x="107"/>
        <item x="1126"/>
        <item x="1045"/>
        <item x="764"/>
        <item x="45"/>
        <item x="329"/>
        <item x="488"/>
        <item x="431"/>
        <item x="256"/>
        <item x="825"/>
        <item x="478"/>
        <item x="823"/>
        <item x="953"/>
        <item x="733"/>
        <item x="891"/>
        <item x="1054"/>
        <item x="1129"/>
        <item x="1109"/>
        <item x="301"/>
        <item x="1100"/>
        <item x="11"/>
        <item x="494"/>
        <item x="486"/>
        <item x="559"/>
        <item x="1094"/>
        <item x="399"/>
        <item x="955"/>
        <item x="613"/>
        <item x="767"/>
        <item x="797"/>
        <item x="489"/>
        <item x="241"/>
        <item x="526"/>
        <item x="721"/>
        <item x="229"/>
        <item x="1077"/>
        <item x="194"/>
        <item x="999"/>
        <item x="969"/>
        <item x="690"/>
        <item x="907"/>
        <item x="115"/>
        <item x="932"/>
        <item x="585"/>
        <item x="113"/>
        <item x="871"/>
        <item x="832"/>
        <item x="538"/>
        <item x="388"/>
        <item x="651"/>
        <item x="266"/>
        <item x="58"/>
        <item x="689"/>
        <item x="91"/>
        <item x="156"/>
        <item x="1064"/>
        <item x="433"/>
        <item x="600"/>
        <item x="100"/>
        <item x="1123"/>
        <item x="524"/>
        <item x="527"/>
        <item x="711"/>
        <item x="551"/>
        <item x="691"/>
        <item x="416"/>
        <item x="463"/>
        <item x="1060"/>
        <item x="40"/>
        <item x="151"/>
        <item x="543"/>
        <item x="1090"/>
        <item x="268"/>
        <item x="308"/>
        <item x="401"/>
        <item x="332"/>
        <item x="250"/>
        <item x="821"/>
        <item x="210"/>
        <item x="991"/>
        <item x="1104"/>
        <item x="305"/>
        <item x="409"/>
        <item x="234"/>
        <item x="110"/>
        <item x="133"/>
        <item x="926"/>
        <item x="822"/>
        <item x="50"/>
        <item x="1086"/>
        <item x="950"/>
        <item x="203"/>
        <item x="338"/>
        <item x="787"/>
        <item x="596"/>
        <item x="404"/>
        <item x="415"/>
        <item x="253"/>
        <item x="7"/>
        <item x="302"/>
        <item x="654"/>
        <item x="126"/>
        <item x="734"/>
        <item x="93"/>
        <item x="912"/>
        <item x="712"/>
        <item x="875"/>
        <item x="865"/>
        <item x="435"/>
        <item x="507"/>
        <item x="1067"/>
        <item x="718"/>
        <item x="736"/>
        <item x="239"/>
        <item x="994"/>
        <item x="992"/>
        <item x="966"/>
        <item x="208"/>
        <item x="66"/>
        <item x="328"/>
        <item x="230"/>
        <item x="68"/>
        <item x="226"/>
        <item x="346"/>
        <item x="114"/>
        <item x="1110"/>
        <item x="1114"/>
        <item x="300"/>
        <item x="55"/>
        <item x="72"/>
        <item x="921"/>
        <item x="882"/>
        <item x="901"/>
        <item x="1116"/>
        <item x="887"/>
        <item x="1065"/>
        <item x="889"/>
        <item x="1072"/>
        <item x="826"/>
        <item x="685"/>
        <item x="390"/>
        <item x="120"/>
        <item x="304"/>
        <item x="389"/>
        <item x="46"/>
        <item x="380"/>
        <item x="775"/>
        <item x="927"/>
        <item x="1062"/>
        <item x="303"/>
        <item x="599"/>
        <item x="802"/>
        <item x="1001"/>
        <item x="293"/>
        <item x="945"/>
        <item x="1125"/>
        <item x="965"/>
        <item x="437"/>
        <item x="592"/>
        <item x="834"/>
        <item x="1003"/>
        <item x="626"/>
        <item x="799"/>
        <item x="502"/>
        <item x="282"/>
        <item x="490"/>
        <item x="6"/>
        <item x="677"/>
        <item x="382"/>
        <item x="334"/>
        <item x="396"/>
        <item x="1030"/>
        <item x="85"/>
        <item x="622"/>
        <item x="322"/>
        <item x="78"/>
        <item x="627"/>
        <item x="73"/>
        <item x="678"/>
        <item x="492"/>
        <item x="227"/>
        <item x="314"/>
        <item x="783"/>
        <item x="310"/>
        <item x="888"/>
        <item x="414"/>
        <item x="782"/>
        <item x="931"/>
        <item x="798"/>
        <item x="102"/>
        <item x="1033"/>
        <item x="579"/>
        <item x="421"/>
        <item x="1115"/>
        <item x="779"/>
        <item x="479"/>
        <item x="1106"/>
        <item x="811"/>
        <item x="564"/>
        <item x="1095"/>
        <item x="481"/>
        <item x="294"/>
        <item x="1024"/>
        <item x="719"/>
        <item x="603"/>
        <item x="345"/>
        <item x="424"/>
        <item x="752"/>
        <item x="164"/>
        <item x="167"/>
        <item x="519"/>
        <item x="146"/>
        <item x="537"/>
        <item x="69"/>
        <item x="937"/>
        <item x="259"/>
        <item x="1043"/>
        <item x="1013"/>
        <item x="179"/>
        <item x="778"/>
        <item x="748"/>
        <item x="1025"/>
        <item x="533"/>
        <item x="528"/>
        <item x="951"/>
        <item x="1058"/>
        <item x="361"/>
        <item x="160"/>
        <item x="1047"/>
        <item x="635"/>
        <item x="441"/>
        <item x="325"/>
        <item x="117"/>
        <item x="128"/>
        <item x="432"/>
        <item x="663"/>
        <item x="905"/>
        <item x="880"/>
        <item x="1042"/>
        <item x="598"/>
        <item x="77"/>
        <item x="285"/>
        <item x="211"/>
        <item x="457"/>
        <item x="232"/>
        <item x="758"/>
        <item x="688"/>
        <item x="448"/>
        <item x="192"/>
        <item x="863"/>
        <item x="917"/>
        <item x="963"/>
        <item x="683"/>
        <item x="315"/>
        <item x="449"/>
        <item x="744"/>
        <item x="597"/>
        <item x="545"/>
        <item x="469"/>
        <item x="215"/>
        <item x="47"/>
        <item x="178"/>
        <item x="1029"/>
        <item x="964"/>
        <item x="687"/>
        <item x="122"/>
        <item x="358"/>
        <item x="1048"/>
        <item x="476"/>
        <item x="725"/>
        <item x="616"/>
        <item x="244"/>
        <item x="371"/>
        <item x="762"/>
        <item x="14"/>
        <item x="952"/>
        <item x="760"/>
        <item x="384"/>
        <item x="859"/>
        <item x="255"/>
        <item x="1059"/>
        <item x="656"/>
        <item x="791"/>
        <item x="841"/>
        <item x="509"/>
        <item x="705"/>
        <item x="807"/>
        <item x="1035"/>
        <item x="427"/>
        <item x="60"/>
        <item x="204"/>
        <item x="1011"/>
        <item x="957"/>
        <item x="443"/>
        <item x="954"/>
        <item x="284"/>
        <item x="589"/>
        <item x="49"/>
        <item x="464"/>
        <item x="348"/>
        <item x="916"/>
        <item x="904"/>
        <item x="700"/>
        <item x="924"/>
        <item x="61"/>
        <item x="894"/>
        <item x="383"/>
        <item x="940"/>
        <item x="267"/>
        <item x="264"/>
        <item x="452"/>
        <item x="641"/>
        <item x="1101"/>
        <item x="52"/>
        <item x="190"/>
        <item x="899"/>
        <item x="116"/>
        <item x="840"/>
        <item x="1005"/>
        <item x="590"/>
        <item x="649"/>
        <item x="18"/>
        <item x="642"/>
        <item x="1066"/>
        <item x="25"/>
        <item x="458"/>
        <item x="544"/>
        <item x="754"/>
        <item x="280"/>
        <item x="594"/>
        <item x="467"/>
        <item x="491"/>
        <item x="962"/>
        <item x="515"/>
        <item x="62"/>
        <item x="607"/>
        <item x="780"/>
        <item x="572"/>
        <item x="846"/>
        <item x="417"/>
        <item x="1076"/>
        <item x="82"/>
        <item x="1009"/>
        <item x="1021"/>
        <item x="468"/>
        <item x="333"/>
        <item x="784"/>
        <item x="547"/>
        <item x="191"/>
        <item x="684"/>
        <item x="32"/>
        <item x="630"/>
        <item x="877"/>
        <item x="309"/>
        <item x="560"/>
        <item x="377"/>
        <item x="206"/>
        <item x="769"/>
        <item x="522"/>
        <item x="410"/>
        <item x="387"/>
        <item x="876"/>
        <item x="21"/>
        <item x="819"/>
        <item x="144"/>
        <item x="221"/>
        <item x="750"/>
        <item x="1085"/>
        <item x="13"/>
        <item x="379"/>
        <item x="868"/>
        <item x="465"/>
        <item x="1057"/>
        <item x="1018"/>
        <item x="95"/>
        <item x="1027"/>
        <item x="554"/>
        <item x="883"/>
        <item x="729"/>
        <item x="662"/>
        <item x="228"/>
        <item x="623"/>
        <item x="872"/>
        <item x="984"/>
        <item x="135"/>
        <item x="183"/>
        <item x="920"/>
        <item x="202"/>
        <item x="1037"/>
        <item x="870"/>
        <item x="530"/>
        <item x="946"/>
        <item x="185"/>
        <item x="815"/>
        <item x="272"/>
        <item x="659"/>
        <item x="238"/>
        <item x="1099"/>
        <item x="1071"/>
        <item x="470"/>
        <item x="36"/>
        <item x="660"/>
        <item x="852"/>
        <item x="123"/>
        <item x="628"/>
        <item x="180"/>
        <item x="910"/>
        <item x="312"/>
        <item x="751"/>
        <item x="413"/>
        <item x="695"/>
        <item x="785"/>
        <item x="165"/>
        <item x="1019"/>
        <item x="446"/>
        <item x="1020"/>
        <item x="657"/>
        <item x="753"/>
        <item x="740"/>
        <item x="593"/>
        <item x="928"/>
        <item x="632"/>
        <item x="727"/>
        <item x="269"/>
        <item x="808"/>
        <item x="503"/>
        <item x="475"/>
        <item x="998"/>
        <item x="1093"/>
        <item x="993"/>
        <item x="353"/>
        <item x="749"/>
        <item x="59"/>
        <item x="516"/>
        <item x="1023"/>
        <item x="35"/>
        <item x="702"/>
        <item x="38"/>
        <item x="757"/>
        <item x="918"/>
        <item x="892"/>
        <item x="745"/>
        <item x="923"/>
        <item x="407"/>
        <item x="429"/>
        <item x="621"/>
        <item x="838"/>
        <item x="153"/>
        <item x="405"/>
        <item x="289"/>
        <item x="746"/>
        <item x="680"/>
        <item x="201"/>
        <item x="645"/>
        <item x="867"/>
        <item x="487"/>
        <item x="958"/>
        <item x="79"/>
        <item x="981"/>
        <item x="674"/>
        <item x="51"/>
        <item x="320"/>
        <item x="643"/>
        <item x="1"/>
        <item x="143"/>
        <item x="148"/>
        <item x="959"/>
        <item x="64"/>
        <item x="1081"/>
        <item x="493"/>
        <item x="814"/>
        <item x="938"/>
        <item x="257"/>
        <item x="615"/>
        <item x="1000"/>
        <item x="665"/>
        <item x="634"/>
        <item x="365"/>
        <item x="521"/>
        <item x="247"/>
        <item x="224"/>
        <item x="495"/>
        <item x="1074"/>
        <item x="885"/>
        <item x="297"/>
        <item x="54"/>
        <item x="982"/>
        <item x="1082"/>
        <item x="125"/>
        <item x="355"/>
        <item x="5"/>
        <item x="23"/>
        <item x="730"/>
        <item x="708"/>
        <item x="555"/>
        <item x="996"/>
        <item x="987"/>
        <item x="9"/>
        <item x="777"/>
        <item x="451"/>
        <item x="948"/>
        <item x="976"/>
        <item x="980"/>
        <item x="216"/>
        <item x="724"/>
        <item x="714"/>
        <item x="534"/>
        <item x="274"/>
        <item x="81"/>
        <item x="681"/>
        <item x="655"/>
        <item x="686"/>
        <item x="925"/>
        <item x="154"/>
        <item x="76"/>
        <item x="529"/>
        <item x="709"/>
        <item x="316"/>
        <item x="759"/>
        <item x="454"/>
        <item x="357"/>
        <item x="673"/>
        <item x="53"/>
        <item x="281"/>
        <item x="747"/>
        <item x="908"/>
        <item x="168"/>
        <item x="37"/>
        <item x="237"/>
        <item x="676"/>
        <item x="587"/>
        <item x="455"/>
        <item x="99"/>
        <item x="1041"/>
        <item x="770"/>
        <item x="525"/>
        <item x="1031"/>
        <item x="1121"/>
        <item x="97"/>
        <item x="418"/>
        <item x="611"/>
        <item x="571"/>
        <item x="531"/>
        <item x="817"/>
        <item x="853"/>
        <item x="471"/>
        <item x="1087"/>
        <item x="271"/>
        <item x="842"/>
        <item x="473"/>
        <item x="647"/>
        <item x="726"/>
        <item x="1008"/>
        <item x="341"/>
        <item x="129"/>
        <item x="323"/>
        <item x="1022"/>
        <item x="347"/>
        <item x="287"/>
        <item x="698"/>
        <item x="933"/>
        <item x="246"/>
        <item x="240"/>
        <item x="1118"/>
        <item x="771"/>
        <item x="71"/>
        <item x="658"/>
        <item x="1103"/>
        <item x="857"/>
        <item x="911"/>
        <item x="140"/>
        <item x="565"/>
        <item x="1040"/>
        <item x="196"/>
        <item x="510"/>
        <item x="500"/>
        <item x="460"/>
        <item x="578"/>
        <item x="1061"/>
        <item x="715"/>
        <item x="1073"/>
        <item x="532"/>
        <item x="902"/>
        <item x="617"/>
        <item x="646"/>
        <item x="1075"/>
        <item x="188"/>
        <item x="1032"/>
        <item x="402"/>
        <item x="737"/>
        <item x="231"/>
        <item x="602"/>
        <item x="968"/>
        <item x="610"/>
        <item x="1122"/>
        <item x="89"/>
        <item x="943"/>
        <item x="697"/>
        <item x="298"/>
        <item x="614"/>
        <item x="496"/>
        <item x="586"/>
        <item x="112"/>
        <item x="1113"/>
        <item x="111"/>
        <item x="1017"/>
        <item x="850"/>
        <item x="563"/>
        <item x="843"/>
        <item x="941"/>
        <item x="679"/>
        <item x="214"/>
        <item x="878"/>
        <item x="12"/>
        <item x="728"/>
        <item x="604"/>
        <item x="367"/>
        <item x="1097"/>
        <item x="851"/>
        <item x="671"/>
        <item x="591"/>
        <item x="997"/>
        <item x="922"/>
        <item x="482"/>
        <item x="434"/>
        <item x="209"/>
        <item x="157"/>
        <item x="804"/>
        <item x="763"/>
        <item x="317"/>
        <item x="801"/>
        <item x="321"/>
        <item x="692"/>
        <item x="897"/>
        <item x="166"/>
        <item x="270"/>
        <item x="601"/>
        <item x="829"/>
        <item x="351"/>
        <item x="420"/>
        <item x="667"/>
        <item x="403"/>
        <item x="765"/>
        <item x="94"/>
        <item x="171"/>
        <item x="1083"/>
        <item x="20"/>
        <item x="251"/>
        <item x="514"/>
        <item x="1055"/>
        <item x="518"/>
        <item x="350"/>
        <item x="898"/>
        <item x="1063"/>
        <item x="245"/>
        <item x="881"/>
        <item x="381"/>
        <item x="364"/>
        <item x="735"/>
        <item x="397"/>
        <item x="56"/>
        <item x="205"/>
        <item x="296"/>
        <item x="1016"/>
        <item x="279"/>
        <item x="1038"/>
        <item x="84"/>
        <item x="453"/>
        <item x="540"/>
        <item x="436"/>
        <item x="141"/>
        <item x="903"/>
        <item x="419"/>
        <item x="0"/>
        <item x="666"/>
        <item x="137"/>
        <item x="335"/>
        <item x="74"/>
        <item x="813"/>
        <item x="972"/>
        <item x="535"/>
        <item x="150"/>
        <item x="1014"/>
        <item x="438"/>
        <item x="499"/>
        <item x="19"/>
        <item x="197"/>
        <item x="582"/>
        <item x="318"/>
        <item x="412"/>
        <item x="511"/>
        <item x="960"/>
        <item x="786"/>
        <item x="213"/>
        <item x="1069"/>
        <item x="330"/>
        <item x="869"/>
        <item x="34"/>
        <item x="766"/>
        <item x="368"/>
        <item x="1091"/>
        <item x="1006"/>
        <item x="236"/>
        <item x="439"/>
        <item x="1051"/>
        <item x="136"/>
        <item x="605"/>
        <item x="119"/>
        <item x="369"/>
        <item x="707"/>
        <item x="121"/>
        <item x="640"/>
        <item x="542"/>
        <item x="618"/>
        <item x="326"/>
        <item x="595"/>
        <item x="273"/>
        <item x="1128"/>
        <item x="669"/>
        <item x="935"/>
        <item x="961"/>
        <item x="661"/>
        <item x="1012"/>
        <item x="198"/>
        <item x="1070"/>
        <item x="393"/>
        <item x="761"/>
        <item x="971"/>
        <item x="342"/>
        <item x="906"/>
        <item x="155"/>
        <item x="862"/>
        <item x="625"/>
        <item x="105"/>
        <item x="1028"/>
        <item x="650"/>
        <item x="636"/>
        <item x="170"/>
        <item x="411"/>
        <item x="375"/>
        <item x="523"/>
        <item x="1026"/>
        <item x="423"/>
        <item x="30"/>
        <item x="142"/>
        <item x="710"/>
        <item x="31"/>
        <item x="974"/>
        <item x="307"/>
        <item x="624"/>
        <item x="947"/>
        <item x="979"/>
        <item x="162"/>
        <item x="795"/>
        <item x="845"/>
        <item x="886"/>
        <item x="395"/>
        <item x="890"/>
        <item x="644"/>
        <item x="977"/>
        <item x="394"/>
        <item x="426"/>
        <item x="313"/>
        <item x="406"/>
        <item x="827"/>
        <item x="703"/>
        <item x="474"/>
        <item x="344"/>
        <item x="149"/>
        <item x="553"/>
        <item x="939"/>
        <item x="756"/>
        <item x="731"/>
        <item x="949"/>
        <item x="986"/>
        <item x="1068"/>
        <item x="1102"/>
        <item x="63"/>
        <item x="577"/>
        <item x="1092"/>
        <item x="3"/>
        <item x="629"/>
        <item x="290"/>
        <item x="425"/>
        <item x="768"/>
        <item x="263"/>
        <item x="134"/>
        <item x="163"/>
        <item x="792"/>
        <item x="1098"/>
        <item x="33"/>
        <item x="466"/>
        <item x="781"/>
        <item x="462"/>
        <item x="306"/>
        <item x="173"/>
        <item x="653"/>
        <item x="376"/>
        <item x="837"/>
        <item x="639"/>
        <item x="139"/>
        <item x="513"/>
        <item x="995"/>
        <item x="324"/>
        <item x="184"/>
        <item x="633"/>
        <item x="794"/>
        <item x="127"/>
        <item x="575"/>
        <item x="716"/>
        <item x="830"/>
        <item x="638"/>
        <item x="360"/>
        <item x="75"/>
        <item x="370"/>
        <item x="24"/>
        <item x="480"/>
        <item x="385"/>
        <item x="774"/>
        <item x="252"/>
        <item x="39"/>
        <item x="988"/>
        <item x="936"/>
        <item x="849"/>
        <item x="915"/>
        <item x="824"/>
        <item x="106"/>
        <item x="568"/>
        <item x="1078"/>
        <item x="80"/>
        <item x="884"/>
        <item x="1049"/>
        <item x="96"/>
        <item x="174"/>
        <item x="854"/>
        <item x="472"/>
        <item x="682"/>
        <item x="1117"/>
        <item x="934"/>
        <item x="556"/>
        <item x="1079"/>
        <item x="1089"/>
        <item x="1084"/>
        <item x="186"/>
        <item x="793"/>
        <item x="717"/>
        <item x="249"/>
        <item x="517"/>
        <item x="132"/>
        <item x="362"/>
        <item x="549"/>
        <item x="772"/>
        <item x="1052"/>
        <item x="352"/>
        <item x="225"/>
        <item x="275"/>
        <item x="459"/>
        <item x="847"/>
        <item x="704"/>
        <item x="88"/>
        <item x="1036"/>
        <item x="619"/>
        <item x="343"/>
        <item x="233"/>
        <item x="283"/>
        <item x="944"/>
        <item x="145"/>
        <item x="536"/>
        <item x="580"/>
        <item x="520"/>
        <item x="118"/>
        <item x="86"/>
        <item x="498"/>
        <item x="913"/>
        <item x="22"/>
        <item x="741"/>
        <item x="873"/>
        <item x="896"/>
        <item x="608"/>
        <item x="789"/>
        <item x="743"/>
        <item x="788"/>
        <item x="336"/>
        <item x="262"/>
        <item x="844"/>
        <item x="584"/>
        <item x="914"/>
        <item x="447"/>
        <item x="103"/>
        <item x="694"/>
        <item x="574"/>
        <item x="299"/>
        <item x="860"/>
        <item x="576"/>
        <item x="217"/>
        <item x="398"/>
        <item x="810"/>
        <item x="567"/>
        <item x="26"/>
        <item x="900"/>
        <item x="720"/>
        <item x="620"/>
        <item x="70"/>
        <item x="1108"/>
        <item x="456"/>
        <item x="1096"/>
        <item x="985"/>
        <item x="864"/>
        <item x="2"/>
        <item x="1050"/>
        <item x="942"/>
        <item x="218"/>
        <item x="1127"/>
        <item x="430"/>
        <item x="701"/>
        <item x="557"/>
        <item x="158"/>
        <item x="990"/>
        <item x="1010"/>
        <item x="1007"/>
        <item x="207"/>
        <item x="552"/>
        <item x="223"/>
        <item x="349"/>
        <item x="187"/>
        <item x="648"/>
        <item x="546"/>
        <item x="41"/>
        <item x="177"/>
        <item x="570"/>
        <item x="222"/>
        <item x="65"/>
        <item x="363"/>
        <item x="539"/>
        <item x="182"/>
        <item x="569"/>
        <item x="706"/>
        <item x="1044"/>
        <item x="277"/>
        <item x="696"/>
        <item x="1119"/>
        <item x="562"/>
        <item x="319"/>
        <item x="1088"/>
        <item x="631"/>
        <item x="975"/>
        <item x="193"/>
        <item x="130"/>
        <item x="17"/>
        <item x="1080"/>
        <item x="44"/>
        <item x="1015"/>
        <item x="477"/>
        <item x="504"/>
        <item x="98"/>
        <item x="261"/>
        <item x="836"/>
        <item x="909"/>
        <item x="422"/>
        <item x="235"/>
        <item x="276"/>
        <item x="374"/>
        <item x="1034"/>
        <item x="742"/>
        <item x="831"/>
        <item x="219"/>
        <item x="442"/>
        <item x="1124"/>
        <item x="776"/>
        <item x="366"/>
        <item x="4"/>
        <item x="43"/>
        <item x="331"/>
        <item t="default"/>
      </items>
    </pivotField>
    <pivotField compact="0" showAll="0">
      <items count="4">
        <item x="1"/>
        <item x="2"/>
        <item x="0"/>
        <item t="default"/>
      </items>
    </pivotField>
    <pivotField compact="0" showAll="0">
      <items count="5">
        <item x="2"/>
        <item x="1"/>
        <item x="3"/>
        <item x="0"/>
        <item t="default"/>
      </items>
    </pivotField>
    <pivotField compact="0" showAll="0">
      <items count="4">
        <item x="2"/>
        <item x="0"/>
        <item x="1"/>
        <item t="default"/>
      </items>
    </pivotField>
    <pivotField compact="0" showAll="0" sortType="ascending">
      <items count="18">
        <item x="7"/>
        <item x="0"/>
        <item x="6"/>
        <item x="2"/>
        <item x="10"/>
        <item x="5"/>
        <item x="14"/>
        <item x="15"/>
        <item x="4"/>
        <item x="1"/>
        <item x="11"/>
        <item x="13"/>
        <item x="16"/>
        <item x="12"/>
        <item x="3"/>
        <item x="8"/>
        <item x="9"/>
        <item t="default"/>
      </items>
      <autoSortScope>
        <pivotArea dataOnly="0" outline="0" fieldPosition="0">
          <references count="1">
            <reference field="4294967294" count="1" selected="0">
              <x v="0"/>
            </reference>
          </references>
        </pivotArea>
      </autoSortScope>
    </pivotField>
    <pivotField compact="0" showAll="0">
      <items count="8">
        <item x="3"/>
        <item x="1"/>
        <item x="2"/>
        <item x="4"/>
        <item x="0"/>
        <item x="5"/>
        <item x="6"/>
        <item t="default"/>
      </items>
    </pivotField>
    <pivotField axis="axisRow" compact="0" showAll="0" sortType="descending">
      <items count="914">
        <item x="820"/>
        <item x="607"/>
        <item x="397"/>
        <item x="501"/>
        <item x="529"/>
        <item x="658"/>
        <item x="912"/>
        <item x="703"/>
        <item x="284"/>
        <item x="894"/>
        <item x="806"/>
        <item x="659"/>
        <item x="662"/>
        <item x="489"/>
        <item x="542"/>
        <item x="661"/>
        <item x="98"/>
        <item x="67"/>
        <item x="265"/>
        <item x="336"/>
        <item x="315"/>
        <item x="281"/>
        <item x="266"/>
        <item x="70"/>
        <item x="122"/>
        <item x="349"/>
        <item x="353"/>
        <item x="750"/>
        <item x="743"/>
        <item x="372"/>
        <item x="636"/>
        <item x="321"/>
        <item x="180"/>
        <item x="594"/>
        <item x="235"/>
        <item x="114"/>
        <item x="205"/>
        <item x="282"/>
        <item x="158"/>
        <item x="682"/>
        <item x="328"/>
        <item x="568"/>
        <item x="161"/>
        <item x="330"/>
        <item x="441"/>
        <item x="64"/>
        <item x="260"/>
        <item x="126"/>
        <item x="502"/>
        <item x="302"/>
        <item x="393"/>
        <item x="210"/>
        <item x="225"/>
        <item x="773"/>
        <item x="446"/>
        <item x="562"/>
        <item x="184"/>
        <item x="228"/>
        <item x="448"/>
        <item x="116"/>
        <item x="518"/>
        <item x="522"/>
        <item x="786"/>
        <item x="369"/>
        <item x="194"/>
        <item x="587"/>
        <item x="190"/>
        <item x="347"/>
        <item x="186"/>
        <item x="404"/>
        <item x="552"/>
        <item x="196"/>
        <item x="288"/>
        <item x="343"/>
        <item x="488"/>
        <item x="696"/>
        <item x="763"/>
        <item x="504"/>
        <item x="630"/>
        <item x="779"/>
        <item x="707"/>
        <item x="876"/>
        <item x="799"/>
        <item x="139"/>
        <item x="734"/>
        <item x="718"/>
        <item x="817"/>
        <item x="691"/>
        <item x="719"/>
        <item x="549"/>
        <item x="814"/>
        <item x="525"/>
        <item x="533"/>
        <item x="341"/>
        <item x="677"/>
        <item x="635"/>
        <item x="485"/>
        <item x="701"/>
        <item x="823"/>
        <item x="904"/>
        <item x="69"/>
        <item x="233"/>
        <item x="344"/>
        <item x="674"/>
        <item x="753"/>
        <item x="460"/>
        <item x="886"/>
        <item x="780"/>
        <item x="543"/>
        <item x="588"/>
        <item x="712"/>
        <item x="642"/>
        <item x="656"/>
        <item x="715"/>
        <item x="519"/>
        <item x="794"/>
        <item x="494"/>
        <item x="873"/>
        <item x="319"/>
        <item x="705"/>
        <item x="493"/>
        <item x="107"/>
        <item x="24"/>
        <item x="800"/>
        <item x="378"/>
        <item x="879"/>
        <item x="671"/>
        <item x="514"/>
        <item x="882"/>
        <item x="706"/>
        <item x="614"/>
        <item x="901"/>
        <item x="785"/>
        <item x="854"/>
        <item x="520"/>
        <item x="772"/>
        <item x="724"/>
        <item x="895"/>
        <item x="767"/>
        <item x="909"/>
        <item x="699"/>
        <item x="902"/>
        <item x="809"/>
        <item x="627"/>
        <item x="556"/>
        <item x="847"/>
        <item x="294"/>
        <item x="693"/>
        <item x="784"/>
        <item x="797"/>
        <item x="795"/>
        <item x="306"/>
        <item x="355"/>
        <item x="515"/>
        <item x="726"/>
        <item x="647"/>
        <item x="857"/>
        <item x="389"/>
        <item x="582"/>
        <item x="380"/>
        <item x="910"/>
        <item x="512"/>
        <item x="354"/>
        <item x="690"/>
        <item x="566"/>
        <item x="865"/>
        <item x="906"/>
        <item x="125"/>
        <item x="131"/>
        <item x="842"/>
        <item x="880"/>
        <item x="218"/>
        <item x="127"/>
        <item x="156"/>
        <item x="557"/>
        <item x="755"/>
        <item x="427"/>
        <item x="275"/>
        <item x="402"/>
        <item x="590"/>
        <item x="593"/>
        <item x="43"/>
        <item x="133"/>
        <item x="204"/>
        <item x="86"/>
        <item x="176"/>
        <item x="115"/>
        <item x="201"/>
        <item x="870"/>
        <item x="736"/>
        <item x="401"/>
        <item x="843"/>
        <item x="469"/>
        <item x="296"/>
        <item x="665"/>
        <item x="318"/>
        <item x="314"/>
        <item x="597"/>
        <item x="473"/>
        <item x="381"/>
        <item x="390"/>
        <item x="263"/>
        <item x="207"/>
        <item x="570"/>
        <item x="376"/>
        <item x="121"/>
        <item x="185"/>
        <item x="776"/>
        <item x="73"/>
        <item x="128"/>
        <item x="35"/>
        <item x="79"/>
        <item x="859"/>
        <item x="181"/>
        <item x="412"/>
        <item x="38"/>
        <item x="37"/>
        <item x="14"/>
        <item x="297"/>
        <item x="456"/>
        <item x="531"/>
        <item x="178"/>
        <item x="26"/>
        <item x="162"/>
        <item x="11"/>
        <item x="99"/>
        <item x="16"/>
        <item x="324"/>
        <item x="222"/>
        <item x="503"/>
        <item x="15"/>
        <item x="49"/>
        <item x="82"/>
        <item x="68"/>
        <item x="516"/>
        <item x="676"/>
        <item x="725"/>
        <item x="511"/>
        <item x="305"/>
        <item x="124"/>
        <item x="155"/>
        <item x="310"/>
        <item x="146"/>
        <item x="41"/>
        <item x="145"/>
        <item x="44"/>
        <item x="668"/>
        <item x="822"/>
        <item x="487"/>
        <item x="367"/>
        <item x="567"/>
        <item x="539"/>
        <item x="457"/>
        <item x="436"/>
        <item x="491"/>
        <item x="526"/>
        <item x="737"/>
        <item x="165"/>
        <item x="685"/>
        <item x="534"/>
        <item x="851"/>
        <item x="477"/>
        <item x="837"/>
        <item x="553"/>
        <item x="239"/>
        <item x="134"/>
        <item x="394"/>
        <item x="360"/>
        <item x="243"/>
        <item x="461"/>
        <item x="547"/>
        <item x="399"/>
        <item x="160"/>
        <item x="816"/>
        <item x="649"/>
        <item x="435"/>
        <item x="877"/>
        <item x="117"/>
        <item x="628"/>
        <item x="379"/>
        <item x="97"/>
        <item x="545"/>
        <item x="356"/>
        <item x="74"/>
        <item x="728"/>
        <item x="350"/>
        <item x="838"/>
        <item x="4"/>
        <item x="720"/>
        <item x="220"/>
        <item x="313"/>
        <item x="498"/>
        <item x="173"/>
        <item x="262"/>
        <item x="711"/>
        <item x="599"/>
        <item x="304"/>
        <item x="584"/>
        <item x="591"/>
        <item x="778"/>
        <item x="416"/>
        <item x="848"/>
        <item x="423"/>
        <item x="563"/>
        <item x="845"/>
        <item x="650"/>
        <item x="167"/>
        <item x="850"/>
        <item x="433"/>
        <item x="892"/>
        <item x="585"/>
        <item x="747"/>
        <item x="496"/>
        <item x="788"/>
        <item x="481"/>
        <item x="277"/>
        <item x="29"/>
        <item x="174"/>
        <item x="293"/>
        <item x="191"/>
        <item x="76"/>
        <item x="91"/>
        <item x="40"/>
        <item x="572"/>
        <item x="472"/>
        <item x="688"/>
        <item x="742"/>
        <item x="149"/>
        <item x="470"/>
        <item x="267"/>
        <item x="403"/>
        <item x="603"/>
        <item x="535"/>
        <item x="272"/>
        <item x="609"/>
        <item x="198"/>
        <item x="480"/>
        <item x="406"/>
        <item x="548"/>
        <item x="751"/>
        <item x="754"/>
        <item x="342"/>
        <item x="309"/>
        <item x="443"/>
        <item x="237"/>
        <item x="610"/>
        <item x="450"/>
        <item x="425"/>
        <item x="25"/>
        <item x="0"/>
        <item x="575"/>
        <item x="258"/>
        <item x="320"/>
        <item x="351"/>
        <item x="9"/>
        <item x="109"/>
        <item x="135"/>
        <item x="495"/>
        <item x="8"/>
        <item x="317"/>
        <item x="629"/>
        <item x="541"/>
        <item x="490"/>
        <item x="633"/>
        <item x="698"/>
        <item x="471"/>
        <item x="666"/>
        <item x="613"/>
        <item x="835"/>
        <item x="147"/>
        <item x="483"/>
        <item x="643"/>
        <item x="83"/>
        <item x="72"/>
        <item x="75"/>
        <item x="12"/>
        <item x="618"/>
        <item x="802"/>
        <item x="878"/>
        <item x="400"/>
        <item x="444"/>
        <item x="869"/>
        <item x="62"/>
        <item x="345"/>
        <item x="395"/>
        <item x="546"/>
        <item x="827"/>
        <item x="735"/>
        <item x="52"/>
        <item x="595"/>
        <item x="216"/>
        <item x="861"/>
        <item x="560"/>
        <item x="482"/>
        <item x="479"/>
        <item x="63"/>
        <item x="208"/>
        <item x="166"/>
        <item x="254"/>
        <item x="18"/>
        <item x="253"/>
        <item x="58"/>
        <item x="104"/>
        <item x="84"/>
        <item x="105"/>
        <item x="171"/>
        <item x="170"/>
        <item x="377"/>
        <item x="240"/>
        <item x="3"/>
        <item x="440"/>
        <item x="839"/>
        <item x="102"/>
        <item x="215"/>
        <item x="120"/>
        <item x="368"/>
        <item x="783"/>
        <item x="405"/>
        <item x="868"/>
        <item x="606"/>
        <item x="32"/>
        <item x="631"/>
        <item x="255"/>
        <item x="7"/>
        <item x="130"/>
        <item x="626"/>
        <item x="33"/>
        <item x="89"/>
        <item x="96"/>
        <item x="193"/>
        <item x="337"/>
        <item x="27"/>
        <item x="257"/>
        <item x="112"/>
        <item x="509"/>
        <item x="231"/>
        <item x="464"/>
        <item x="669"/>
        <item x="227"/>
        <item x="833"/>
        <item x="77"/>
        <item x="476"/>
        <item x="34"/>
        <item x="148"/>
        <item x="45"/>
        <item x="159"/>
        <item x="13"/>
        <item x="57"/>
        <item x="431"/>
        <item x="60"/>
        <item x="132"/>
        <item x="234"/>
        <item x="382"/>
        <item x="206"/>
        <item x="348"/>
        <item x="51"/>
        <item x="10"/>
        <item x="48"/>
        <item x="119"/>
        <item x="87"/>
        <item x="19"/>
        <item x="322"/>
        <item x="774"/>
        <item x="540"/>
        <item x="900"/>
        <item x="899"/>
        <item x="36"/>
        <item x="95"/>
        <item x="224"/>
        <item x="388"/>
        <item x="276"/>
        <item x="157"/>
        <item x="681"/>
        <item x="558"/>
        <item x="391"/>
        <item x="486"/>
        <item x="280"/>
        <item x="195"/>
        <item x="168"/>
        <item x="300"/>
        <item x="163"/>
        <item x="230"/>
        <item x="576"/>
        <item x="100"/>
        <item x="172"/>
        <item x="54"/>
        <item x="47"/>
        <item x="81"/>
        <item x="793"/>
        <item x="323"/>
        <item x="697"/>
        <item x="438"/>
        <item x="298"/>
        <item x="803"/>
        <item x="663"/>
        <item x="738"/>
        <item x="581"/>
        <item x="855"/>
        <item x="583"/>
        <item x="484"/>
        <item x="521"/>
        <item x="536"/>
        <item x="199"/>
        <item x="424"/>
        <item x="513"/>
        <item x="449"/>
        <item x="811"/>
        <item x="775"/>
        <item x="834"/>
        <item x="475"/>
        <item x="308"/>
        <item x="417"/>
        <item x="430"/>
        <item x="632"/>
        <item x="123"/>
        <item x="245"/>
        <item x="212"/>
        <item x="197"/>
        <item x="415"/>
        <item x="421"/>
        <item x="85"/>
        <item x="426"/>
        <item x="812"/>
        <item x="59"/>
        <item x="414"/>
        <item x="211"/>
        <item x="108"/>
        <item x="911"/>
        <item x="872"/>
        <item x="1"/>
        <item x="269"/>
        <item x="217"/>
        <item x="346"/>
        <item x="141"/>
        <item x="387"/>
        <item x="359"/>
        <item x="602"/>
        <item x="274"/>
        <item x="232"/>
        <item x="209"/>
        <item x="639"/>
        <item x="6"/>
        <item x="327"/>
        <item x="307"/>
        <item x="505"/>
        <item x="574"/>
        <item x="863"/>
        <item x="432"/>
        <item x="695"/>
        <item x="366"/>
        <item x="352"/>
        <item x="492"/>
        <item x="670"/>
        <item x="463"/>
        <item x="442"/>
        <item x="410"/>
        <item x="175"/>
        <item x="686"/>
        <item x="564"/>
        <item x="532"/>
        <item x="213"/>
        <item x="179"/>
        <item x="289"/>
        <item x="283"/>
        <item x="200"/>
        <item x="290"/>
        <item x="221"/>
        <item x="136"/>
        <item x="357"/>
        <item x="506"/>
        <item x="829"/>
        <item x="867"/>
        <item x="474"/>
        <item x="908"/>
        <item x="611"/>
        <item x="831"/>
        <item x="605"/>
        <item x="710"/>
        <item x="907"/>
        <item x="860"/>
        <item x="554"/>
        <item x="864"/>
        <item x="600"/>
        <item x="846"/>
        <item x="905"/>
        <item x="821"/>
        <item x="756"/>
        <item x="782"/>
        <item x="884"/>
        <item x="826"/>
        <item x="760"/>
        <item x="745"/>
        <item x="871"/>
        <item x="893"/>
        <item x="528"/>
        <item x="620"/>
        <item x="246"/>
        <item x="202"/>
        <item x="544"/>
        <item x="634"/>
        <item x="383"/>
        <item x="66"/>
        <item x="154"/>
        <item x="50"/>
        <item x="90"/>
        <item x="182"/>
        <item x="680"/>
        <item x="804"/>
        <item x="20"/>
        <item x="53"/>
        <item x="2"/>
        <item x="189"/>
        <item x="106"/>
        <item x="151"/>
        <item x="192"/>
        <item x="65"/>
        <item x="203"/>
        <item x="22"/>
        <item x="428"/>
        <item x="374"/>
        <item x="219"/>
        <item x="137"/>
        <item x="88"/>
        <item x="143"/>
        <item x="429"/>
        <item x="757"/>
        <item x="727"/>
        <item x="769"/>
        <item x="375"/>
        <item x="729"/>
        <item x="723"/>
        <item x="164"/>
        <item x="683"/>
        <item x="242"/>
        <item x="42"/>
        <item x="5"/>
        <item x="56"/>
        <item x="419"/>
        <item x="781"/>
        <item x="844"/>
        <item x="810"/>
        <item x="891"/>
        <item x="409"/>
        <item x="887"/>
        <item x="765"/>
        <item x="746"/>
        <item x="762"/>
        <item x="561"/>
        <item x="439"/>
        <item x="689"/>
        <item x="759"/>
        <item x="454"/>
        <item x="455"/>
        <item x="408"/>
        <item x="758"/>
        <item x="604"/>
        <item x="732"/>
        <item x="673"/>
        <item x="819"/>
        <item x="830"/>
        <item x="527"/>
        <item x="39"/>
        <item x="709"/>
        <item x="340"/>
        <item x="805"/>
        <item x="153"/>
        <item x="177"/>
        <item x="80"/>
        <item x="94"/>
        <item x="338"/>
        <item x="46"/>
        <item x="229"/>
        <item x="259"/>
        <item x="55"/>
        <item x="273"/>
        <item x="641"/>
        <item x="903"/>
        <item x="749"/>
        <item x="573"/>
        <item x="679"/>
        <item x="881"/>
        <item x="183"/>
        <item x="23"/>
        <item x="144"/>
        <item x="303"/>
        <item x="152"/>
        <item x="569"/>
        <item x="714"/>
        <item x="853"/>
        <item x="885"/>
        <item x="764"/>
        <item x="777"/>
        <item x="312"/>
        <item x="752"/>
        <item x="17"/>
        <item x="129"/>
        <item x="466"/>
        <item x="437"/>
        <item x="21"/>
        <item x="458"/>
        <item x="363"/>
        <item x="640"/>
        <item x="28"/>
        <item x="251"/>
        <item x="721"/>
        <item x="510"/>
        <item x="565"/>
        <item x="704"/>
        <item x="271"/>
        <item x="236"/>
        <item x="507"/>
        <item x="287"/>
        <item x="555"/>
        <item x="653"/>
        <item x="730"/>
        <item x="278"/>
        <item x="741"/>
        <item x="579"/>
        <item x="358"/>
        <item x="524"/>
        <item x="875"/>
        <item x="787"/>
        <item x="550"/>
        <item x="586"/>
        <item x="684"/>
        <item x="761"/>
        <item x="612"/>
        <item x="559"/>
        <item x="856"/>
        <item x="478"/>
        <item x="818"/>
        <item x="660"/>
        <item x="268"/>
        <item x="169"/>
        <item x="285"/>
        <item x="249"/>
        <item x="111"/>
        <item x="462"/>
        <item x="187"/>
        <item x="142"/>
        <item x="731"/>
        <item x="874"/>
        <item x="713"/>
        <item x="766"/>
        <item x="862"/>
        <item x="385"/>
        <item x="361"/>
        <item x="101"/>
        <item x="92"/>
        <item x="238"/>
        <item x="113"/>
        <item x="150"/>
        <item x="248"/>
        <item x="292"/>
        <item x="373"/>
        <item x="364"/>
        <item x="888"/>
        <item x="451"/>
        <item x="499"/>
        <item x="362"/>
        <item x="214"/>
        <item x="551"/>
        <item x="334"/>
        <item x="637"/>
        <item x="617"/>
        <item x="365"/>
        <item x="332"/>
        <item x="291"/>
        <item x="78"/>
        <item x="295"/>
        <item x="392"/>
        <item x="326"/>
        <item x="223"/>
        <item x="30"/>
        <item x="592"/>
        <item x="849"/>
        <item x="702"/>
        <item x="468"/>
        <item x="138"/>
        <item x="93"/>
        <item x="740"/>
        <item x="644"/>
        <item x="301"/>
        <item x="256"/>
        <item x="188"/>
        <item x="717"/>
        <item x="270"/>
        <item x="452"/>
        <item x="226"/>
        <item x="407"/>
        <item x="623"/>
        <item x="828"/>
        <item x="866"/>
        <item x="339"/>
        <item x="110"/>
        <item x="325"/>
        <item x="71"/>
        <item x="118"/>
        <item x="497"/>
        <item x="434"/>
        <item x="418"/>
        <item x="335"/>
        <item x="316"/>
        <item x="31"/>
        <item x="840"/>
        <item x="577"/>
        <item x="459"/>
        <item x="261"/>
        <item x="578"/>
        <item x="508"/>
        <item x="852"/>
        <item x="675"/>
        <item x="311"/>
        <item x="538"/>
        <item x="716"/>
        <item x="447"/>
        <item x="798"/>
        <item x="596"/>
        <item x="771"/>
        <item x="824"/>
        <item x="889"/>
        <item x="898"/>
        <item x="589"/>
        <item x="896"/>
        <item x="796"/>
        <item x="638"/>
        <item x="398"/>
        <item x="571"/>
        <item x="386"/>
        <item x="537"/>
        <item x="241"/>
        <item x="664"/>
        <item x="807"/>
        <item x="247"/>
        <item x="739"/>
        <item x="370"/>
        <item x="530"/>
        <item x="655"/>
        <item x="465"/>
        <item x="645"/>
        <item x="622"/>
        <item x="413"/>
        <item x="286"/>
        <item x="264"/>
        <item x="244"/>
        <item x="331"/>
        <item x="678"/>
        <item x="445"/>
        <item x="333"/>
        <item x="396"/>
        <item x="371"/>
        <item x="657"/>
        <item x="411"/>
        <item x="279"/>
        <item x="733"/>
        <item x="500"/>
        <item x="103"/>
        <item x="252"/>
        <item x="523"/>
        <item x="250"/>
        <item x="61"/>
        <item x="651"/>
        <item x="687"/>
        <item x="329"/>
        <item x="801"/>
        <item x="694"/>
        <item x="832"/>
        <item x="808"/>
        <item x="791"/>
        <item x="453"/>
        <item x="384"/>
        <item x="648"/>
        <item x="422"/>
        <item x="836"/>
        <item x="420"/>
        <item x="652"/>
        <item x="299"/>
        <item x="467"/>
        <item x="654"/>
        <item x="897"/>
        <item x="692"/>
        <item x="789"/>
        <item x="825"/>
        <item x="841"/>
        <item x="580"/>
        <item x="667"/>
        <item x="601"/>
        <item x="700"/>
        <item x="813"/>
        <item x="883"/>
        <item x="615"/>
        <item x="792"/>
        <item x="790"/>
        <item x="890"/>
        <item x="744"/>
        <item x="625"/>
        <item x="598"/>
        <item x="748"/>
        <item x="672"/>
        <item x="646"/>
        <item x="768"/>
        <item x="708"/>
        <item x="621"/>
        <item x="517"/>
        <item x="619"/>
        <item x="616"/>
        <item x="858"/>
        <item x="770"/>
        <item x="624"/>
        <item x="722"/>
        <item x="815"/>
        <item x="140"/>
        <item x="608"/>
        <item t="default"/>
      </items>
      <autoSortScope>
        <pivotArea dataOnly="0" outline="0" fieldPosition="0">
          <references count="1">
            <reference field="4294967294" count="1" selected="0">
              <x v="0"/>
            </reference>
          </references>
        </pivotArea>
      </autoSortScope>
    </pivotField>
    <pivotField compact="0" showAll="0"/>
    <pivotField compact="0" showAll="0">
      <items count="2">
        <item x="0"/>
        <item t="default"/>
      </items>
    </pivotField>
    <pivotField compact="0" showAll="0">
      <items count="5">
        <item x="3"/>
        <item x="0"/>
        <item x="2"/>
        <item x="1"/>
        <item t="default"/>
      </items>
    </pivotField>
    <pivotField compact="0" showAll="0">
      <items count="50">
        <item x="3"/>
        <item x="40"/>
        <item x="37"/>
        <item x="1"/>
        <item x="12"/>
        <item x="39"/>
        <item x="47"/>
        <item x="0"/>
        <item x="15"/>
        <item x="30"/>
        <item x="35"/>
        <item x="13"/>
        <item x="7"/>
        <item x="42"/>
        <item x="20"/>
        <item x="34"/>
        <item x="24"/>
        <item x="10"/>
        <item x="32"/>
        <item x="11"/>
        <item x="4"/>
        <item x="22"/>
        <item x="45"/>
        <item x="38"/>
        <item x="28"/>
        <item x="29"/>
        <item x="26"/>
        <item x="41"/>
        <item x="17"/>
        <item x="43"/>
        <item x="2"/>
        <item x="18"/>
        <item x="33"/>
        <item x="8"/>
        <item x="44"/>
        <item x="16"/>
        <item x="5"/>
        <item x="23"/>
        <item x="36"/>
        <item x="46"/>
        <item x="25"/>
        <item x="6"/>
        <item x="9"/>
        <item x="21"/>
        <item x="27"/>
        <item x="14"/>
        <item x="19"/>
        <item x="31"/>
        <item x="48"/>
        <item t="default"/>
      </items>
    </pivotField>
    <pivotField compact="0" showAll="0"/>
    <pivotField compact="0" showAll="0"/>
    <pivotField compact="0" numFmtId="14" showAll="0">
      <items count="180">
        <item x="67"/>
        <item x="63"/>
        <item x="43"/>
        <item x="111"/>
        <item x="30"/>
        <item x="41"/>
        <item x="7"/>
        <item x="66"/>
        <item x="31"/>
        <item x="54"/>
        <item x="132"/>
        <item x="82"/>
        <item x="142"/>
        <item x="129"/>
        <item x="90"/>
        <item x="159"/>
        <item x="128"/>
        <item x="122"/>
        <item x="153"/>
        <item x="108"/>
        <item x="105"/>
        <item x="39"/>
        <item x="172"/>
        <item x="48"/>
        <item x="169"/>
        <item x="118"/>
        <item x="136"/>
        <item x="97"/>
        <item x="52"/>
        <item x="79"/>
        <item x="33"/>
        <item x="71"/>
        <item x="27"/>
        <item x="124"/>
        <item x="95"/>
        <item x="36"/>
        <item x="101"/>
        <item x="150"/>
        <item x="161"/>
        <item x="171"/>
        <item x="61"/>
        <item x="18"/>
        <item x="156"/>
        <item x="29"/>
        <item x="46"/>
        <item x="44"/>
        <item x="17"/>
        <item x="158"/>
        <item x="14"/>
        <item x="164"/>
        <item x="75"/>
        <item x="1"/>
        <item x="74"/>
        <item x="110"/>
        <item x="83"/>
        <item x="76"/>
        <item x="109"/>
        <item x="155"/>
        <item x="163"/>
        <item x="40"/>
        <item x="68"/>
        <item x="175"/>
        <item x="49"/>
        <item x="107"/>
        <item x="81"/>
        <item x="119"/>
        <item x="130"/>
        <item x="99"/>
        <item x="55"/>
        <item x="154"/>
        <item x="84"/>
        <item x="86"/>
        <item x="21"/>
        <item x="133"/>
        <item x="24"/>
        <item x="106"/>
        <item x="15"/>
        <item x="135"/>
        <item x="70"/>
        <item x="5"/>
        <item x="100"/>
        <item x="151"/>
        <item x="112"/>
        <item x="88"/>
        <item x="104"/>
        <item x="65"/>
        <item x="141"/>
        <item x="173"/>
        <item x="13"/>
        <item x="178"/>
        <item x="96"/>
        <item x="9"/>
        <item x="0"/>
        <item x="89"/>
        <item x="23"/>
        <item x="114"/>
        <item x="144"/>
        <item x="87"/>
        <item x="22"/>
        <item x="170"/>
        <item x="174"/>
        <item x="116"/>
        <item x="147"/>
        <item x="121"/>
        <item x="73"/>
        <item x="51"/>
        <item x="94"/>
        <item x="93"/>
        <item x="50"/>
        <item x="20"/>
        <item x="157"/>
        <item x="58"/>
        <item x="137"/>
        <item x="3"/>
        <item x="34"/>
        <item x="102"/>
        <item x="19"/>
        <item x="143"/>
        <item x="78"/>
        <item x="165"/>
        <item x="35"/>
        <item x="56"/>
        <item x="85"/>
        <item x="26"/>
        <item x="166"/>
        <item x="126"/>
        <item x="62"/>
        <item x="168"/>
        <item x="98"/>
        <item x="37"/>
        <item x="72"/>
        <item x="162"/>
        <item x="69"/>
        <item x="131"/>
        <item x="92"/>
        <item x="91"/>
        <item x="146"/>
        <item x="77"/>
        <item x="57"/>
        <item x="139"/>
        <item x="32"/>
        <item x="28"/>
        <item x="113"/>
        <item x="60"/>
        <item x="64"/>
        <item x="167"/>
        <item x="138"/>
        <item x="4"/>
        <item x="123"/>
        <item x="125"/>
        <item x="140"/>
        <item x="80"/>
        <item x="152"/>
        <item x="16"/>
        <item x="11"/>
        <item x="25"/>
        <item x="120"/>
        <item x="160"/>
        <item x="145"/>
        <item x="10"/>
        <item x="38"/>
        <item x="53"/>
        <item x="6"/>
        <item x="127"/>
        <item x="134"/>
        <item x="149"/>
        <item x="45"/>
        <item x="42"/>
        <item x="2"/>
        <item x="148"/>
        <item x="59"/>
        <item x="12"/>
        <item x="177"/>
        <item x="103"/>
        <item x="47"/>
        <item x="176"/>
        <item x="117"/>
        <item x="115"/>
        <item x="8"/>
        <item t="default"/>
      </items>
    </pivotField>
    <pivotField compact="0" numFmtId="14" showAll="0"/>
    <pivotField compact="0" showAll="0"/>
    <pivotField compact="0" numFmtId="10" showAll="0"/>
    <pivotField compact="0" showAll="0"/>
    <pivotField dataField="1" compact="0" showAll="0">
      <items count="1923">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showAll="0"/>
    <pivotField compact="0" showAll="0">
      <items count="5">
        <item x="3"/>
        <item x="0"/>
        <item x="2"/>
        <item x="1"/>
        <item t="default"/>
      </items>
    </pivotField>
    <pivotField compact="0" showAll="0"/>
    <pivotField compact="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showAll="0">
      <items count="15">
        <item sd="0" x="0"/>
        <item sd="0" x="1"/>
        <item sd="0" x="2"/>
        <item sd="0" x="3"/>
        <item sd="0" x="4"/>
        <item sd="0" x="5"/>
        <item sd="0" x="6"/>
        <item sd="0" x="7"/>
        <item sd="0" x="8"/>
        <item sd="0" x="9"/>
        <item sd="0" x="10"/>
        <item sd="0" x="11"/>
        <item sd="0" x="12"/>
        <item sd="0" x="13"/>
        <item t="default"/>
      </items>
    </pivotField>
  </pivotFields>
  <rowFields count="1">
    <field x="12"/>
  </rowFields>
  <rowItems count="913">
    <i>
      <x v="349"/>
    </i>
    <i>
      <x v="529"/>
    </i>
    <i>
      <x v="409"/>
    </i>
    <i>
      <x v="610"/>
    </i>
    <i>
      <x v="635"/>
    </i>
    <i>
      <x v="287"/>
    </i>
    <i>
      <x v="698"/>
    </i>
    <i>
      <x v="446"/>
    </i>
    <i>
      <x v="673"/>
    </i>
    <i>
      <x v="661"/>
    </i>
    <i>
      <x v="358"/>
    </i>
    <i>
      <x v="442"/>
    </i>
    <i>
      <x v="316"/>
    </i>
    <i>
      <x v="603"/>
    </i>
    <i>
      <x v="181"/>
    </i>
    <i>
      <x v="230"/>
    </i>
    <i>
      <x v="694"/>
    </i>
    <i>
      <x v="375"/>
    </i>
    <i>
      <x v="541"/>
    </i>
    <i>
      <x v="122"/>
    </i>
    <i>
      <x v="609"/>
    </i>
    <i>
      <x v="447"/>
    </i>
    <i>
      <x v="354"/>
    </i>
    <i>
      <x v="466"/>
    </i>
    <i>
      <x v="682"/>
    </i>
    <i>
      <x v="617"/>
    </i>
    <i>
      <x v="17"/>
    </i>
    <i>
      <x v="773"/>
    </i>
    <i>
      <x v="217"/>
    </i>
    <i>
      <x v="423"/>
    </i>
    <i>
      <x v="401"/>
    </i>
    <i>
      <x v="226"/>
    </i>
    <i>
      <x v="608"/>
    </i>
    <i>
      <x v="431"/>
    </i>
    <i>
      <x v="215"/>
    </i>
    <i>
      <x v="399"/>
    </i>
    <i>
      <x v="460"/>
    </i>
    <i>
      <x v="216"/>
    </i>
    <i>
      <x v="456"/>
    </i>
    <i>
      <x v="634"/>
    </i>
    <i>
      <x v="224"/>
    </i>
    <i>
      <x v="622"/>
    </i>
    <i>
      <x v="222"/>
    </i>
    <i>
      <x v="601"/>
    </i>
    <i>
      <x v="444"/>
    </i>
    <i>
      <x v="320"/>
    </i>
    <i>
      <x v="668"/>
    </i>
    <i>
      <x v="348"/>
    </i>
    <i>
      <x v="403"/>
    </i>
    <i>
      <x v="420"/>
    </i>
    <i>
      <x v="388"/>
    </i>
    <i>
      <x v="523"/>
    </i>
    <i>
      <x v="372"/>
    </i>
    <i>
      <x v="184"/>
    </i>
    <i>
      <x v="210"/>
    </i>
    <i>
      <x v="615"/>
    </i>
    <i>
      <x v="283"/>
    </i>
    <i>
      <x v="702"/>
    </i>
    <i>
      <x v="667"/>
    </i>
    <i>
      <x v="245"/>
    </i>
    <i>
      <x v="670"/>
    </i>
    <i>
      <x v="803"/>
    </i>
    <i>
      <x v="382"/>
    </i>
    <i>
      <x v="426"/>
    </i>
    <i>
      <x v="485"/>
    </i>
    <i>
      <x v="322"/>
    </i>
    <i>
      <x v="205"/>
    </i>
    <i>
      <x v="16"/>
    </i>
    <i>
      <x v="35"/>
    </i>
    <i>
      <x v="225"/>
    </i>
    <i>
      <x v="395"/>
    </i>
    <i>
      <x v="45"/>
    </i>
    <i>
      <x v="243"/>
    </i>
    <i>
      <x v="860"/>
    </i>
    <i>
      <x v="796"/>
    </i>
    <i>
      <x v="414"/>
    </i>
    <i>
      <x v="612"/>
    </i>
    <i>
      <x v="428"/>
    </i>
    <i>
      <x v="404"/>
    </i>
    <i>
      <x v="486"/>
    </i>
    <i>
      <x v="457"/>
    </i>
    <i>
      <x v="232"/>
    </i>
    <i>
      <x v="231"/>
    </i>
    <i>
      <x v="748"/>
    </i>
    <i>
      <x v="604"/>
    </i>
    <i>
      <x v="794"/>
    </i>
    <i>
      <x v="778"/>
    </i>
    <i>
      <x v="23"/>
    </i>
    <i>
      <x v="455"/>
    </i>
    <i>
      <x v="440"/>
    </i>
    <i>
      <x v="42"/>
    </i>
    <i>
      <x v="779"/>
    </i>
    <i>
      <x v="736"/>
    </i>
    <i>
      <x v="449"/>
    </i>
    <i>
      <x v="100"/>
    </i>
    <i>
      <x v="636"/>
    </i>
    <i>
      <x v="467"/>
    </i>
    <i>
      <x v="487"/>
    </i>
    <i>
      <x v="355"/>
    </i>
    <i>
      <x v="424"/>
    </i>
    <i>
      <x v="121"/>
    </i>
    <i>
      <x v="208"/>
    </i>
    <i>
      <x v="520"/>
    </i>
    <i>
      <x v="233"/>
    </i>
    <i>
      <x v="186"/>
    </i>
    <i>
      <x v="856"/>
    </i>
    <i>
      <x v="911"/>
    </i>
    <i>
      <x v="373"/>
    </i>
    <i>
      <x v="374"/>
    </i>
    <i>
      <x v="471"/>
    </i>
    <i>
      <x v="526"/>
    </i>
    <i>
      <x v="209"/>
    </i>
    <i>
      <x v="450"/>
    </i>
    <i>
      <x v="768"/>
    </i>
    <i>
      <x v="211"/>
    </i>
    <i>
      <x v="567"/>
    </i>
    <i>
      <x v="797"/>
    </i>
    <i>
      <x v="292"/>
    </i>
    <i>
      <x v="443"/>
    </i>
    <i>
      <x v="459"/>
    </i>
    <i>
      <x v="277"/>
    </i>
    <i>
      <x v="402"/>
    </i>
    <i>
      <x v="327"/>
    </i>
    <i>
      <x v="427"/>
    </i>
    <i>
      <x v="747"/>
    </i>
    <i>
      <x v="321"/>
    </i>
    <i>
      <x v="533"/>
    </i>
    <i>
      <x v="750"/>
    </i>
    <i>
      <x v="59"/>
    </i>
    <i>
      <x v="280"/>
    </i>
    <i>
      <x v="483"/>
    </i>
    <i>
      <x v="412"/>
    </i>
    <i>
      <x v="221"/>
    </i>
    <i>
      <x v="620"/>
    </i>
    <i>
      <x v="239"/>
    </i>
    <i>
      <x v="613"/>
    </i>
    <i>
      <x v="516"/>
    </i>
    <i>
      <x v="66"/>
    </i>
    <i>
      <x v="666"/>
    </i>
    <i>
      <x v="478"/>
    </i>
    <i>
      <x v="739"/>
    </i>
    <i>
      <x v="514"/>
    </i>
    <i>
      <x v="685"/>
    </i>
    <i>
      <x v="433"/>
    </i>
    <i>
      <x v="168"/>
    </i>
    <i>
      <x v="64"/>
    </i>
    <i>
      <x v="240"/>
    </i>
    <i>
      <x v="265"/>
    </i>
    <i>
      <x v="38"/>
    </i>
    <i>
      <x v="335"/>
    </i>
    <i>
      <x v="480"/>
    </i>
    <i>
      <x v="185"/>
    </i>
    <i>
      <x v="458"/>
    </i>
    <i>
      <x v="172"/>
    </i>
    <i>
      <x v="24"/>
    </i>
    <i>
      <x v="564"/>
    </i>
    <i>
      <x v="32"/>
    </i>
    <i>
      <x v="167"/>
    </i>
    <i>
      <x v="47"/>
    </i>
    <i>
      <x v="369"/>
    </i>
    <i>
      <x v="621"/>
    </i>
    <i>
      <x v="602"/>
    </i>
    <i>
      <x v="695"/>
    </i>
    <i>
      <x v="400"/>
    </i>
    <i>
      <x v="228"/>
    </i>
    <i>
      <x v="517"/>
    </i>
    <i>
      <x v="182"/>
    </i>
    <i>
      <x v="784"/>
    </i>
    <i>
      <x v="356"/>
    </i>
    <i>
      <x v="272"/>
    </i>
    <i>
      <x v="390"/>
    </i>
    <i>
      <x v="83"/>
    </i>
    <i>
      <x v="206"/>
    </i>
    <i>
      <x v="623"/>
    </i>
    <i>
      <x v="732"/>
    </i>
    <i>
      <x v="257"/>
    </i>
    <i>
      <x v="665"/>
    </i>
    <i>
      <x v="406"/>
    </i>
    <i>
      <x v="859"/>
    </i>
    <i>
      <x v="683"/>
    </i>
    <i>
      <x v="306"/>
    </i>
    <i>
      <x v="772"/>
    </i>
    <i>
      <x v="68"/>
    </i>
    <i>
      <x v="244"/>
    </i>
    <i>
      <x v="752"/>
    </i>
    <i>
      <x v="242"/>
    </i>
    <i>
      <x v="539"/>
    </i>
    <i>
      <x v="481"/>
    </i>
    <i>
      <x v="289"/>
    </i>
    <i>
      <x v="751"/>
    </i>
    <i>
      <x v="49"/>
    </i>
    <i>
      <x v="783"/>
    </i>
    <i>
      <x v="857"/>
    </i>
    <i>
      <x v="788"/>
    </i>
    <i>
      <x v="264"/>
    </i>
    <i>
      <x v="671"/>
    </i>
    <i>
      <x v="853"/>
    </i>
    <i>
      <x v="71"/>
    </i>
    <i>
      <x v="173"/>
    </i>
    <i>
      <x v="445"/>
    </i>
    <i>
      <x v="202"/>
    </i>
    <i>
      <x v="344"/>
    </i>
    <i>
      <x v="633"/>
    </i>
    <i>
      <x v="413"/>
    </i>
    <i>
      <x v="223"/>
    </i>
    <i>
      <x v="631"/>
    </i>
    <i>
      <x v="530"/>
    </i>
    <i>
      <x v="397"/>
    </i>
    <i>
      <x v="468"/>
    </i>
    <i>
      <x v="177"/>
    </i>
    <i>
      <x v="833"/>
    </i>
    <i>
      <x v="733"/>
    </i>
    <i>
      <x v="405"/>
    </i>
    <i>
      <x v="432"/>
    </i>
    <i>
      <x v="151"/>
    </i>
    <i>
      <x v="72"/>
    </i>
    <i>
      <x v="484"/>
    </i>
    <i>
      <x v="614"/>
    </i>
    <i>
      <x v="749"/>
    </i>
    <i>
      <x v="36"/>
    </i>
    <i>
      <x v="317"/>
    </i>
    <i>
      <x v="786"/>
    </i>
    <i>
      <x v="703"/>
    </i>
    <i>
      <x v="556"/>
    </i>
    <i>
      <x v="561"/>
    </i>
    <i>
      <x v="52"/>
    </i>
    <i>
      <x v="213"/>
    </i>
    <i>
      <x v="535"/>
    </i>
    <i>
      <x v="101"/>
    </i>
    <i>
      <x v="605"/>
    </i>
    <i>
      <x v="438"/>
    </i>
    <i>
      <x v="56"/>
    </i>
    <i>
      <x v="681"/>
    </i>
    <i>
      <x v="51"/>
    </i>
    <i>
      <x v="329"/>
    </i>
    <i>
      <x v="171"/>
    </i>
    <i>
      <x v="515"/>
    </i>
    <i>
      <x v="863"/>
    </i>
    <i>
      <x v="398"/>
    </i>
    <i>
      <x v="738"/>
    </i>
    <i>
      <x v="525"/>
    </i>
    <i>
      <x v="193"/>
    </i>
    <i>
      <x v="611"/>
    </i>
    <i>
      <x v="531"/>
    </i>
    <i>
      <x v="319"/>
    </i>
    <i>
      <x v="429"/>
    </i>
    <i>
      <x v="318"/>
    </i>
    <i>
      <x v="477"/>
    </i>
    <i>
      <x v="502"/>
    </i>
    <i>
      <x v="753"/>
    </i>
    <i>
      <x v="842"/>
    </i>
    <i>
      <x v="560"/>
    </i>
    <i>
      <x v="187"/>
    </i>
    <i>
      <x v="597"/>
    </i>
    <i>
      <x v="616"/>
    </i>
    <i>
      <x v="183"/>
    </i>
    <i>
      <x v="807"/>
    </i>
    <i>
      <x v="37"/>
    </i>
    <i>
      <x v="333"/>
    </i>
    <i>
      <x v="453"/>
    </i>
    <i>
      <x v="451"/>
    </i>
    <i>
      <x v="396"/>
    </i>
    <i>
      <x v="770"/>
    </i>
    <i>
      <x v="684"/>
    </i>
    <i>
      <x v="760"/>
    </i>
    <i>
      <x v="562"/>
    </i>
    <i>
      <x v="843"/>
    </i>
    <i>
      <x v="769"/>
    </i>
    <i>
      <x v="537"/>
    </i>
    <i>
      <x v="563"/>
    </i>
    <i>
      <x v="73"/>
    </i>
    <i>
      <x v="57"/>
    </i>
    <i>
      <x v="734"/>
    </i>
    <i>
      <x v="461"/>
    </i>
    <i>
      <x v="566"/>
    </i>
    <i>
      <x v="241"/>
    </i>
    <i>
      <x v="430"/>
    </i>
    <i>
      <x v="379"/>
    </i>
    <i>
      <x v="50"/>
    </i>
    <i>
      <x v="422"/>
    </i>
    <i>
      <x v="479"/>
    </i>
    <i>
      <x v="408"/>
    </i>
    <i>
      <x v="637"/>
    </i>
    <i>
      <x v="435"/>
    </i>
    <i>
      <x v="538"/>
    </i>
    <i>
      <x v="543"/>
    </i>
    <i>
      <x v="102"/>
    </i>
    <i>
      <x v="227"/>
    </i>
    <i>
      <x v="708"/>
    </i>
    <i>
      <x v="518"/>
    </i>
    <i>
      <x v="195"/>
    </i>
    <i>
      <x v="876"/>
    </i>
    <i>
      <x v="201"/>
    </i>
    <i>
      <x v="848"/>
    </i>
    <i>
      <x v="293"/>
    </i>
    <i>
      <x v="802"/>
    </i>
    <i>
      <x v="672"/>
    </i>
    <i>
      <x v="67"/>
    </i>
    <i>
      <x v="34"/>
    </i>
    <i>
      <x v="159"/>
    </i>
    <i>
      <x v="146"/>
    </i>
    <i>
      <x v="709"/>
    </i>
    <i>
      <x v="715"/>
    </i>
    <i>
      <x v="674"/>
    </i>
    <i>
      <x v="830"/>
    </i>
    <i>
      <x v="268"/>
    </i>
    <i>
      <x v="282"/>
    </i>
    <i>
      <x v="489"/>
    </i>
    <i>
      <x v="844"/>
    </i>
    <i>
      <x v="296"/>
    </i>
    <i>
      <x v="793"/>
    </i>
    <i>
      <x v="352"/>
    </i>
    <i>
      <x v="767"/>
    </i>
    <i>
      <x v="21"/>
    </i>
    <i>
      <x v="476"/>
    </i>
    <i>
      <x v="596"/>
    </i>
    <i>
      <x v="238"/>
    </i>
    <i>
      <x v="711"/>
    </i>
    <i>
      <x v="735"/>
    </i>
    <i>
      <x v="766"/>
    </i>
    <i>
      <x v="351"/>
    </i>
    <i>
      <x v="46"/>
    </i>
    <i>
      <x v="474"/>
    </i>
    <i>
      <x v="18"/>
    </i>
    <i>
      <x v="746"/>
    </i>
    <i>
      <x v="22"/>
    </i>
    <i>
      <x v="454"/>
    </i>
    <i>
      <x v="152"/>
    </i>
    <i>
      <x v="118"/>
    </i>
    <i>
      <x v="663"/>
    </i>
    <i>
      <x v="330"/>
    </i>
    <i>
      <x v="470"/>
    </i>
    <i>
      <x v="315"/>
    </i>
    <i>
      <x v="308"/>
    </i>
    <i>
      <x v="271"/>
    </i>
    <i>
      <x v="835"/>
    </i>
    <i>
      <x v="847"/>
    </i>
    <i>
      <x v="572"/>
    </i>
    <i>
      <x v="178"/>
    </i>
    <i>
      <x v="8"/>
    </i>
    <i>
      <x v="800"/>
    </i>
    <i>
      <x v="532"/>
    </i>
    <i>
      <x v="285"/>
    </i>
    <i>
      <x v="565"/>
    </i>
    <i>
      <x v="554"/>
    </i>
    <i>
      <x v="452"/>
    </i>
    <i>
      <x v="801"/>
    </i>
    <i>
      <x v="549"/>
    </i>
    <i>
      <x v="505"/>
    </i>
    <i>
      <x v="218"/>
    </i>
    <i>
      <x v="124"/>
    </i>
    <i>
      <x v="492"/>
    </i>
    <i>
      <x v="93"/>
    </i>
    <i>
      <x v="849"/>
    </i>
    <i>
      <x v="555"/>
    </i>
    <i>
      <x v="157"/>
    </i>
    <i>
      <x v="116"/>
    </i>
    <i>
      <x v="762"/>
    </i>
    <i>
      <x v="782"/>
    </i>
    <i>
      <x v="162"/>
    </i>
    <i>
      <x v="692"/>
    </i>
    <i>
      <x v="204"/>
    </i>
    <i>
      <x v="267"/>
    </i>
    <i>
      <x v="510"/>
    </i>
    <i>
      <x v="198"/>
    </i>
    <i>
      <x v="342"/>
    </i>
    <i>
      <x v="812"/>
    </i>
    <i>
      <x v="290"/>
    </i>
    <i>
      <x v="134"/>
    </i>
    <i>
      <x v="196"/>
    </i>
    <i>
      <x v="20"/>
    </i>
    <i>
      <x v="815"/>
    </i>
    <i>
      <x v="359"/>
    </i>
    <i>
      <x v="31"/>
    </i>
    <i>
      <x v="343"/>
    </i>
    <i>
      <x v="547"/>
    </i>
    <i>
      <x v="795"/>
    </i>
    <i>
      <x v="248"/>
    </i>
    <i>
      <x v="771"/>
    </i>
    <i>
      <x v="542"/>
    </i>
    <i>
      <x v="40"/>
    </i>
    <i>
      <x v="43"/>
    </i>
    <i>
      <x v="91"/>
    </i>
    <i>
      <x v="841"/>
    </i>
    <i>
      <x v="845"/>
    </i>
    <i>
      <x v="341"/>
    </i>
    <i>
      <x v="757"/>
    </i>
    <i>
      <x v="417"/>
    </i>
    <i>
      <x v="19"/>
    </i>
    <i>
      <x v="813"/>
    </i>
    <i>
      <x v="618"/>
    </i>
    <i>
      <x v="669"/>
    </i>
    <i>
      <x v="13"/>
    </i>
    <i>
      <x v="199"/>
    </i>
    <i>
      <x v="346"/>
    </i>
    <i>
      <x v="275"/>
    </i>
    <i>
      <x v="2"/>
    </i>
    <i>
      <x v="550"/>
    </i>
    <i>
      <x v="874"/>
    </i>
    <i>
      <x v="754"/>
    </i>
    <i>
      <x v="383"/>
    </i>
    <i>
      <x v="300"/>
    </i>
    <i>
      <x v="491"/>
    </i>
    <i>
      <x v="176"/>
    </i>
    <i>
      <x v="553"/>
    </i>
    <i>
      <x v="279"/>
    </i>
    <i>
      <x v="229"/>
    </i>
    <i>
      <x v="25"/>
    </i>
    <i>
      <x v="745"/>
    </i>
    <i>
      <x v="353"/>
    </i>
    <i>
      <x v="870"/>
    </i>
    <i>
      <x v="26"/>
    </i>
    <i>
      <x v="869"/>
    </i>
    <i>
      <x v="337"/>
    </i>
    <i>
      <x v="415"/>
    </i>
    <i>
      <x v="328"/>
    </i>
    <i>
      <x v="370"/>
    </i>
    <i>
      <x v="568"/>
    </i>
    <i>
      <x v="718"/>
    </i>
    <i>
      <x v="69"/>
    </i>
    <i>
      <x v="759"/>
    </i>
    <i>
      <x v="700"/>
    </i>
    <i>
      <x v="500"/>
    </i>
    <i>
      <x v="519"/>
    </i>
    <i>
      <x v="755"/>
    </i>
    <i>
      <x v="765"/>
    </i>
    <i>
      <x v="3"/>
    </i>
    <i>
      <x v="108"/>
    </i>
    <i>
      <x v="249"/>
    </i>
    <i>
      <x v="699"/>
    </i>
    <i>
      <x v="852"/>
    </i>
    <i>
      <x v="511"/>
    </i>
    <i>
      <x v="63"/>
    </i>
    <i>
      <x v="214"/>
    </i>
    <i>
      <x v="190"/>
    </i>
    <i>
      <x v="660"/>
    </i>
    <i>
      <x v="850"/>
    </i>
    <i>
      <x v="826"/>
    </i>
    <i>
      <x v="475"/>
    </i>
    <i>
      <x v="29"/>
    </i>
    <i>
      <x v="619"/>
    </i>
    <i>
      <x v="628"/>
    </i>
    <i>
      <x v="407"/>
    </i>
    <i>
      <x v="836"/>
    </i>
    <i>
      <x v="237"/>
    </i>
    <i>
      <x v="580"/>
    </i>
    <i>
      <x v="253"/>
    </i>
    <i>
      <x v="600"/>
    </i>
    <i>
      <x v="828"/>
    </i>
    <i>
      <x v="758"/>
    </i>
    <i>
      <x v="534"/>
    </i>
    <i>
      <x v="469"/>
    </i>
    <i>
      <x v="809"/>
    </i>
    <i>
      <x v="200"/>
    </i>
    <i>
      <x v="394"/>
    </i>
    <i>
      <x v="509"/>
    </i>
    <i>
      <x v="60"/>
    </i>
    <i>
      <x v="323"/>
    </i>
    <i>
      <x v="314"/>
    </i>
    <i>
      <x v="266"/>
    </i>
    <i>
      <x v="92"/>
    </i>
    <i>
      <x v="74"/>
    </i>
    <i>
      <x v="127"/>
    </i>
    <i>
      <x v="384"/>
    </i>
    <i>
      <x v="544"/>
    </i>
    <i>
      <x v="653"/>
    </i>
    <i>
      <x v="624"/>
    </i>
    <i>
      <x v="96"/>
    </i>
    <i>
      <x v="361"/>
    </i>
    <i>
      <x v="712"/>
    </i>
    <i>
      <x v="365"/>
    </i>
    <i>
      <x v="789"/>
    </i>
    <i>
      <x v="114"/>
    </i>
    <i>
      <x v="350"/>
    </i>
    <i>
      <x v="642"/>
    </i>
    <i>
      <x v="858"/>
    </i>
    <i>
      <x v="362"/>
    </i>
    <i>
      <x v="652"/>
    </i>
    <i>
      <x v="312"/>
    </i>
    <i>
      <x v="524"/>
    </i>
    <i>
      <x v="903"/>
    </i>
    <i>
      <x v="872"/>
    </i>
    <i>
      <x v="393"/>
    </i>
    <i>
      <x v="302"/>
    </i>
    <i>
      <x v="503"/>
    </i>
    <i>
      <x v="89"/>
    </i>
    <i>
      <x v="347"/>
    </i>
    <i>
      <x v="521"/>
    </i>
    <i>
      <x v="174"/>
    </i>
    <i>
      <x v="109"/>
    </i>
    <i>
      <x v="70"/>
    </i>
    <i>
      <x v="512"/>
    </i>
    <i>
      <x v="448"/>
    </i>
    <i>
      <x v="499"/>
    </i>
    <i>
      <x v="904"/>
    </i>
    <i>
      <x v="799"/>
    </i>
    <i>
      <x v="697"/>
    </i>
    <i>
      <x v="648"/>
    </i>
    <i>
      <x v="729"/>
    </i>
    <i>
      <x v="410"/>
    </i>
    <i>
      <x v="44"/>
    </i>
    <i>
      <x v="261"/>
    </i>
    <i>
      <x v="380"/>
    </i>
    <i>
      <x v="705"/>
    </i>
    <i>
      <x v="719"/>
    </i>
    <i>
      <x v="54"/>
    </i>
    <i>
      <x v="58"/>
    </i>
    <i>
      <x v="61"/>
    </i>
    <i>
      <x v="696"/>
    </i>
    <i>
      <x v="787"/>
    </i>
    <i>
      <x v="30"/>
    </i>
    <i>
      <x v="651"/>
    </i>
    <i>
      <x v="250"/>
    </i>
    <i>
      <x v="219"/>
    </i>
    <i>
      <x v="723"/>
    </i>
    <i>
      <x v="252"/>
    </i>
    <i>
      <x v="806"/>
    </i>
    <i>
      <x v="598"/>
    </i>
    <i>
      <x v="419"/>
    </i>
    <i>
      <x v="884"/>
    </i>
    <i>
      <x v="105"/>
    </i>
    <i>
      <x v="686"/>
    </i>
    <i>
      <x v="269"/>
    </i>
    <i>
      <x v="737"/>
    </i>
    <i>
      <x v="436"/>
    </i>
    <i>
      <x v="838"/>
    </i>
    <i>
      <x v="878"/>
    </i>
    <i>
      <x v="551"/>
    </i>
    <i>
      <x v="877"/>
    </i>
    <i>
      <x v="777"/>
    </i>
    <i>
      <x v="192"/>
    </i>
    <i>
      <x v="324"/>
    </i>
    <i>
      <x v="203"/>
    </i>
    <i>
      <x v="501"/>
    </i>
    <i>
      <x v="180"/>
    </i>
    <i>
      <x v="441"/>
    </i>
    <i>
      <x v="437"/>
    </i>
    <i>
      <x v="827"/>
    </i>
    <i>
      <x v="594"/>
    </i>
    <i>
      <x v="839"/>
    </i>
    <i>
      <x v="336"/>
    </i>
    <i>
      <x v="263"/>
    </i>
    <i>
      <x v="657"/>
    </i>
    <i>
      <x v="297"/>
    </i>
    <i>
      <x v="805"/>
    </i>
    <i>
      <x v="254"/>
    </i>
    <i>
      <x v="706"/>
    </i>
    <i>
      <x v="120"/>
    </i>
    <i>
      <x v="357"/>
    </i>
    <i>
      <x v="463"/>
    </i>
    <i>
      <x v="798"/>
    </i>
    <i>
      <x v="291"/>
    </i>
    <i>
      <x v="855"/>
    </i>
    <i>
      <x v="281"/>
    </i>
    <i>
      <x v="270"/>
    </i>
    <i>
      <x v="385"/>
    </i>
    <i>
      <x v="48"/>
    </i>
    <i>
      <x v="259"/>
    </i>
    <i>
      <x v="576"/>
    </i>
    <i>
      <x v="77"/>
    </i>
    <i>
      <x v="569"/>
    </i>
    <i>
      <x v="710"/>
    </i>
    <i>
      <x v="425"/>
    </i>
    <i>
      <x v="434"/>
    </i>
    <i>
      <x v="143"/>
    </i>
    <i>
      <x v="161"/>
    </i>
    <i>
      <x v="504"/>
    </i>
    <i>
      <x v="153"/>
    </i>
    <i>
      <x v="14"/>
    </i>
    <i>
      <x v="808"/>
    </i>
    <i>
      <x v="234"/>
    </i>
    <i>
      <x v="126"/>
    </i>
    <i>
      <x v="774"/>
    </i>
    <i>
      <x v="246"/>
    </i>
    <i>
      <x v="144"/>
    </i>
    <i>
      <x v="727"/>
    </i>
    <i>
      <x v="255"/>
    </i>
    <i>
      <x v="33"/>
    </i>
    <i>
      <x v="39"/>
    </i>
    <i>
      <x v="4"/>
    </i>
    <i>
      <x v="220"/>
    </i>
    <i>
      <x v="559"/>
    </i>
    <i>
      <x v="908"/>
    </i>
    <i>
      <x v="678"/>
    </i>
    <i>
      <x v="726"/>
    </i>
    <i>
      <x v="332"/>
    </i>
    <i>
      <x v="829"/>
    </i>
    <i>
      <x v="1"/>
    </i>
    <i>
      <x v="701"/>
    </i>
    <i>
      <x v="251"/>
    </i>
    <i>
      <x v="574"/>
    </i>
    <i>
      <x v="875"/>
    </i>
    <i>
      <x v="364"/>
    </i>
    <i>
      <x v="135"/>
    </i>
    <i>
      <x v="288"/>
    </i>
    <i>
      <x v="545"/>
    </i>
    <i>
      <x v="536"/>
    </i>
    <i>
      <x v="130"/>
    </i>
    <i>
      <x v="360"/>
    </i>
    <i>
      <x v="338"/>
    </i>
    <i>
      <x v="722"/>
    </i>
    <i>
      <x v="761"/>
    </i>
    <i>
      <x v="472"/>
    </i>
    <i>
      <x v="825"/>
    </i>
    <i>
      <x v="498"/>
    </i>
    <i>
      <x v="558"/>
    </i>
    <i>
      <x v="743"/>
    </i>
    <i>
      <x v="764"/>
    </i>
    <i>
      <x v="5"/>
    </i>
    <i>
      <x v="905"/>
    </i>
    <i>
      <x v="861"/>
    </i>
    <i>
      <x v="158"/>
    </i>
    <i>
      <x v="896"/>
    </i>
    <i>
      <x v="110"/>
    </i>
    <i>
      <x v="194"/>
    </i>
    <i>
      <x v="724"/>
    </i>
    <i>
      <x v="138"/>
    </i>
    <i>
      <x v="155"/>
    </i>
    <i>
      <x v="473"/>
    </i>
    <i>
      <x v="258"/>
    </i>
    <i>
      <x v="871"/>
    </i>
    <i>
      <x v="7"/>
    </i>
    <i>
      <x v="577"/>
    </i>
    <i>
      <x v="235"/>
    </i>
    <i>
      <x v="284"/>
    </i>
    <i>
      <x v="392"/>
    </i>
    <i>
      <x v="647"/>
    </i>
    <i>
      <x v="55"/>
    </i>
    <i>
      <x v="97"/>
    </i>
    <i>
      <x v="303"/>
    </i>
    <i>
      <x v="886"/>
    </i>
    <i>
      <x v="164"/>
    </i>
    <i>
      <x v="325"/>
    </i>
    <i>
      <x v="339"/>
    </i>
    <i>
      <x v="367"/>
    </i>
    <i>
      <x v="898"/>
    </i>
    <i>
      <x v="646"/>
    </i>
    <i>
      <x v="41"/>
    </i>
    <i>
      <x v="119"/>
    </i>
    <i>
      <x v="629"/>
    </i>
    <i>
      <x v="548"/>
    </i>
    <i>
      <x v="482"/>
    </i>
    <i>
      <x v="586"/>
    </i>
    <i>
      <x v="901"/>
    </i>
    <i>
      <x v="895"/>
    </i>
    <i>
      <x v="717"/>
    </i>
    <i>
      <x v="742"/>
    </i>
    <i>
      <x v="496"/>
    </i>
    <i>
      <x v="494"/>
    </i>
    <i>
      <x v="310"/>
    </i>
    <i>
      <x v="626"/>
    </i>
    <i>
      <x v="65"/>
    </i>
    <i>
      <x v="675"/>
    </i>
    <i>
      <x v="376"/>
    </i>
    <i>
      <x v="822"/>
    </i>
    <i>
      <x v="179"/>
    </i>
    <i>
      <x v="298"/>
    </i>
    <i>
      <x v="129"/>
    </i>
    <i>
      <x v="590"/>
    </i>
    <i>
      <x v="679"/>
    </i>
    <i>
      <x v="606"/>
    </i>
    <i>
      <x v="88"/>
    </i>
    <i>
      <x v="389"/>
    </i>
    <i>
      <x v="817"/>
    </i>
    <i>
      <x v="197"/>
    </i>
    <i>
      <x v="763"/>
    </i>
    <i>
      <x v="814"/>
    </i>
    <i>
      <x v="840"/>
    </i>
    <i>
      <x v="295"/>
    </i>
    <i>
      <x v="582"/>
    </i>
    <i>
      <x v="721"/>
    </i>
    <i>
      <x v="87"/>
    </i>
    <i>
      <x v="854"/>
    </i>
    <i>
      <x v="591"/>
    </i>
    <i>
      <x v="331"/>
    </i>
    <i>
      <x v="655"/>
    </i>
    <i>
      <x v="731"/>
    </i>
    <i>
      <x v="912"/>
    </i>
    <i>
      <x v="334"/>
    </i>
    <i>
      <x v="345"/>
    </i>
    <i>
      <x v="909"/>
    </i>
    <i>
      <x v="75"/>
    </i>
    <i>
      <x v="147"/>
    </i>
    <i>
      <x v="890"/>
    </i>
    <i>
      <x v="899"/>
    </i>
    <i>
      <x v="714"/>
    </i>
    <i>
      <x v="851"/>
    </i>
    <i>
      <x v="366"/>
    </i>
    <i>
      <x v="595"/>
    </i>
    <i>
      <x v="902"/>
    </i>
    <i>
      <x v="894"/>
    </i>
    <i>
      <x v="865"/>
    </i>
    <i>
      <x v="790"/>
    </i>
    <i>
      <x v="278"/>
    </i>
    <i>
      <x v="78"/>
    </i>
    <i>
      <x v="104"/>
    </i>
    <i>
      <x v="421"/>
    </i>
    <i>
      <x v="513"/>
    </i>
    <i>
      <x v="363"/>
    </i>
    <i>
      <x v="704"/>
    </i>
    <i>
      <x v="599"/>
    </i>
    <i>
      <x v="236"/>
    </i>
    <i>
      <x v="95"/>
    </i>
    <i>
      <x v="163"/>
    </i>
    <i>
      <x v="103"/>
    </i>
    <i>
      <x v="313"/>
    </i>
    <i>
      <x v="540"/>
    </i>
    <i>
      <x v="677"/>
    </i>
    <i>
      <x v="142"/>
    </i>
    <i>
      <x v="818"/>
    </i>
    <i>
      <x v="656"/>
    </i>
    <i>
      <x v="111"/>
    </i>
    <i>
      <x v="371"/>
    </i>
    <i>
      <x v="781"/>
    </i>
    <i>
      <x v="785"/>
    </i>
    <i>
      <x v="274"/>
    </i>
    <i>
      <x v="305"/>
    </i>
    <i>
      <x v="132"/>
    </i>
    <i>
      <x v="84"/>
    </i>
    <i>
      <x v="687"/>
    </i>
    <i>
      <x v="10"/>
    </i>
    <i>
      <x v="713"/>
    </i>
    <i>
      <x v="645"/>
    </i>
    <i>
      <x v="837"/>
    </i>
    <i>
      <x v="112"/>
    </i>
    <i>
      <x v="387"/>
    </i>
    <i>
      <x v="11"/>
    </i>
    <i>
      <x v="632"/>
    </i>
    <i>
      <x v="15"/>
    </i>
    <i>
      <x v="79"/>
    </i>
    <i>
      <x v="12"/>
    </i>
    <i>
      <x v="831"/>
    </i>
    <i>
      <x v="881"/>
    </i>
    <i>
      <x v="885"/>
    </i>
    <i>
      <x v="627"/>
    </i>
    <i>
      <x v="716"/>
    </i>
    <i>
      <x v="552"/>
    </i>
    <i>
      <x v="462"/>
    </i>
    <i>
      <x v="207"/>
    </i>
    <i>
      <x v="811"/>
    </i>
    <i>
      <x v="94"/>
    </i>
    <i>
      <x v="585"/>
    </i>
    <i>
      <x v="846"/>
    </i>
    <i>
      <x v="154"/>
    </i>
    <i>
      <x v="311"/>
    </i>
    <i>
      <x v="834"/>
    </i>
    <i>
      <x v="557"/>
    </i>
    <i>
      <x v="862"/>
    </i>
    <i>
      <x v="299"/>
    </i>
    <i>
      <x v="649"/>
    </i>
    <i>
      <x v="880"/>
    </i>
    <i>
      <x v="690"/>
    </i>
    <i>
      <x v="725"/>
    </i>
    <i>
      <x v="85"/>
    </i>
    <i>
      <x v="490"/>
    </i>
    <i>
      <x v="140"/>
    </i>
    <i>
      <x v="887"/>
    </i>
    <i>
      <x v="730"/>
    </i>
    <i>
      <x v="776"/>
    </i>
    <i>
      <x v="522"/>
    </i>
    <i>
      <x v="707"/>
    </i>
    <i>
      <x v="80"/>
    </i>
    <i>
      <x v="900"/>
    </i>
    <i>
      <x v="662"/>
    </i>
    <i>
      <x v="294"/>
    </i>
    <i>
      <x v="113"/>
    </i>
    <i>
      <x v="488"/>
    </i>
    <i>
      <x v="587"/>
    </i>
    <i>
      <x v="892"/>
    </i>
    <i>
      <x v="897"/>
    </i>
    <i>
      <x v="189"/>
    </i>
    <i>
      <x v="816"/>
    </i>
    <i>
      <x v="630"/>
    </i>
    <i>
      <x v="115"/>
    </i>
    <i>
      <x v="136"/>
    </i>
    <i>
      <x v="53"/>
    </i>
    <i>
      <x v="740"/>
    </i>
    <i>
      <x v="589"/>
    </i>
    <i>
      <x v="791"/>
    </i>
    <i>
      <x v="824"/>
    </i>
    <i>
      <x v="247"/>
    </i>
    <i>
      <x v="888"/>
    </i>
    <i>
      <x v="256"/>
    </i>
    <i>
      <x v="495"/>
    </i>
    <i>
      <x v="507"/>
    </i>
    <i>
      <x v="780"/>
    </i>
    <i>
      <x v="326"/>
    </i>
    <i>
      <x v="28"/>
    </i>
    <i>
      <x v="658"/>
    </i>
    <i>
      <x v="27"/>
    </i>
    <i>
      <x v="693"/>
    </i>
    <i>
      <x v="340"/>
    </i>
    <i>
      <x v="175"/>
    </i>
    <i>
      <x v="625"/>
    </i>
    <i>
      <x v="169"/>
    </i>
    <i>
      <x v="654"/>
    </i>
    <i>
      <x v="650"/>
    </i>
    <i>
      <x v="804"/>
    </i>
    <i>
      <x v="368"/>
    </i>
    <i>
      <x v="76"/>
    </i>
    <i>
      <x v="607"/>
    </i>
    <i>
      <x v="644"/>
    </i>
    <i>
      <x v="149"/>
    </i>
    <i>
      <x v="907"/>
    </i>
    <i>
      <x v="123"/>
    </i>
    <i>
      <x v="691"/>
    </i>
    <i>
      <x v="107"/>
    </i>
    <i>
      <x v="638"/>
    </i>
    <i>
      <x v="439"/>
    </i>
    <i>
      <x v="416"/>
    </i>
    <i>
      <x v="304"/>
    </i>
    <i>
      <x v="148"/>
    </i>
    <i>
      <x v="62"/>
    </i>
    <i>
      <x v="145"/>
    </i>
    <i>
      <x v="868"/>
    </i>
    <i>
      <x v="891"/>
    </i>
    <i>
      <x v="150"/>
    </i>
    <i>
      <x v="286"/>
    </i>
    <i>
      <x v="411"/>
    </i>
    <i>
      <x v="575"/>
    </i>
    <i>
      <x v="82"/>
    </i>
    <i>
      <x v="810"/>
    </i>
    <i>
      <x v="864"/>
    </i>
    <i>
      <x v="377"/>
    </i>
    <i>
      <x v="493"/>
    </i>
    <i>
      <x v="664"/>
    </i>
    <i>
      <x v="832"/>
    </i>
    <i>
      <x v="819"/>
    </i>
    <i>
      <x v="867"/>
    </i>
    <i>
      <x v="640"/>
    </i>
    <i>
      <x v="506"/>
    </i>
    <i>
      <x v="90"/>
    </i>
    <i>
      <x v="910"/>
    </i>
    <i>
      <x v="273"/>
    </i>
    <i>
      <x v="86"/>
    </i>
    <i>
      <x v="744"/>
    </i>
    <i>
      <x/>
    </i>
    <i>
      <x v="98"/>
    </i>
    <i>
      <x v="882"/>
    </i>
    <i>
      <x v="386"/>
    </i>
    <i>
      <x v="570"/>
    </i>
    <i>
      <x v="659"/>
    </i>
    <i>
      <x v="866"/>
    </i>
    <i>
      <x v="508"/>
    </i>
    <i>
      <x v="873"/>
    </i>
    <i>
      <x v="262"/>
    </i>
    <i>
      <x v="883"/>
    </i>
    <i>
      <x v="212"/>
    </i>
    <i>
      <x v="191"/>
    </i>
    <i>
      <x v="639"/>
    </i>
    <i>
      <x v="156"/>
    </i>
    <i>
      <x v="170"/>
    </i>
    <i>
      <x v="583"/>
    </i>
    <i>
      <x v="301"/>
    </i>
    <i>
      <x v="188"/>
    </i>
    <i>
      <x v="775"/>
    </i>
    <i>
      <x v="307"/>
    </i>
    <i>
      <x v="260"/>
    </i>
    <i>
      <x v="688"/>
    </i>
    <i>
      <x v="133"/>
    </i>
    <i>
      <x v="497"/>
    </i>
    <i>
      <x v="728"/>
    </i>
    <i>
      <x v="641"/>
    </i>
    <i>
      <x v="906"/>
    </i>
    <i>
      <x v="125"/>
    </i>
    <i>
      <x v="309"/>
    </i>
    <i>
      <x v="579"/>
    </i>
    <i>
      <x v="756"/>
    </i>
    <i>
      <x v="391"/>
    </i>
    <i>
      <x v="546"/>
    </i>
    <i>
      <x v="581"/>
    </i>
    <i>
      <x v="165"/>
    </i>
    <i>
      <x v="792"/>
    </i>
    <i>
      <x v="571"/>
    </i>
    <i>
      <x v="418"/>
    </i>
    <i>
      <x v="381"/>
    </i>
    <i>
      <x v="592"/>
    </i>
    <i>
      <x v="528"/>
    </i>
    <i>
      <x v="117"/>
    </i>
    <i>
      <x v="741"/>
    </i>
    <i>
      <x v="720"/>
    </i>
    <i>
      <x v="81"/>
    </i>
    <i>
      <x v="276"/>
    </i>
    <i>
      <x v="378"/>
    </i>
    <i>
      <x v="680"/>
    </i>
    <i>
      <x v="128"/>
    </i>
    <i>
      <x v="889"/>
    </i>
    <i>
      <x v="588"/>
    </i>
    <i>
      <x v="689"/>
    </i>
    <i>
      <x v="106"/>
    </i>
    <i>
      <x v="643"/>
    </i>
    <i>
      <x v="820"/>
    </i>
    <i>
      <x v="893"/>
    </i>
    <i>
      <x v="593"/>
    </i>
    <i>
      <x v="9"/>
    </i>
    <i>
      <x v="137"/>
    </i>
    <i>
      <x v="823"/>
    </i>
    <i>
      <x v="879"/>
    </i>
    <i>
      <x v="821"/>
    </i>
    <i>
      <x v="465"/>
    </i>
    <i>
      <x v="464"/>
    </i>
    <i>
      <x v="131"/>
    </i>
    <i>
      <x v="141"/>
    </i>
    <i>
      <x v="676"/>
    </i>
    <i>
      <x v="99"/>
    </i>
    <i>
      <x v="584"/>
    </i>
    <i>
      <x v="166"/>
    </i>
    <i>
      <x v="578"/>
    </i>
    <i>
      <x v="573"/>
    </i>
    <i>
      <x v="139"/>
    </i>
    <i>
      <x v="160"/>
    </i>
    <i>
      <x v="527"/>
    </i>
    <i>
      <x v="6"/>
    </i>
  </rowItems>
  <colItems count="1">
    <i/>
  </colItems>
  <dataFields count="1">
    <dataField name="Sum of Sales" fld="24" baseField="12" baseItem="181"/>
  </dataFields>
  <formats count="1">
    <format dxfId="4">
      <pivotArea outline="0" collapsedLevelsAreSubtotals="1" fieldPosition="0"/>
    </format>
  </formats>
  <chartFormats count="1">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FDE5D2-58DA-445D-A05D-F401E676A16B}" name="order priorit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17">
  <location ref="AA1:AB6" firstHeaderRow="1" firstDataRow="1" firstDataCol="1"/>
  <pivotFields count="30">
    <pivotField compact="0" showAll="0"/>
    <pivotField axis="axisRow" compact="0" showAll="0">
      <items count="7">
        <item x="1"/>
        <item h="1" x="5"/>
        <item x="2"/>
        <item x="4"/>
        <item x="3"/>
        <item x="0"/>
        <item t="default"/>
      </items>
    </pivotField>
    <pivotField compact="0" showAll="0"/>
    <pivotField compact="0" showAll="0"/>
    <pivotField compact="0" showAll="0"/>
    <pivotField compact="0" showAll="0"/>
    <pivotField compact="0" showAll="0"/>
    <pivotField compact="0" showAll="0">
      <items count="4">
        <item x="1"/>
        <item x="2"/>
        <item x="0"/>
        <item t="default"/>
      </items>
    </pivotField>
    <pivotField compact="0" showAll="0">
      <items count="5">
        <item x="2"/>
        <item x="1"/>
        <item x="3"/>
        <item x="0"/>
        <item t="default"/>
      </items>
    </pivotField>
    <pivotField compact="0" showAll="0">
      <items count="4">
        <item x="2"/>
        <item x="0"/>
        <item x="1"/>
        <item t="default"/>
      </items>
    </pivotField>
    <pivotField compact="0" showAll="0">
      <items count="18">
        <item x="7"/>
        <item x="0"/>
        <item x="6"/>
        <item x="2"/>
        <item x="10"/>
        <item x="5"/>
        <item x="14"/>
        <item x="15"/>
        <item x="4"/>
        <item x="1"/>
        <item x="11"/>
        <item x="13"/>
        <item x="16"/>
        <item x="12"/>
        <item x="3"/>
        <item x="8"/>
        <item x="9"/>
        <item t="default"/>
      </items>
    </pivotField>
    <pivotField compact="0" showAll="0">
      <items count="8">
        <item x="3"/>
        <item x="1"/>
        <item x="2"/>
        <item x="4"/>
        <item x="0"/>
        <item x="5"/>
        <item x="6"/>
        <item t="default"/>
      </items>
    </pivotField>
    <pivotField compact="0" showAll="0"/>
    <pivotField compact="0" showAll="0"/>
    <pivotField compact="0" showAll="0">
      <items count="2">
        <item x="0"/>
        <item t="default"/>
      </items>
    </pivotField>
    <pivotField compact="0" showAll="0">
      <items count="5">
        <item x="3"/>
        <item x="0"/>
        <item x="2"/>
        <item x="1"/>
        <item t="default"/>
      </items>
    </pivotField>
    <pivotField compact="0" showAll="0">
      <items count="50">
        <item x="3"/>
        <item x="40"/>
        <item x="37"/>
        <item x="1"/>
        <item x="12"/>
        <item x="39"/>
        <item x="47"/>
        <item x="0"/>
        <item x="15"/>
        <item x="30"/>
        <item x="35"/>
        <item x="13"/>
        <item x="7"/>
        <item x="42"/>
        <item x="20"/>
        <item x="34"/>
        <item x="24"/>
        <item x="10"/>
        <item x="32"/>
        <item x="11"/>
        <item x="4"/>
        <item x="22"/>
        <item x="45"/>
        <item x="38"/>
        <item x="28"/>
        <item x="29"/>
        <item x="26"/>
        <item x="41"/>
        <item x="17"/>
        <item x="43"/>
        <item x="2"/>
        <item x="18"/>
        <item x="33"/>
        <item x="8"/>
        <item x="44"/>
        <item x="16"/>
        <item x="5"/>
        <item x="23"/>
        <item x="36"/>
        <item x="46"/>
        <item x="25"/>
        <item x="6"/>
        <item x="9"/>
        <item x="21"/>
        <item x="27"/>
        <item x="14"/>
        <item x="19"/>
        <item x="31"/>
        <item x="48"/>
        <item t="default"/>
      </items>
    </pivotField>
    <pivotField compact="0" showAll="0"/>
    <pivotField compact="0" showAll="0"/>
    <pivotField compact="0" numFmtId="14" showAll="0">
      <items count="180">
        <item x="67"/>
        <item x="63"/>
        <item x="43"/>
        <item x="111"/>
        <item x="30"/>
        <item x="41"/>
        <item x="7"/>
        <item x="66"/>
        <item x="31"/>
        <item x="54"/>
        <item x="132"/>
        <item x="82"/>
        <item x="142"/>
        <item x="129"/>
        <item x="90"/>
        <item x="159"/>
        <item x="128"/>
        <item x="122"/>
        <item x="153"/>
        <item x="108"/>
        <item x="105"/>
        <item x="39"/>
        <item x="172"/>
        <item x="48"/>
        <item x="169"/>
        <item x="118"/>
        <item x="136"/>
        <item x="97"/>
        <item x="52"/>
        <item x="79"/>
        <item x="33"/>
        <item x="71"/>
        <item x="27"/>
        <item x="124"/>
        <item x="95"/>
        <item x="36"/>
        <item x="101"/>
        <item x="150"/>
        <item x="161"/>
        <item x="171"/>
        <item x="61"/>
        <item x="18"/>
        <item x="156"/>
        <item x="29"/>
        <item x="46"/>
        <item x="44"/>
        <item x="17"/>
        <item x="158"/>
        <item x="14"/>
        <item x="164"/>
        <item x="75"/>
        <item x="1"/>
        <item x="74"/>
        <item x="110"/>
        <item x="83"/>
        <item x="76"/>
        <item x="109"/>
        <item x="155"/>
        <item x="163"/>
        <item x="40"/>
        <item x="68"/>
        <item x="175"/>
        <item x="49"/>
        <item x="107"/>
        <item x="81"/>
        <item x="119"/>
        <item x="130"/>
        <item x="99"/>
        <item x="55"/>
        <item x="154"/>
        <item x="84"/>
        <item x="86"/>
        <item x="21"/>
        <item x="133"/>
        <item x="24"/>
        <item x="106"/>
        <item x="15"/>
        <item x="135"/>
        <item x="70"/>
        <item x="5"/>
        <item x="100"/>
        <item x="151"/>
        <item x="112"/>
        <item x="88"/>
        <item x="104"/>
        <item x="65"/>
        <item x="141"/>
        <item x="173"/>
        <item x="13"/>
        <item x="178"/>
        <item x="96"/>
        <item x="9"/>
        <item x="0"/>
        <item x="89"/>
        <item x="23"/>
        <item x="114"/>
        <item x="144"/>
        <item x="87"/>
        <item x="22"/>
        <item x="170"/>
        <item x="174"/>
        <item x="116"/>
        <item x="147"/>
        <item x="121"/>
        <item x="73"/>
        <item x="51"/>
        <item x="94"/>
        <item x="93"/>
        <item x="50"/>
        <item x="20"/>
        <item x="157"/>
        <item x="58"/>
        <item x="137"/>
        <item x="3"/>
        <item x="34"/>
        <item x="102"/>
        <item x="19"/>
        <item x="143"/>
        <item x="78"/>
        <item x="165"/>
        <item x="35"/>
        <item x="56"/>
        <item x="85"/>
        <item x="26"/>
        <item x="166"/>
        <item x="126"/>
        <item x="62"/>
        <item x="168"/>
        <item x="98"/>
        <item x="37"/>
        <item x="72"/>
        <item x="162"/>
        <item x="69"/>
        <item x="131"/>
        <item x="92"/>
        <item x="91"/>
        <item x="146"/>
        <item x="77"/>
        <item x="57"/>
        <item x="139"/>
        <item x="32"/>
        <item x="28"/>
        <item x="113"/>
        <item x="60"/>
        <item x="64"/>
        <item x="167"/>
        <item x="138"/>
        <item x="4"/>
        <item x="123"/>
        <item x="125"/>
        <item x="140"/>
        <item x="80"/>
        <item x="152"/>
        <item x="16"/>
        <item x="11"/>
        <item x="25"/>
        <item x="120"/>
        <item x="160"/>
        <item x="145"/>
        <item x="10"/>
        <item x="38"/>
        <item x="53"/>
        <item x="6"/>
        <item x="127"/>
        <item x="134"/>
        <item x="149"/>
        <item x="45"/>
        <item x="42"/>
        <item x="2"/>
        <item x="148"/>
        <item x="59"/>
        <item x="12"/>
        <item x="177"/>
        <item x="103"/>
        <item x="47"/>
        <item x="176"/>
        <item x="117"/>
        <item x="115"/>
        <item x="8"/>
        <item t="default"/>
      </items>
    </pivotField>
    <pivotField compact="0" numFmtId="14" showAll="0"/>
    <pivotField compact="0" showAll="0"/>
    <pivotField compact="0" numFmtId="10" showAll="0"/>
    <pivotField compact="0" showAll="0"/>
    <pivotField dataField="1" compact="0" showAll="0">
      <items count="1923">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showAll="0"/>
    <pivotField compact="0" showAll="0">
      <items count="5">
        <item x="3"/>
        <item x="0"/>
        <item x="2"/>
        <item x="1"/>
        <item t="default"/>
      </items>
    </pivotField>
    <pivotField compact="0" showAll="0"/>
    <pivotField compact="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5">
    <i>
      <x/>
    </i>
    <i>
      <x v="2"/>
    </i>
    <i>
      <x v="3"/>
    </i>
    <i>
      <x v="4"/>
    </i>
    <i>
      <x v="5"/>
    </i>
  </rowItems>
  <colItems count="1">
    <i/>
  </colItems>
  <dataFields count="1">
    <dataField name="Sum of Sales" fld="24" baseField="0" baseItem="0" numFmtId="166"/>
  </dataFields>
  <formats count="1">
    <format dxfId="5">
      <pivotArea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69E2C1-D404-4FBC-888D-594DF6F02162}" name="monthl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8">
  <location ref="A1:D7" firstHeaderRow="0" firstDataRow="1" firstDataCol="1"/>
  <pivotFields count="30">
    <pivotField compact="0" showAll="0"/>
    <pivotField compact="0" showAll="0">
      <items count="7">
        <item x="1"/>
        <item h="1" x="5"/>
        <item h="1" x="2"/>
        <item h="1" x="4"/>
        <item h="1" x="3"/>
        <item h="1" x="0"/>
        <item t="default"/>
      </items>
    </pivotField>
    <pivotField compact="0" showAll="0"/>
    <pivotField compact="0" showAll="0"/>
    <pivotField compact="0" showAll="0"/>
    <pivotField compact="0" showAll="0"/>
    <pivotField compact="0" showAll="0"/>
    <pivotField compact="0" showAll="0">
      <items count="4">
        <item x="1"/>
        <item x="2"/>
        <item x="0"/>
        <item t="default"/>
      </items>
    </pivotField>
    <pivotField compact="0" showAll="0">
      <items count="5">
        <item x="2"/>
        <item x="1"/>
        <item x="3"/>
        <item x="0"/>
        <item t="default"/>
      </items>
    </pivotField>
    <pivotField compact="0" showAll="0">
      <items count="4">
        <item x="2"/>
        <item x="0"/>
        <item x="1"/>
        <item t="default"/>
      </items>
    </pivotField>
    <pivotField compact="0" showAll="0">
      <items count="18">
        <item x="7"/>
        <item x="0"/>
        <item x="6"/>
        <item x="2"/>
        <item x="10"/>
        <item x="5"/>
        <item x="14"/>
        <item x="15"/>
        <item x="4"/>
        <item x="1"/>
        <item x="11"/>
        <item x="13"/>
        <item x="16"/>
        <item x="12"/>
        <item x="3"/>
        <item x="8"/>
        <item x="9"/>
        <item t="default"/>
      </items>
    </pivotField>
    <pivotField compact="0" showAll="0">
      <items count="8">
        <item x="3"/>
        <item x="1"/>
        <item x="2"/>
        <item x="4"/>
        <item x="0"/>
        <item x="5"/>
        <item x="6"/>
        <item t="default"/>
      </items>
    </pivotField>
    <pivotField compact="0" showAll="0"/>
    <pivotField compact="0" showAll="0"/>
    <pivotField compact="0" showAll="0">
      <items count="2">
        <item x="0"/>
        <item t="default"/>
      </items>
    </pivotField>
    <pivotField compact="0" showAll="0">
      <items count="5">
        <item x="3"/>
        <item x="0"/>
        <item x="2"/>
        <item x="1"/>
        <item t="default"/>
      </items>
    </pivotField>
    <pivotField compact="0" showAll="0">
      <items count="50">
        <item x="3"/>
        <item x="40"/>
        <item x="37"/>
        <item x="1"/>
        <item x="12"/>
        <item x="39"/>
        <item x="47"/>
        <item x="0"/>
        <item x="15"/>
        <item x="30"/>
        <item x="35"/>
        <item x="13"/>
        <item x="7"/>
        <item x="42"/>
        <item x="20"/>
        <item x="34"/>
        <item x="24"/>
        <item x="10"/>
        <item x="32"/>
        <item x="11"/>
        <item x="4"/>
        <item x="22"/>
        <item x="45"/>
        <item x="38"/>
        <item x="28"/>
        <item x="29"/>
        <item x="26"/>
        <item x="41"/>
        <item x="17"/>
        <item x="43"/>
        <item x="2"/>
        <item x="18"/>
        <item x="33"/>
        <item x="8"/>
        <item x="44"/>
        <item x="16"/>
        <item x="5"/>
        <item x="23"/>
        <item x="36"/>
        <item x="46"/>
        <item x="25"/>
        <item x="6"/>
        <item x="9"/>
        <item x="21"/>
        <item x="27"/>
        <item x="14"/>
        <item x="19"/>
        <item x="31"/>
        <item x="48"/>
        <item t="default"/>
      </items>
    </pivotField>
    <pivotField compact="0" showAll="0"/>
    <pivotField compact="0" showAll="0"/>
    <pivotField compact="0" numFmtId="14" showAll="0">
      <items count="180">
        <item x="67"/>
        <item x="63"/>
        <item x="43"/>
        <item x="111"/>
        <item x="30"/>
        <item x="41"/>
        <item x="7"/>
        <item x="66"/>
        <item x="31"/>
        <item x="54"/>
        <item x="132"/>
        <item x="82"/>
        <item x="142"/>
        <item x="129"/>
        <item x="90"/>
        <item x="159"/>
        <item x="128"/>
        <item x="122"/>
        <item x="153"/>
        <item x="108"/>
        <item x="105"/>
        <item x="39"/>
        <item x="172"/>
        <item x="48"/>
        <item x="169"/>
        <item x="118"/>
        <item x="136"/>
        <item x="97"/>
        <item x="52"/>
        <item x="79"/>
        <item x="33"/>
        <item x="71"/>
        <item x="27"/>
        <item x="124"/>
        <item x="95"/>
        <item x="36"/>
        <item x="101"/>
        <item x="150"/>
        <item x="161"/>
        <item x="171"/>
        <item x="61"/>
        <item x="18"/>
        <item x="156"/>
        <item x="29"/>
        <item x="46"/>
        <item x="44"/>
        <item x="17"/>
        <item x="158"/>
        <item x="14"/>
        <item x="164"/>
        <item x="75"/>
        <item x="1"/>
        <item x="74"/>
        <item x="110"/>
        <item x="83"/>
        <item x="76"/>
        <item x="109"/>
        <item x="155"/>
        <item x="163"/>
        <item x="40"/>
        <item x="68"/>
        <item x="175"/>
        <item x="49"/>
        <item x="107"/>
        <item x="81"/>
        <item x="119"/>
        <item x="130"/>
        <item x="99"/>
        <item x="55"/>
        <item x="154"/>
        <item x="84"/>
        <item x="86"/>
        <item x="21"/>
        <item x="133"/>
        <item x="24"/>
        <item x="106"/>
        <item x="15"/>
        <item x="135"/>
        <item x="70"/>
        <item x="5"/>
        <item x="100"/>
        <item x="151"/>
        <item x="112"/>
        <item x="88"/>
        <item x="104"/>
        <item x="65"/>
        <item x="141"/>
        <item x="173"/>
        <item x="13"/>
        <item x="178"/>
        <item x="96"/>
        <item x="9"/>
        <item x="0"/>
        <item x="89"/>
        <item x="23"/>
        <item x="114"/>
        <item x="144"/>
        <item x="87"/>
        <item x="22"/>
        <item x="170"/>
        <item x="174"/>
        <item x="116"/>
        <item x="147"/>
        <item x="121"/>
        <item x="73"/>
        <item x="51"/>
        <item x="94"/>
        <item x="93"/>
        <item x="50"/>
        <item x="20"/>
        <item x="157"/>
        <item x="58"/>
        <item x="137"/>
        <item x="3"/>
        <item x="34"/>
        <item x="102"/>
        <item x="19"/>
        <item x="143"/>
        <item x="78"/>
        <item x="165"/>
        <item x="35"/>
        <item x="56"/>
        <item x="85"/>
        <item x="26"/>
        <item x="166"/>
        <item x="126"/>
        <item x="62"/>
        <item x="168"/>
        <item x="98"/>
        <item x="37"/>
        <item x="72"/>
        <item x="162"/>
        <item x="69"/>
        <item x="131"/>
        <item x="92"/>
        <item x="91"/>
        <item x="146"/>
        <item x="77"/>
        <item x="57"/>
        <item x="139"/>
        <item x="32"/>
        <item x="28"/>
        <item x="113"/>
        <item x="60"/>
        <item x="64"/>
        <item x="167"/>
        <item x="138"/>
        <item x="4"/>
        <item x="123"/>
        <item x="125"/>
        <item x="140"/>
        <item x="80"/>
        <item x="152"/>
        <item x="16"/>
        <item x="11"/>
        <item x="25"/>
        <item x="120"/>
        <item x="160"/>
        <item x="145"/>
        <item x="10"/>
        <item x="38"/>
        <item x="53"/>
        <item x="6"/>
        <item x="127"/>
        <item x="134"/>
        <item x="149"/>
        <item x="45"/>
        <item x="42"/>
        <item x="2"/>
        <item x="148"/>
        <item x="59"/>
        <item x="12"/>
        <item x="177"/>
        <item x="103"/>
        <item x="47"/>
        <item x="176"/>
        <item x="117"/>
        <item x="115"/>
        <item x="8"/>
        <item t="default"/>
      </items>
    </pivotField>
    <pivotField compact="0" numFmtId="14" showAll="0"/>
    <pivotField dataField="1" compact="0" showAll="0"/>
    <pivotField dataField="1" compact="0" numFmtId="10" showAll="0"/>
    <pivotField compact="0" showAll="0"/>
    <pivotField dataField="1" compact="0" showAll="0">
      <items count="1923">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showAll="0"/>
    <pivotField compact="0" showAll="0">
      <items count="5">
        <item x="3"/>
        <item x="0"/>
        <item x="2"/>
        <item x="1"/>
        <item t="default"/>
      </items>
    </pivotField>
    <pivotField compact="0" showAll="0"/>
    <pivotField compact="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compact="0" showAll="0">
      <items count="15">
        <item sd="0" x="0"/>
        <item sd="0" x="1"/>
        <item sd="0" x="2"/>
        <item sd="0" x="3"/>
        <item sd="0" x="4"/>
        <item sd="0" x="5"/>
        <item sd="0" x="6"/>
        <item sd="0" x="7"/>
        <item sd="0" x="8"/>
        <item sd="0" x="9"/>
        <item sd="0" x="10"/>
        <item sd="0" x="11"/>
        <item sd="0" x="12"/>
        <item sd="0" x="13"/>
        <item t="default"/>
      </items>
    </pivotField>
  </pivotFields>
  <rowFields count="1">
    <field x="29"/>
  </rowFields>
  <rowItems count="6">
    <i>
      <x v="1"/>
    </i>
    <i>
      <x v="2"/>
    </i>
    <i>
      <x v="3"/>
    </i>
    <i>
      <x v="4"/>
    </i>
    <i>
      <x v="5"/>
    </i>
    <i>
      <x v="6"/>
    </i>
  </rowItems>
  <colFields count="1">
    <field x="-2"/>
  </colFields>
  <colItems count="3">
    <i>
      <x/>
    </i>
    <i i="1">
      <x v="1"/>
    </i>
    <i i="2">
      <x v="2"/>
    </i>
  </colItems>
  <dataFields count="3">
    <dataField name="Sum of Sales" fld="24" baseField="0" baseItem="0"/>
    <dataField name="Sum of Profit" fld="21" baseField="0" baseItem="0" numFmtId="2"/>
    <dataField name="Sum of Profit Margin" fld="22" baseField="29" baseItem="1" numFmtId="2"/>
  </dataFields>
  <formats count="2">
    <format dxfId="7">
      <pivotArea outline="0" collapsedLevelsAreSubtotals="1" fieldPosition="0">
        <references count="1">
          <reference field="4294967294" count="1" selected="0">
            <x v="1"/>
          </reference>
        </references>
      </pivotArea>
    </format>
    <format dxfId="6">
      <pivotArea outline="0"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B2C51C-13A7-4FE4-8D7C-39B4F26BC648}" name="categor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27">
  <location ref="BC1:BD4" firstHeaderRow="1" firstDataRow="1" firstDataCol="1"/>
  <pivotFields count="30">
    <pivotField compact="0" showAll="0"/>
    <pivotField compact="0" showAll="0">
      <items count="7">
        <item x="1"/>
        <item h="1" x="5"/>
        <item x="2"/>
        <item x="4"/>
        <item x="3"/>
        <item x="0"/>
        <item t="default"/>
      </items>
    </pivotField>
    <pivotField compact="0" showAll="0"/>
    <pivotField compact="0" showAll="0"/>
    <pivotField compact="0" showAll="0"/>
    <pivotField compact="0" showAll="0"/>
    <pivotField compact="0" showAll="0"/>
    <pivotField compact="0" showAll="0">
      <items count="4">
        <item x="1"/>
        <item x="2"/>
        <item x="0"/>
        <item t="default"/>
      </items>
    </pivotField>
    <pivotField compact="0" showAll="0">
      <items count="5">
        <item x="2"/>
        <item x="1"/>
        <item x="3"/>
        <item x="0"/>
        <item t="default"/>
      </items>
    </pivotField>
    <pivotField axis="axisRow" compact="0" showAll="0">
      <items count="4">
        <item x="2"/>
        <item x="0"/>
        <item x="1"/>
        <item t="default"/>
      </items>
    </pivotField>
    <pivotField compact="0" showAll="0">
      <items count="18">
        <item x="7"/>
        <item x="0"/>
        <item x="6"/>
        <item x="2"/>
        <item x="10"/>
        <item x="5"/>
        <item x="14"/>
        <item x="15"/>
        <item x="4"/>
        <item x="1"/>
        <item x="11"/>
        <item x="13"/>
        <item x="16"/>
        <item x="12"/>
        <item x="3"/>
        <item x="8"/>
        <item x="9"/>
        <item t="default"/>
      </items>
    </pivotField>
    <pivotField compact="0" showAll="0">
      <items count="8">
        <item x="3"/>
        <item x="1"/>
        <item x="2"/>
        <item x="4"/>
        <item x="0"/>
        <item x="5"/>
        <item x="6"/>
        <item t="default"/>
      </items>
    </pivotField>
    <pivotField compact="0" showAll="0"/>
    <pivotField compact="0" showAll="0"/>
    <pivotField compact="0" showAll="0">
      <items count="2">
        <item x="0"/>
        <item t="default"/>
      </items>
    </pivotField>
    <pivotField compact="0" showAll="0">
      <items count="5">
        <item x="3"/>
        <item x="0"/>
        <item x="2"/>
        <item x="1"/>
        <item t="default"/>
      </items>
    </pivotField>
    <pivotField compact="0" showAll="0">
      <items count="50">
        <item x="3"/>
        <item x="40"/>
        <item x="37"/>
        <item x="1"/>
        <item x="12"/>
        <item x="39"/>
        <item x="47"/>
        <item x="0"/>
        <item x="15"/>
        <item x="30"/>
        <item x="35"/>
        <item x="13"/>
        <item x="7"/>
        <item x="42"/>
        <item x="20"/>
        <item x="34"/>
        <item x="24"/>
        <item x="10"/>
        <item x="32"/>
        <item x="11"/>
        <item x="4"/>
        <item x="22"/>
        <item x="45"/>
        <item x="38"/>
        <item x="28"/>
        <item x="29"/>
        <item x="26"/>
        <item x="41"/>
        <item x="17"/>
        <item x="43"/>
        <item x="2"/>
        <item x="18"/>
        <item x="33"/>
        <item x="8"/>
        <item x="44"/>
        <item x="16"/>
        <item x="5"/>
        <item x="23"/>
        <item x="36"/>
        <item x="46"/>
        <item x="25"/>
        <item x="6"/>
        <item x="9"/>
        <item x="21"/>
        <item x="27"/>
        <item x="14"/>
        <item x="19"/>
        <item x="31"/>
        <item x="48"/>
        <item t="default"/>
      </items>
    </pivotField>
    <pivotField compact="0" showAll="0"/>
    <pivotField compact="0" showAll="0"/>
    <pivotField compact="0" numFmtId="14" showAll="0">
      <items count="180">
        <item x="67"/>
        <item x="63"/>
        <item x="43"/>
        <item x="111"/>
        <item x="30"/>
        <item x="41"/>
        <item x="7"/>
        <item x="66"/>
        <item x="31"/>
        <item x="54"/>
        <item x="132"/>
        <item x="82"/>
        <item x="142"/>
        <item x="129"/>
        <item x="90"/>
        <item x="159"/>
        <item x="128"/>
        <item x="122"/>
        <item x="153"/>
        <item x="108"/>
        <item x="105"/>
        <item x="39"/>
        <item x="172"/>
        <item x="48"/>
        <item x="169"/>
        <item x="118"/>
        <item x="136"/>
        <item x="97"/>
        <item x="52"/>
        <item x="79"/>
        <item x="33"/>
        <item x="71"/>
        <item x="27"/>
        <item x="124"/>
        <item x="95"/>
        <item x="36"/>
        <item x="101"/>
        <item x="150"/>
        <item x="161"/>
        <item x="171"/>
        <item x="61"/>
        <item x="18"/>
        <item x="156"/>
        <item x="29"/>
        <item x="46"/>
        <item x="44"/>
        <item x="17"/>
        <item x="158"/>
        <item x="14"/>
        <item x="164"/>
        <item x="75"/>
        <item x="1"/>
        <item x="74"/>
        <item x="110"/>
        <item x="83"/>
        <item x="76"/>
        <item x="109"/>
        <item x="155"/>
        <item x="163"/>
        <item x="40"/>
        <item x="68"/>
        <item x="175"/>
        <item x="49"/>
        <item x="107"/>
        <item x="81"/>
        <item x="119"/>
        <item x="130"/>
        <item x="99"/>
        <item x="55"/>
        <item x="154"/>
        <item x="84"/>
        <item x="86"/>
        <item x="21"/>
        <item x="133"/>
        <item x="24"/>
        <item x="106"/>
        <item x="15"/>
        <item x="135"/>
        <item x="70"/>
        <item x="5"/>
        <item x="100"/>
        <item x="151"/>
        <item x="112"/>
        <item x="88"/>
        <item x="104"/>
        <item x="65"/>
        <item x="141"/>
        <item x="173"/>
        <item x="13"/>
        <item x="178"/>
        <item x="96"/>
        <item x="9"/>
        <item x="0"/>
        <item x="89"/>
        <item x="23"/>
        <item x="114"/>
        <item x="144"/>
        <item x="87"/>
        <item x="22"/>
        <item x="170"/>
        <item x="174"/>
        <item x="116"/>
        <item x="147"/>
        <item x="121"/>
        <item x="73"/>
        <item x="51"/>
        <item x="94"/>
        <item x="93"/>
        <item x="50"/>
        <item x="20"/>
        <item x="157"/>
        <item x="58"/>
        <item x="137"/>
        <item x="3"/>
        <item x="34"/>
        <item x="102"/>
        <item x="19"/>
        <item x="143"/>
        <item x="78"/>
        <item x="165"/>
        <item x="35"/>
        <item x="56"/>
        <item x="85"/>
        <item x="26"/>
        <item x="166"/>
        <item x="126"/>
        <item x="62"/>
        <item x="168"/>
        <item x="98"/>
        <item x="37"/>
        <item x="72"/>
        <item x="162"/>
        <item x="69"/>
        <item x="131"/>
        <item x="92"/>
        <item x="91"/>
        <item x="146"/>
        <item x="77"/>
        <item x="57"/>
        <item x="139"/>
        <item x="32"/>
        <item x="28"/>
        <item x="113"/>
        <item x="60"/>
        <item x="64"/>
        <item x="167"/>
        <item x="138"/>
        <item x="4"/>
        <item x="123"/>
        <item x="125"/>
        <item x="140"/>
        <item x="80"/>
        <item x="152"/>
        <item x="16"/>
        <item x="11"/>
        <item x="25"/>
        <item x="120"/>
        <item x="160"/>
        <item x="145"/>
        <item x="10"/>
        <item x="38"/>
        <item x="53"/>
        <item x="6"/>
        <item x="127"/>
        <item x="134"/>
        <item x="149"/>
        <item x="45"/>
        <item x="42"/>
        <item x="2"/>
        <item x="148"/>
        <item x="59"/>
        <item x="12"/>
        <item x="177"/>
        <item x="103"/>
        <item x="47"/>
        <item x="176"/>
        <item x="117"/>
        <item x="115"/>
        <item x="8"/>
        <item t="default"/>
      </items>
    </pivotField>
    <pivotField compact="0" numFmtId="14" showAll="0"/>
    <pivotField compact="0" showAll="0"/>
    <pivotField compact="0" numFmtId="10" showAll="0"/>
    <pivotField compact="0" showAll="0"/>
    <pivotField dataField="1" compact="0" showAll="0">
      <items count="1923">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showAll="0"/>
    <pivotField compact="0" showAll="0">
      <items count="5">
        <item x="3"/>
        <item x="0"/>
        <item x="2"/>
        <item x="1"/>
        <item t="default"/>
      </items>
    </pivotField>
    <pivotField compact="0" showAll="0"/>
    <pivotField compact="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showAll="0">
      <items count="15">
        <item sd="0" x="0"/>
        <item sd="0" x="1"/>
        <item sd="0" x="2"/>
        <item sd="0" x="3"/>
        <item sd="0" x="4"/>
        <item sd="0" x="5"/>
        <item sd="0" x="6"/>
        <item sd="0" x="7"/>
        <item sd="0" x="8"/>
        <item sd="0" x="9"/>
        <item sd="0" x="10"/>
        <item sd="0" x="11"/>
        <item sd="0" x="12"/>
        <item sd="0" x="13"/>
        <item t="default"/>
      </items>
    </pivotField>
  </pivotFields>
  <rowFields count="1">
    <field x="9"/>
  </rowFields>
  <rowItems count="3">
    <i>
      <x/>
    </i>
    <i>
      <x v="1"/>
    </i>
    <i>
      <x v="2"/>
    </i>
  </rowItems>
  <colItems count="1">
    <i/>
  </colItems>
  <dataFields count="1">
    <dataField name="Sum of Sales" fld="24" baseField="0" baseItem="0"/>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934360-AE3E-43E8-A9DA-2F351D3FEC19}" name="manage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27">
  <location ref="BL1:BM5" firstHeaderRow="1" firstDataRow="1" firstDataCol="1"/>
  <pivotFields count="30">
    <pivotField compact="0" showAll="0"/>
    <pivotField compact="0" showAll="0">
      <items count="7">
        <item x="1"/>
        <item h="1" x="5"/>
        <item x="2"/>
        <item x="4"/>
        <item x="3"/>
        <item x="0"/>
        <item t="default"/>
      </items>
    </pivotField>
    <pivotField compact="0" showAll="0"/>
    <pivotField compact="0" showAll="0"/>
    <pivotField compact="0" showAll="0"/>
    <pivotField compact="0" showAll="0"/>
    <pivotField compact="0" showAll="0"/>
    <pivotField compact="0" showAll="0">
      <items count="4">
        <item x="1"/>
        <item x="2"/>
        <item x="0"/>
        <item t="default"/>
      </items>
    </pivotField>
    <pivotField compact="0" showAll="0">
      <items count="5">
        <item x="2"/>
        <item x="1"/>
        <item x="3"/>
        <item x="0"/>
        <item t="default"/>
      </items>
    </pivotField>
    <pivotField compact="0" showAll="0">
      <items count="4">
        <item x="2"/>
        <item x="0"/>
        <item x="1"/>
        <item t="default"/>
      </items>
    </pivotField>
    <pivotField compact="0" showAll="0">
      <items count="18">
        <item x="7"/>
        <item x="0"/>
        <item x="6"/>
        <item x="2"/>
        <item x="10"/>
        <item x="5"/>
        <item x="14"/>
        <item x="15"/>
        <item x="4"/>
        <item x="1"/>
        <item x="11"/>
        <item x="13"/>
        <item x="16"/>
        <item x="12"/>
        <item x="3"/>
        <item x="8"/>
        <item x="9"/>
        <item t="default"/>
      </items>
    </pivotField>
    <pivotField compact="0" showAll="0">
      <items count="8">
        <item x="3"/>
        <item x="1"/>
        <item x="2"/>
        <item x="4"/>
        <item x="0"/>
        <item x="5"/>
        <item x="6"/>
        <item t="default"/>
      </items>
    </pivotField>
    <pivotField compact="0" showAll="0"/>
    <pivotField compact="0" showAll="0"/>
    <pivotField compact="0" showAll="0">
      <items count="2">
        <item x="0"/>
        <item t="default"/>
      </items>
    </pivotField>
    <pivotField compact="0" showAll="0">
      <items count="5">
        <item x="3"/>
        <item x="0"/>
        <item x="2"/>
        <item x="1"/>
        <item t="default"/>
      </items>
    </pivotField>
    <pivotField compact="0" showAll="0">
      <items count="50">
        <item x="3"/>
        <item x="40"/>
        <item x="37"/>
        <item x="1"/>
        <item x="12"/>
        <item x="39"/>
        <item x="47"/>
        <item x="0"/>
        <item x="15"/>
        <item x="30"/>
        <item x="35"/>
        <item x="13"/>
        <item x="7"/>
        <item x="42"/>
        <item x="20"/>
        <item x="34"/>
        <item x="24"/>
        <item x="10"/>
        <item x="32"/>
        <item x="11"/>
        <item x="4"/>
        <item x="22"/>
        <item x="45"/>
        <item x="38"/>
        <item x="28"/>
        <item x="29"/>
        <item x="26"/>
        <item x="41"/>
        <item x="17"/>
        <item x="43"/>
        <item x="2"/>
        <item x="18"/>
        <item x="33"/>
        <item x="8"/>
        <item x="44"/>
        <item x="16"/>
        <item x="5"/>
        <item x="23"/>
        <item x="36"/>
        <item x="46"/>
        <item x="25"/>
        <item x="6"/>
        <item x="9"/>
        <item x="21"/>
        <item x="27"/>
        <item x="14"/>
        <item x="19"/>
        <item x="31"/>
        <item x="48"/>
        <item t="default"/>
      </items>
    </pivotField>
    <pivotField compact="0" showAll="0"/>
    <pivotField compact="0" showAll="0"/>
    <pivotField compact="0" numFmtId="14" showAll="0">
      <items count="180">
        <item x="67"/>
        <item x="63"/>
        <item x="43"/>
        <item x="111"/>
        <item x="30"/>
        <item x="41"/>
        <item x="7"/>
        <item x="66"/>
        <item x="31"/>
        <item x="54"/>
        <item x="132"/>
        <item x="82"/>
        <item x="142"/>
        <item x="129"/>
        <item x="90"/>
        <item x="159"/>
        <item x="128"/>
        <item x="122"/>
        <item x="153"/>
        <item x="108"/>
        <item x="105"/>
        <item x="39"/>
        <item x="172"/>
        <item x="48"/>
        <item x="169"/>
        <item x="118"/>
        <item x="136"/>
        <item x="97"/>
        <item x="52"/>
        <item x="79"/>
        <item x="33"/>
        <item x="71"/>
        <item x="27"/>
        <item x="124"/>
        <item x="95"/>
        <item x="36"/>
        <item x="101"/>
        <item x="150"/>
        <item x="161"/>
        <item x="171"/>
        <item x="61"/>
        <item x="18"/>
        <item x="156"/>
        <item x="29"/>
        <item x="46"/>
        <item x="44"/>
        <item x="17"/>
        <item x="158"/>
        <item x="14"/>
        <item x="164"/>
        <item x="75"/>
        <item x="1"/>
        <item x="74"/>
        <item x="110"/>
        <item x="83"/>
        <item x="76"/>
        <item x="109"/>
        <item x="155"/>
        <item x="163"/>
        <item x="40"/>
        <item x="68"/>
        <item x="175"/>
        <item x="49"/>
        <item x="107"/>
        <item x="81"/>
        <item x="119"/>
        <item x="130"/>
        <item x="99"/>
        <item x="55"/>
        <item x="154"/>
        <item x="84"/>
        <item x="86"/>
        <item x="21"/>
        <item x="133"/>
        <item x="24"/>
        <item x="106"/>
        <item x="15"/>
        <item x="135"/>
        <item x="70"/>
        <item x="5"/>
        <item x="100"/>
        <item x="151"/>
        <item x="112"/>
        <item x="88"/>
        <item x="104"/>
        <item x="65"/>
        <item x="141"/>
        <item x="173"/>
        <item x="13"/>
        <item x="178"/>
        <item x="96"/>
        <item x="9"/>
        <item x="0"/>
        <item x="89"/>
        <item x="23"/>
        <item x="114"/>
        <item x="144"/>
        <item x="87"/>
        <item x="22"/>
        <item x="170"/>
        <item x="174"/>
        <item x="116"/>
        <item x="147"/>
        <item x="121"/>
        <item x="73"/>
        <item x="51"/>
        <item x="94"/>
        <item x="93"/>
        <item x="50"/>
        <item x="20"/>
        <item x="157"/>
        <item x="58"/>
        <item x="137"/>
        <item x="3"/>
        <item x="34"/>
        <item x="102"/>
        <item x="19"/>
        <item x="143"/>
        <item x="78"/>
        <item x="165"/>
        <item x="35"/>
        <item x="56"/>
        <item x="85"/>
        <item x="26"/>
        <item x="166"/>
        <item x="126"/>
        <item x="62"/>
        <item x="168"/>
        <item x="98"/>
        <item x="37"/>
        <item x="72"/>
        <item x="162"/>
        <item x="69"/>
        <item x="131"/>
        <item x="92"/>
        <item x="91"/>
        <item x="146"/>
        <item x="77"/>
        <item x="57"/>
        <item x="139"/>
        <item x="32"/>
        <item x="28"/>
        <item x="113"/>
        <item x="60"/>
        <item x="64"/>
        <item x="167"/>
        <item x="138"/>
        <item x="4"/>
        <item x="123"/>
        <item x="125"/>
        <item x="140"/>
        <item x="80"/>
        <item x="152"/>
        <item x="16"/>
        <item x="11"/>
        <item x="25"/>
        <item x="120"/>
        <item x="160"/>
        <item x="145"/>
        <item x="10"/>
        <item x="38"/>
        <item x="53"/>
        <item x="6"/>
        <item x="127"/>
        <item x="134"/>
        <item x="149"/>
        <item x="45"/>
        <item x="42"/>
        <item x="2"/>
        <item x="148"/>
        <item x="59"/>
        <item x="12"/>
        <item x="177"/>
        <item x="103"/>
        <item x="47"/>
        <item x="176"/>
        <item x="117"/>
        <item x="115"/>
        <item x="8"/>
        <item t="default"/>
      </items>
    </pivotField>
    <pivotField compact="0" numFmtId="14" showAll="0"/>
    <pivotField compact="0" showAll="0"/>
    <pivotField compact="0" numFmtId="10" showAll="0"/>
    <pivotField compact="0" showAll="0"/>
    <pivotField dataField="1" compact="0" showAll="0">
      <items count="1923">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showAll="0"/>
    <pivotField axis="axisRow" compact="0" showAll="0">
      <items count="5">
        <item x="3"/>
        <item x="0"/>
        <item x="2"/>
        <item x="1"/>
        <item t="default"/>
      </items>
    </pivotField>
    <pivotField compact="0" showAll="0"/>
    <pivotField compact="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showAll="0">
      <items count="15">
        <item sd="0" x="0"/>
        <item sd="0" x="1"/>
        <item sd="0" x="2"/>
        <item sd="0" x="3"/>
        <item sd="0" x="4"/>
        <item sd="0" x="5"/>
        <item sd="0" x="6"/>
        <item sd="0" x="7"/>
        <item sd="0" x="8"/>
        <item sd="0" x="9"/>
        <item sd="0" x="10"/>
        <item sd="0" x="11"/>
        <item sd="0" x="12"/>
        <item sd="0" x="13"/>
        <item t="default"/>
      </items>
    </pivotField>
  </pivotFields>
  <rowFields count="1">
    <field x="26"/>
  </rowFields>
  <rowItems count="4">
    <i>
      <x/>
    </i>
    <i>
      <x v="1"/>
    </i>
    <i>
      <x v="2"/>
    </i>
    <i>
      <x v="3"/>
    </i>
  </rowItems>
  <colItems count="1">
    <i/>
  </colItems>
  <dataFields count="1">
    <dataField name="Sum of Sales" fld="24" baseField="0" baseItem="0" numFmtId="166"/>
  </dataFields>
  <formats count="1">
    <format dxfId="9">
      <pivotArea outline="0" collapsedLevelsAreSubtotals="1" fieldPosition="0"/>
    </format>
  </formats>
  <chartFormats count="3">
    <chartFormat chart="11"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DF2664-0C6A-408B-B200-C19A5594408B}" name="top cit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27">
  <location ref="CO1:CP870" firstHeaderRow="1" firstDataRow="1" firstDataCol="1"/>
  <pivotFields count="30">
    <pivotField compact="0" showAll="0"/>
    <pivotField compact="0" showAll="0">
      <items count="7">
        <item x="1"/>
        <item h="1" x="5"/>
        <item x="2"/>
        <item x="4"/>
        <item x="3"/>
        <item x="0"/>
        <item t="default"/>
      </items>
    </pivotField>
    <pivotField compact="0" showAll="0"/>
    <pivotField compact="0" showAll="0"/>
    <pivotField compact="0" showAll="0"/>
    <pivotField compact="0" showAll="0"/>
    <pivotField compact="0" showAll="0"/>
    <pivotField compact="0" showAll="0">
      <items count="4">
        <item x="1"/>
        <item x="2"/>
        <item x="0"/>
        <item t="default"/>
      </items>
    </pivotField>
    <pivotField compact="0" showAll="0">
      <items count="5">
        <item x="2"/>
        <item x="1"/>
        <item x="3"/>
        <item x="0"/>
        <item t="default"/>
      </items>
    </pivotField>
    <pivotField compact="0" showAll="0">
      <items count="4">
        <item x="2"/>
        <item x="0"/>
        <item x="1"/>
        <item t="default"/>
      </items>
    </pivotField>
    <pivotField compact="0" showAll="0">
      <items count="18">
        <item x="7"/>
        <item x="0"/>
        <item x="6"/>
        <item x="2"/>
        <item x="10"/>
        <item x="5"/>
        <item x="14"/>
        <item x="15"/>
        <item x="4"/>
        <item x="1"/>
        <item x="11"/>
        <item x="13"/>
        <item x="16"/>
        <item x="12"/>
        <item x="3"/>
        <item x="8"/>
        <item x="9"/>
        <item t="default"/>
      </items>
    </pivotField>
    <pivotField compact="0" showAll="0">
      <items count="8">
        <item x="3"/>
        <item x="1"/>
        <item x="2"/>
        <item x="4"/>
        <item x="0"/>
        <item x="5"/>
        <item x="6"/>
        <item t="default"/>
      </items>
    </pivotField>
    <pivotField compact="0" showAll="0"/>
    <pivotField compact="0" showAll="0"/>
    <pivotField compact="0" showAll="0">
      <items count="2">
        <item x="0"/>
        <item t="default"/>
      </items>
    </pivotField>
    <pivotField compact="0" showAll="0">
      <items count="5">
        <item x="3"/>
        <item x="0"/>
        <item x="2"/>
        <item x="1"/>
        <item t="default"/>
      </items>
    </pivotField>
    <pivotField compact="0" showAll="0">
      <items count="50">
        <item x="3"/>
        <item x="40"/>
        <item x="37"/>
        <item x="1"/>
        <item x="12"/>
        <item x="39"/>
        <item x="47"/>
        <item x="0"/>
        <item x="15"/>
        <item x="30"/>
        <item x="35"/>
        <item x="13"/>
        <item x="7"/>
        <item x="42"/>
        <item x="20"/>
        <item x="34"/>
        <item x="24"/>
        <item x="10"/>
        <item x="32"/>
        <item x="11"/>
        <item x="4"/>
        <item x="22"/>
        <item x="45"/>
        <item x="38"/>
        <item x="28"/>
        <item x="29"/>
        <item x="26"/>
        <item x="41"/>
        <item x="17"/>
        <item x="43"/>
        <item x="2"/>
        <item x="18"/>
        <item x="33"/>
        <item x="8"/>
        <item x="44"/>
        <item x="16"/>
        <item x="5"/>
        <item x="23"/>
        <item x="36"/>
        <item x="46"/>
        <item x="25"/>
        <item x="6"/>
        <item x="9"/>
        <item x="21"/>
        <item x="27"/>
        <item x="14"/>
        <item x="19"/>
        <item x="31"/>
        <item x="48"/>
        <item t="default"/>
      </items>
    </pivotField>
    <pivotField axis="axisRow" compact="0" showAll="0">
      <items count="870">
        <item x="789"/>
        <item x="758"/>
        <item x="445"/>
        <item x="281"/>
        <item x="704"/>
        <item x="705"/>
        <item x="419"/>
        <item x="384"/>
        <item x="215"/>
        <item x="264"/>
        <item x="477"/>
        <item x="98"/>
        <item x="554"/>
        <item x="581"/>
        <item x="865"/>
        <item x="280"/>
        <item x="852"/>
        <item x="347"/>
        <item x="314"/>
        <item x="351"/>
        <item x="490"/>
        <item x="360"/>
        <item x="516"/>
        <item x="84"/>
        <item x="536"/>
        <item x="595"/>
        <item x="530"/>
        <item x="434"/>
        <item x="853"/>
        <item x="762"/>
        <item x="74"/>
        <item x="131"/>
        <item x="19"/>
        <item x="846"/>
        <item x="146"/>
        <item x="63"/>
        <item x="592"/>
        <item x="331"/>
        <item x="14"/>
        <item x="35"/>
        <item x="696"/>
        <item x="531"/>
        <item x="421"/>
        <item x="38"/>
        <item x="472"/>
        <item x="185"/>
        <item x="724"/>
        <item x="355"/>
        <item x="784"/>
        <item x="792"/>
        <item x="435"/>
        <item x="267"/>
        <item x="367"/>
        <item x="125"/>
        <item x="411"/>
        <item x="799"/>
        <item x="479"/>
        <item x="611"/>
        <item x="782"/>
        <item x="494"/>
        <item x="496"/>
        <item x="645"/>
        <item x="211"/>
        <item x="374"/>
        <item x="443"/>
        <item x="349"/>
        <item x="465"/>
        <item x="246"/>
        <item x="805"/>
        <item x="112"/>
        <item x="15"/>
        <item x="575"/>
        <item x="295"/>
        <item x="45"/>
        <item x="763"/>
        <item x="793"/>
        <item x="39"/>
        <item x="372"/>
        <item x="204"/>
        <item x="271"/>
        <item x="457"/>
        <item x="475"/>
        <item x="462"/>
        <item x="294"/>
        <item x="238"/>
        <item x="458"/>
        <item x="68"/>
        <item x="256"/>
        <item x="33"/>
        <item x="55"/>
        <item x="768"/>
        <item x="483"/>
        <item x="489"/>
        <item x="571"/>
        <item x="506"/>
        <item x="348"/>
        <item x="634"/>
        <item x="508"/>
        <item x="186"/>
        <item x="353"/>
        <item x="730"/>
        <item x="67"/>
        <item x="751"/>
        <item x="82"/>
        <item x="132"/>
        <item x="54"/>
        <item x="544"/>
        <item x="350"/>
        <item x="756"/>
        <item x="290"/>
        <item x="612"/>
        <item x="205"/>
        <item x="149"/>
        <item x="468"/>
        <item x="266"/>
        <item x="699"/>
        <item x="126"/>
        <item x="589"/>
        <item x="178"/>
        <item x="29"/>
        <item x="298"/>
        <item x="635"/>
        <item x="410"/>
        <item x="487"/>
        <item x="857"/>
        <item x="401"/>
        <item x="17"/>
        <item x="28"/>
        <item x="11"/>
        <item x="509"/>
        <item x="570"/>
        <item x="299"/>
        <item x="466"/>
        <item x="493"/>
        <item x="716"/>
        <item x="341"/>
        <item x="717"/>
        <item x="387"/>
        <item x="198"/>
        <item x="365"/>
        <item x="218"/>
        <item x="676"/>
        <item x="417"/>
        <item x="522"/>
        <item x="773"/>
        <item x="257"/>
        <item x="193"/>
        <item x="203"/>
        <item x="160"/>
        <item x="88"/>
        <item x="721"/>
        <item x="269"/>
        <item x="624"/>
        <item x="212"/>
        <item x="137"/>
        <item x="357"/>
        <item x="141"/>
        <item x="405"/>
        <item x="354"/>
        <item x="607"/>
        <item x="388"/>
        <item x="27"/>
        <item x="175"/>
        <item x="760"/>
        <item x="703"/>
        <item x="376"/>
        <item x="240"/>
        <item x="255"/>
        <item x="9"/>
        <item x="527"/>
        <item x="375"/>
        <item x="20"/>
        <item x="30"/>
        <item x="174"/>
        <item x="642"/>
        <item x="668"/>
        <item x="230"/>
        <item x="492"/>
        <item x="662"/>
        <item x="395"/>
        <item x="596"/>
        <item x="446"/>
        <item x="48"/>
        <item x="292"/>
        <item x="6"/>
        <item x="540"/>
        <item x="777"/>
        <item x="135"/>
        <item x="72"/>
        <item x="254"/>
        <item x="512"/>
        <item x="378"/>
        <item x="538"/>
        <item x="864"/>
        <item x="598"/>
        <item x="262"/>
        <item x="597"/>
        <item x="16"/>
        <item x="110"/>
        <item x="684"/>
        <item x="237"/>
        <item x="379"/>
        <item x="80"/>
        <item x="847"/>
        <item x="391"/>
        <item x="601"/>
        <item x="208"/>
        <item x="66"/>
        <item x="565"/>
        <item x="674"/>
        <item x="753"/>
        <item x="61"/>
        <item x="415"/>
        <item x="621"/>
        <item x="747"/>
        <item x="658"/>
        <item x="838"/>
        <item x="305"/>
        <item x="228"/>
        <item x="533"/>
        <item x="270"/>
        <item x="523"/>
        <item x="386"/>
        <item x="778"/>
        <item x="282"/>
        <item x="606"/>
        <item x="552"/>
        <item x="835"/>
        <item x="124"/>
        <item x="761"/>
        <item x="765"/>
        <item x="517"/>
        <item x="569"/>
        <item x="311"/>
        <item x="620"/>
        <item x="821"/>
        <item x="229"/>
        <item x="127"/>
        <item x="447"/>
        <item x="695"/>
        <item x="559"/>
        <item x="100"/>
        <item x="532"/>
        <item x="283"/>
        <item x="729"/>
        <item x="105"/>
        <item x="173"/>
        <item x="389"/>
        <item x="485"/>
        <item x="403"/>
        <item x="757"/>
        <item x="637"/>
        <item x="851"/>
        <item x="749"/>
        <item x="732"/>
        <item x="712"/>
        <item x="76"/>
        <item x="4"/>
        <item x="438"/>
        <item x="861"/>
        <item x="794"/>
        <item x="661"/>
        <item x="60"/>
        <item x="102"/>
        <item x="81"/>
        <item x="36"/>
        <item x="633"/>
        <item x="187"/>
        <item x="381"/>
        <item x="803"/>
        <item x="291"/>
        <item x="93"/>
        <item x="223"/>
        <item x="385"/>
        <item x="329"/>
        <item x="243"/>
        <item x="617"/>
        <item x="495"/>
        <item x="138"/>
        <item x="653"/>
        <item x="542"/>
        <item x="53"/>
        <item x="786"/>
        <item x="377"/>
        <item x="363"/>
        <item x="632"/>
        <item x="115"/>
        <item x="166"/>
        <item x="261"/>
        <item x="460"/>
        <item x="400"/>
        <item x="85"/>
        <item x="580"/>
        <item x="344"/>
        <item x="371"/>
        <item x="800"/>
        <item x="44"/>
        <item x="191"/>
        <item x="746"/>
        <item x="726"/>
        <item x="310"/>
        <item x="497"/>
        <item x="92"/>
        <item x="666"/>
        <item x="289"/>
        <item x="150"/>
        <item x="804"/>
        <item x="675"/>
        <item x="719"/>
        <item x="709"/>
        <item x="172"/>
        <item x="168"/>
        <item x="8"/>
        <item x="501"/>
        <item x="543"/>
        <item x="809"/>
        <item x="188"/>
        <item x="481"/>
        <item x="422"/>
        <item x="659"/>
        <item x="605"/>
        <item x="430"/>
        <item x="504"/>
        <item x="770"/>
        <item x="155"/>
        <item x="810"/>
        <item x="300"/>
        <item x="397"/>
        <item x="817"/>
        <item x="239"/>
        <item x="133"/>
        <item x="273"/>
        <item x="209"/>
        <item x="119"/>
        <item x="217"/>
        <item x="338"/>
        <item x="97"/>
        <item x="170"/>
        <item x="406"/>
        <item x="797"/>
        <item x="627"/>
        <item x="65"/>
        <item x="834"/>
        <item x="31"/>
        <item x="90"/>
        <item x="181"/>
        <item x="436"/>
        <item x="591"/>
        <item x="682"/>
        <item x="629"/>
        <item x="694"/>
        <item x="608"/>
        <item x="413"/>
        <item x="672"/>
        <item x="323"/>
        <item x="567"/>
        <item x="297"/>
        <item x="859"/>
        <item x="224"/>
        <item x="235"/>
        <item x="134"/>
        <item x="868"/>
        <item x="75"/>
        <item x="767"/>
        <item x="416"/>
        <item x="382"/>
        <item x="399"/>
        <item x="337"/>
        <item x="114"/>
        <item x="734"/>
        <item x="582"/>
        <item x="304"/>
        <item x="312"/>
        <item x="180"/>
        <item x="537"/>
        <item x="839"/>
        <item x="646"/>
        <item x="276"/>
        <item x="541"/>
        <item x="650"/>
        <item x="200"/>
        <item x="740"/>
        <item x="128"/>
        <item x="539"/>
        <item x="639"/>
        <item x="328"/>
        <item x="798"/>
        <item x="57"/>
        <item x="317"/>
        <item x="52"/>
        <item x="326"/>
        <item x="148"/>
        <item x="143"/>
        <item x="866"/>
        <item x="731"/>
        <item x="727"/>
        <item x="689"/>
        <item x="609"/>
        <item x="748"/>
        <item x="568"/>
        <item x="667"/>
        <item x="470"/>
        <item x="409"/>
        <item x="77"/>
        <item x="671"/>
        <item x="649"/>
        <item x="156"/>
        <item x="40"/>
        <item x="551"/>
        <item x="738"/>
        <item x="201"/>
        <item x="604"/>
        <item x="700"/>
        <item x="510"/>
        <item x="183"/>
        <item x="725"/>
        <item x="213"/>
        <item x="579"/>
        <item x="361"/>
        <item x="526"/>
        <item x="32"/>
        <item x="94"/>
        <item x="182"/>
        <item x="854"/>
        <item x="432"/>
        <item x="787"/>
        <item x="615"/>
        <item x="285"/>
        <item x="723"/>
        <item x="162"/>
        <item x="855"/>
        <item x="714"/>
        <item x="681"/>
        <item x="58"/>
        <item x="863"/>
        <item x="429"/>
        <item x="1"/>
        <item x="764"/>
        <item x="812"/>
        <item x="70"/>
        <item x="655"/>
        <item x="708"/>
        <item x="827"/>
        <item x="293"/>
        <item x="362"/>
        <item x="398"/>
        <item x="3"/>
        <item x="779"/>
        <item x="619"/>
        <item x="87"/>
        <item x="176"/>
        <item x="502"/>
        <item x="34"/>
        <item x="648"/>
        <item x="602"/>
        <item x="308"/>
        <item x="656"/>
        <item x="833"/>
        <item x="623"/>
        <item x="832"/>
        <item x="524"/>
        <item x="327"/>
        <item x="145"/>
        <item x="848"/>
        <item x="111"/>
        <item x="826"/>
        <item x="42"/>
        <item x="86"/>
        <item x="324"/>
        <item x="808"/>
        <item x="345"/>
        <item x="742"/>
        <item x="547"/>
        <item x="776"/>
        <item x="785"/>
        <item x="823"/>
        <item x="558"/>
        <item x="444"/>
        <item x="25"/>
        <item x="802"/>
        <item x="459"/>
        <item x="428"/>
        <item x="407"/>
        <item x="618"/>
        <item x="564"/>
        <item x="425"/>
        <item x="713"/>
        <item x="549"/>
        <item x="259"/>
        <item x="247"/>
        <item x="227"/>
        <item x="600"/>
        <item x="426"/>
        <item x="392"/>
        <item x="750"/>
        <item x="151"/>
        <item x="520"/>
        <item x="277"/>
        <item x="448"/>
        <item x="548"/>
        <item x="62"/>
        <item x="796"/>
        <item x="503"/>
        <item x="142"/>
        <item x="686"/>
        <item x="64"/>
        <item x="248"/>
        <item x="641"/>
        <item x="529"/>
        <item x="665"/>
        <item x="698"/>
        <item x="253"/>
        <item x="116"/>
        <item x="715"/>
        <item x="755"/>
        <item x="829"/>
        <item x="396"/>
        <item x="484"/>
        <item x="140"/>
        <item x="232"/>
        <item x="690"/>
        <item x="5"/>
        <item x="383"/>
        <item x="843"/>
        <item x="442"/>
        <item x="123"/>
        <item x="679"/>
        <item x="2"/>
        <item x="275"/>
        <item x="816"/>
        <item x="322"/>
        <item x="500"/>
        <item x="210"/>
        <item x="83"/>
        <item x="196"/>
        <item x="159"/>
        <item x="546"/>
        <item x="560"/>
        <item x="469"/>
        <item x="56"/>
        <item x="651"/>
        <item x="330"/>
        <item x="528"/>
        <item x="625"/>
        <item x="192"/>
        <item x="488"/>
        <item x="158"/>
        <item x="628"/>
        <item x="122"/>
        <item x="550"/>
        <item x="245"/>
        <item x="752"/>
        <item x="179"/>
        <item x="216"/>
        <item x="815"/>
        <item x="231"/>
        <item x="511"/>
        <item x="286"/>
        <item x="222"/>
        <item x="279"/>
        <item x="199"/>
        <item x="242"/>
        <item x="153"/>
        <item x="121"/>
        <item x="636"/>
        <item x="89"/>
        <item x="735"/>
        <item x="165"/>
        <item x="184"/>
        <item x="50"/>
        <item x="660"/>
        <item x="108"/>
        <item x="453"/>
        <item x="840"/>
        <item x="837"/>
        <item x="769"/>
        <item x="335"/>
        <item x="189"/>
        <item x="562"/>
        <item x="603"/>
        <item x="819"/>
        <item x="136"/>
        <item x="707"/>
        <item x="593"/>
        <item x="519"/>
        <item x="692"/>
        <item x="452"/>
        <item x="685"/>
        <item x="336"/>
        <item x="586"/>
        <item x="733"/>
        <item x="739"/>
        <item x="249"/>
        <item x="439"/>
        <item x="711"/>
        <item x="745"/>
        <item x="473"/>
        <item x="657"/>
        <item x="47"/>
        <item x="807"/>
        <item x="791"/>
        <item x="587"/>
        <item x="7"/>
        <item x="250"/>
        <item x="313"/>
        <item x="147"/>
        <item x="783"/>
        <item x="842"/>
        <item x="13"/>
        <item x="91"/>
        <item x="233"/>
        <item x="811"/>
        <item x="78"/>
        <item x="788"/>
        <item x="251"/>
        <item x="471"/>
        <item x="849"/>
        <item x="701"/>
        <item x="781"/>
        <item x="841"/>
        <item x="268"/>
        <item x="616"/>
        <item x="688"/>
        <item x="104"/>
        <item x="614"/>
        <item x="306"/>
        <item x="219"/>
        <item x="463"/>
        <item x="518"/>
        <item x="513"/>
        <item x="702"/>
        <item x="343"/>
        <item x="368"/>
        <item x="680"/>
        <item x="613"/>
        <item x="683"/>
        <item x="164"/>
        <item x="585"/>
        <item x="626"/>
        <item x="408"/>
        <item x="774"/>
        <item x="622"/>
        <item x="103"/>
        <item x="594"/>
        <item x="638"/>
        <item x="813"/>
        <item x="630"/>
        <item x="478"/>
        <item x="177"/>
        <item x="467"/>
        <item x="214"/>
        <item x="342"/>
        <item x="10"/>
        <item x="631"/>
        <item x="370"/>
        <item x="572"/>
        <item x="139"/>
        <item x="157"/>
        <item x="461"/>
        <item x="480"/>
        <item x="352"/>
        <item x="109"/>
        <item x="664"/>
        <item x="420"/>
        <item x="553"/>
        <item x="225"/>
        <item x="557"/>
        <item x="106"/>
        <item x="258"/>
        <item x="654"/>
        <item x="402"/>
        <item x="319"/>
        <item x="678"/>
        <item x="320"/>
        <item x="37"/>
        <item x="831"/>
        <item x="316"/>
        <item x="574"/>
        <item x="120"/>
        <item x="152"/>
        <item x="845"/>
        <item x="260"/>
        <item x="171"/>
        <item x="206"/>
        <item x="340"/>
        <item x="404"/>
        <item x="241"/>
        <item x="358"/>
        <item x="830"/>
        <item x="12"/>
        <item x="22"/>
        <item x="46"/>
        <item x="440"/>
        <item x="423"/>
        <item x="464"/>
        <item x="573"/>
        <item x="96"/>
        <item x="252"/>
        <item x="278"/>
        <item x="825"/>
        <item x="195"/>
        <item x="728"/>
        <item x="670"/>
        <item x="427"/>
        <item x="307"/>
        <item x="412"/>
        <item x="822"/>
        <item x="113"/>
        <item x="693"/>
        <item x="23"/>
        <item x="41"/>
        <item x="759"/>
        <item x="394"/>
        <item x="59"/>
        <item x="321"/>
        <item x="49"/>
        <item x="263"/>
        <item x="566"/>
        <item x="818"/>
        <item x="325"/>
        <item x="474"/>
        <item x="79"/>
        <item x="814"/>
        <item x="450"/>
        <item x="640"/>
        <item x="775"/>
        <item x="455"/>
        <item x="706"/>
        <item x="521"/>
        <item x="244"/>
        <item x="860"/>
        <item x="144"/>
        <item x="334"/>
        <item x="418"/>
        <item x="722"/>
        <item x="563"/>
        <item x="43"/>
        <item x="795"/>
        <item x="741"/>
        <item x="534"/>
        <item x="169"/>
        <item x="117"/>
        <item x="525"/>
        <item x="556"/>
        <item x="766"/>
        <item x="167"/>
        <item x="806"/>
        <item x="18"/>
        <item x="491"/>
        <item x="95"/>
        <item x="301"/>
        <item x="498"/>
        <item x="663"/>
        <item x="380"/>
        <item x="236"/>
        <item x="315"/>
        <item x="414"/>
        <item x="441"/>
        <item x="449"/>
        <item x="772"/>
        <item x="456"/>
        <item x="561"/>
        <item x="296"/>
        <item x="771"/>
        <item x="482"/>
        <item x="673"/>
        <item x="780"/>
        <item x="499"/>
        <item x="346"/>
        <item x="652"/>
        <item x="555"/>
        <item x="284"/>
        <item x="697"/>
        <item x="578"/>
        <item x="21"/>
        <item x="272"/>
        <item x="576"/>
        <item x="590"/>
        <item x="718"/>
        <item x="390"/>
        <item x="366"/>
        <item x="393"/>
        <item x="744"/>
        <item x="226"/>
        <item x="318"/>
        <item x="431"/>
        <item x="265"/>
        <item x="515"/>
        <item x="364"/>
        <item x="801"/>
        <item x="373"/>
        <item x="99"/>
        <item x="221"/>
        <item x="677"/>
        <item x="647"/>
        <item x="710"/>
        <item x="332"/>
        <item x="437"/>
        <item x="588"/>
        <item x="107"/>
        <item x="101"/>
        <item x="535"/>
        <item x="454"/>
        <item x="234"/>
        <item x="24"/>
        <item x="129"/>
        <item x="194"/>
        <item x="856"/>
        <item x="130"/>
        <item x="844"/>
        <item x="867"/>
        <item x="51"/>
        <item x="0"/>
        <item x="302"/>
        <item x="545"/>
        <item x="69"/>
        <item x="850"/>
        <item x="288"/>
        <item x="599"/>
        <item x="359"/>
        <item x="858"/>
        <item x="820"/>
        <item x="303"/>
        <item x="197"/>
        <item x="824"/>
        <item x="644"/>
        <item x="202"/>
        <item x="274"/>
        <item x="220"/>
        <item x="862"/>
        <item x="505"/>
        <item x="207"/>
        <item x="118"/>
        <item x="424"/>
        <item x="736"/>
        <item x="720"/>
        <item x="584"/>
        <item x="73"/>
        <item x="369"/>
        <item x="339"/>
        <item x="687"/>
        <item x="154"/>
        <item x="190"/>
        <item x="514"/>
        <item x="333"/>
        <item x="356"/>
        <item x="610"/>
        <item x="161"/>
        <item x="507"/>
        <item x="163"/>
        <item x="476"/>
        <item x="433"/>
        <item x="754"/>
        <item x="309"/>
        <item x="743"/>
        <item x="577"/>
        <item x="790"/>
        <item x="643"/>
        <item x="26"/>
        <item x="486"/>
        <item x="583"/>
        <item x="836"/>
        <item x="287"/>
        <item x="691"/>
        <item x="828"/>
        <item x="737"/>
        <item x="451"/>
        <item x="669"/>
        <item x="71"/>
        <item t="default"/>
      </items>
    </pivotField>
    <pivotField compact="0" showAll="0"/>
    <pivotField compact="0" numFmtId="14" showAll="0">
      <items count="180">
        <item x="67"/>
        <item x="63"/>
        <item x="43"/>
        <item x="111"/>
        <item x="30"/>
        <item x="41"/>
        <item x="7"/>
        <item x="66"/>
        <item x="31"/>
        <item x="54"/>
        <item x="132"/>
        <item x="82"/>
        <item x="142"/>
        <item x="129"/>
        <item x="90"/>
        <item x="159"/>
        <item x="128"/>
        <item x="122"/>
        <item x="153"/>
        <item x="108"/>
        <item x="105"/>
        <item x="39"/>
        <item x="172"/>
        <item x="48"/>
        <item x="169"/>
        <item x="118"/>
        <item x="136"/>
        <item x="97"/>
        <item x="52"/>
        <item x="79"/>
        <item x="33"/>
        <item x="71"/>
        <item x="27"/>
        <item x="124"/>
        <item x="95"/>
        <item x="36"/>
        <item x="101"/>
        <item x="150"/>
        <item x="161"/>
        <item x="171"/>
        <item x="61"/>
        <item x="18"/>
        <item x="156"/>
        <item x="29"/>
        <item x="46"/>
        <item x="44"/>
        <item x="17"/>
        <item x="158"/>
        <item x="14"/>
        <item x="164"/>
        <item x="75"/>
        <item x="1"/>
        <item x="74"/>
        <item x="110"/>
        <item x="83"/>
        <item x="76"/>
        <item x="109"/>
        <item x="155"/>
        <item x="163"/>
        <item x="40"/>
        <item x="68"/>
        <item x="175"/>
        <item x="49"/>
        <item x="107"/>
        <item x="81"/>
        <item x="119"/>
        <item x="130"/>
        <item x="99"/>
        <item x="55"/>
        <item x="154"/>
        <item x="84"/>
        <item x="86"/>
        <item x="21"/>
        <item x="133"/>
        <item x="24"/>
        <item x="106"/>
        <item x="15"/>
        <item x="135"/>
        <item x="70"/>
        <item x="5"/>
        <item x="100"/>
        <item x="151"/>
        <item x="112"/>
        <item x="88"/>
        <item x="104"/>
        <item x="65"/>
        <item x="141"/>
        <item x="173"/>
        <item x="13"/>
        <item x="178"/>
        <item x="96"/>
        <item x="9"/>
        <item x="0"/>
        <item x="89"/>
        <item x="23"/>
        <item x="114"/>
        <item x="144"/>
        <item x="87"/>
        <item x="22"/>
        <item x="170"/>
        <item x="174"/>
        <item x="116"/>
        <item x="147"/>
        <item x="121"/>
        <item x="73"/>
        <item x="51"/>
        <item x="94"/>
        <item x="93"/>
        <item x="50"/>
        <item x="20"/>
        <item x="157"/>
        <item x="58"/>
        <item x="137"/>
        <item x="3"/>
        <item x="34"/>
        <item x="102"/>
        <item x="19"/>
        <item x="143"/>
        <item x="78"/>
        <item x="165"/>
        <item x="35"/>
        <item x="56"/>
        <item x="85"/>
        <item x="26"/>
        <item x="166"/>
        <item x="126"/>
        <item x="62"/>
        <item x="168"/>
        <item x="98"/>
        <item x="37"/>
        <item x="72"/>
        <item x="162"/>
        <item x="69"/>
        <item x="131"/>
        <item x="92"/>
        <item x="91"/>
        <item x="146"/>
        <item x="77"/>
        <item x="57"/>
        <item x="139"/>
        <item x="32"/>
        <item x="28"/>
        <item x="113"/>
        <item x="60"/>
        <item x="64"/>
        <item x="167"/>
        <item x="138"/>
        <item x="4"/>
        <item x="123"/>
        <item x="125"/>
        <item x="140"/>
        <item x="80"/>
        <item x="152"/>
        <item x="16"/>
        <item x="11"/>
        <item x="25"/>
        <item x="120"/>
        <item x="160"/>
        <item x="145"/>
        <item x="10"/>
        <item x="38"/>
        <item x="53"/>
        <item x="6"/>
        <item x="127"/>
        <item x="134"/>
        <item x="149"/>
        <item x="45"/>
        <item x="42"/>
        <item x="2"/>
        <item x="148"/>
        <item x="59"/>
        <item x="12"/>
        <item x="177"/>
        <item x="103"/>
        <item x="47"/>
        <item x="176"/>
        <item x="117"/>
        <item x="115"/>
        <item x="8"/>
        <item t="default"/>
      </items>
    </pivotField>
    <pivotField compact="0" numFmtId="14" showAll="0"/>
    <pivotField compact="0" showAll="0"/>
    <pivotField compact="0" numFmtId="10" showAll="0"/>
    <pivotField compact="0" showAll="0"/>
    <pivotField dataField="1" compact="0" showAll="0">
      <items count="1923">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showAll="0"/>
    <pivotField compact="0" showAll="0">
      <items count="5">
        <item x="3"/>
        <item x="0"/>
        <item x="2"/>
        <item x="1"/>
        <item t="default"/>
      </items>
    </pivotField>
    <pivotField compact="0" showAll="0"/>
    <pivotField compact="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showAll="0">
      <items count="15">
        <item sd="0" x="0"/>
        <item sd="0" x="1"/>
        <item sd="0" x="2"/>
        <item sd="0" x="3"/>
        <item sd="0" x="4"/>
        <item sd="0" x="5"/>
        <item sd="0" x="6"/>
        <item sd="0" x="7"/>
        <item sd="0" x="8"/>
        <item sd="0" x="9"/>
        <item sd="0" x="10"/>
        <item sd="0" x="11"/>
        <item sd="0" x="12"/>
        <item sd="0" x="13"/>
        <item t="default"/>
      </items>
    </pivotField>
  </pivotFields>
  <rowFields count="1">
    <field x="17"/>
  </rowFields>
  <rowItems count="8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rowItems>
  <colItems count="1">
    <i/>
  </colItems>
  <dataFields count="1">
    <dataField name="Sum of Sales" fld="24" baseField="0" baseItem="0" numFmtId="166"/>
  </dataFields>
  <formats count="1">
    <format dxfId="10">
      <pivotArea outline="0" collapsedLevelsAreSubtotals="1" fieldPosition="0"/>
    </format>
  </formats>
  <chartFormats count="3">
    <chartFormat chart="11"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9269EA-C35A-4171-B7FB-1BB912A8F71A}" name="top stat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27">
  <location ref="CD1:CE50" firstHeaderRow="1" firstDataRow="1" firstDataCol="1"/>
  <pivotFields count="30">
    <pivotField compact="0" showAll="0"/>
    <pivotField compact="0" showAll="0">
      <items count="7">
        <item x="1"/>
        <item h="1" x="5"/>
        <item x="2"/>
        <item x="4"/>
        <item x="3"/>
        <item x="0"/>
        <item t="default"/>
      </items>
    </pivotField>
    <pivotField compact="0" showAll="0"/>
    <pivotField compact="0" showAll="0"/>
    <pivotField compact="0" showAll="0"/>
    <pivotField compact="0" showAll="0"/>
    <pivotField compact="0" showAll="0"/>
    <pivotField compact="0" showAll="0">
      <items count="4">
        <item x="1"/>
        <item x="2"/>
        <item x="0"/>
        <item t="default"/>
      </items>
    </pivotField>
    <pivotField compact="0" showAll="0">
      <items count="5">
        <item x="2"/>
        <item x="1"/>
        <item x="3"/>
        <item x="0"/>
        <item t="default"/>
      </items>
    </pivotField>
    <pivotField compact="0" showAll="0">
      <items count="4">
        <item x="2"/>
        <item x="0"/>
        <item x="1"/>
        <item t="default"/>
      </items>
    </pivotField>
    <pivotField compact="0" showAll="0">
      <items count="18">
        <item x="7"/>
        <item x="0"/>
        <item x="6"/>
        <item x="2"/>
        <item x="10"/>
        <item x="5"/>
        <item x="14"/>
        <item x="15"/>
        <item x="4"/>
        <item x="1"/>
        <item x="11"/>
        <item x="13"/>
        <item x="16"/>
        <item x="12"/>
        <item x="3"/>
        <item x="8"/>
        <item x="9"/>
        <item t="default"/>
      </items>
    </pivotField>
    <pivotField compact="0" showAll="0">
      <items count="8">
        <item x="3"/>
        <item x="1"/>
        <item x="2"/>
        <item x="4"/>
        <item x="0"/>
        <item x="5"/>
        <item x="6"/>
        <item t="default"/>
      </items>
    </pivotField>
    <pivotField compact="0" showAll="0"/>
    <pivotField compact="0" showAll="0"/>
    <pivotField compact="0" showAll="0">
      <items count="2">
        <item x="0"/>
        <item t="default"/>
      </items>
    </pivotField>
    <pivotField compact="0" showAll="0">
      <items count="5">
        <item x="3"/>
        <item x="0"/>
        <item x="2"/>
        <item x="1"/>
        <item t="default"/>
      </items>
    </pivotField>
    <pivotField axis="axisRow" compact="0" showAll="0">
      <items count="50">
        <item x="3"/>
        <item x="40"/>
        <item x="37"/>
        <item x="1"/>
        <item x="12"/>
        <item x="39"/>
        <item x="47"/>
        <item x="0"/>
        <item x="15"/>
        <item x="30"/>
        <item x="35"/>
        <item x="13"/>
        <item x="7"/>
        <item x="42"/>
        <item x="20"/>
        <item x="34"/>
        <item x="24"/>
        <item x="10"/>
        <item x="32"/>
        <item x="11"/>
        <item x="4"/>
        <item x="22"/>
        <item x="45"/>
        <item x="38"/>
        <item x="28"/>
        <item x="29"/>
        <item x="26"/>
        <item x="41"/>
        <item x="17"/>
        <item x="43"/>
        <item x="2"/>
        <item x="18"/>
        <item x="33"/>
        <item x="8"/>
        <item x="44"/>
        <item x="16"/>
        <item x="5"/>
        <item x="23"/>
        <item x="36"/>
        <item x="46"/>
        <item x="25"/>
        <item x="6"/>
        <item x="9"/>
        <item x="21"/>
        <item x="27"/>
        <item x="14"/>
        <item x="19"/>
        <item x="31"/>
        <item x="48"/>
        <item t="default"/>
      </items>
    </pivotField>
    <pivotField compact="0" showAll="0"/>
    <pivotField compact="0" showAll="0"/>
    <pivotField compact="0" numFmtId="14" showAll="0">
      <items count="180">
        <item x="67"/>
        <item x="63"/>
        <item x="43"/>
        <item x="111"/>
        <item x="30"/>
        <item x="41"/>
        <item x="7"/>
        <item x="66"/>
        <item x="31"/>
        <item x="54"/>
        <item x="132"/>
        <item x="82"/>
        <item x="142"/>
        <item x="129"/>
        <item x="90"/>
        <item x="159"/>
        <item x="128"/>
        <item x="122"/>
        <item x="153"/>
        <item x="108"/>
        <item x="105"/>
        <item x="39"/>
        <item x="172"/>
        <item x="48"/>
        <item x="169"/>
        <item x="118"/>
        <item x="136"/>
        <item x="97"/>
        <item x="52"/>
        <item x="79"/>
        <item x="33"/>
        <item x="71"/>
        <item x="27"/>
        <item x="124"/>
        <item x="95"/>
        <item x="36"/>
        <item x="101"/>
        <item x="150"/>
        <item x="161"/>
        <item x="171"/>
        <item x="61"/>
        <item x="18"/>
        <item x="156"/>
        <item x="29"/>
        <item x="46"/>
        <item x="44"/>
        <item x="17"/>
        <item x="158"/>
        <item x="14"/>
        <item x="164"/>
        <item x="75"/>
        <item x="1"/>
        <item x="74"/>
        <item x="110"/>
        <item x="83"/>
        <item x="76"/>
        <item x="109"/>
        <item x="155"/>
        <item x="163"/>
        <item x="40"/>
        <item x="68"/>
        <item x="175"/>
        <item x="49"/>
        <item x="107"/>
        <item x="81"/>
        <item x="119"/>
        <item x="130"/>
        <item x="99"/>
        <item x="55"/>
        <item x="154"/>
        <item x="84"/>
        <item x="86"/>
        <item x="21"/>
        <item x="133"/>
        <item x="24"/>
        <item x="106"/>
        <item x="15"/>
        <item x="135"/>
        <item x="70"/>
        <item x="5"/>
        <item x="100"/>
        <item x="151"/>
        <item x="112"/>
        <item x="88"/>
        <item x="104"/>
        <item x="65"/>
        <item x="141"/>
        <item x="173"/>
        <item x="13"/>
        <item x="178"/>
        <item x="96"/>
        <item x="9"/>
        <item x="0"/>
        <item x="89"/>
        <item x="23"/>
        <item x="114"/>
        <item x="144"/>
        <item x="87"/>
        <item x="22"/>
        <item x="170"/>
        <item x="174"/>
        <item x="116"/>
        <item x="147"/>
        <item x="121"/>
        <item x="73"/>
        <item x="51"/>
        <item x="94"/>
        <item x="93"/>
        <item x="50"/>
        <item x="20"/>
        <item x="157"/>
        <item x="58"/>
        <item x="137"/>
        <item x="3"/>
        <item x="34"/>
        <item x="102"/>
        <item x="19"/>
        <item x="143"/>
        <item x="78"/>
        <item x="165"/>
        <item x="35"/>
        <item x="56"/>
        <item x="85"/>
        <item x="26"/>
        <item x="166"/>
        <item x="126"/>
        <item x="62"/>
        <item x="168"/>
        <item x="98"/>
        <item x="37"/>
        <item x="72"/>
        <item x="162"/>
        <item x="69"/>
        <item x="131"/>
        <item x="92"/>
        <item x="91"/>
        <item x="146"/>
        <item x="77"/>
        <item x="57"/>
        <item x="139"/>
        <item x="32"/>
        <item x="28"/>
        <item x="113"/>
        <item x="60"/>
        <item x="64"/>
        <item x="167"/>
        <item x="138"/>
        <item x="4"/>
        <item x="123"/>
        <item x="125"/>
        <item x="140"/>
        <item x="80"/>
        <item x="152"/>
        <item x="16"/>
        <item x="11"/>
        <item x="25"/>
        <item x="120"/>
        <item x="160"/>
        <item x="145"/>
        <item x="10"/>
        <item x="38"/>
        <item x="53"/>
        <item x="6"/>
        <item x="127"/>
        <item x="134"/>
        <item x="149"/>
        <item x="45"/>
        <item x="42"/>
        <item x="2"/>
        <item x="148"/>
        <item x="59"/>
        <item x="12"/>
        <item x="177"/>
        <item x="103"/>
        <item x="47"/>
        <item x="176"/>
        <item x="117"/>
        <item x="115"/>
        <item x="8"/>
        <item t="default"/>
      </items>
    </pivotField>
    <pivotField compact="0" numFmtId="14" showAll="0"/>
    <pivotField compact="0" showAll="0"/>
    <pivotField compact="0" numFmtId="10" showAll="0"/>
    <pivotField compact="0" showAll="0"/>
    <pivotField dataField="1" compact="0" showAll="0">
      <items count="1923">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showAll="0"/>
    <pivotField compact="0" showAll="0">
      <items count="5">
        <item x="3"/>
        <item x="0"/>
        <item x="2"/>
        <item x="1"/>
        <item t="default"/>
      </items>
    </pivotField>
    <pivotField compact="0" showAll="0"/>
    <pivotField compact="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24" baseField="0" baseItem="0" numFmtId="166"/>
  </dataFields>
  <formats count="1">
    <format dxfId="11">
      <pivotArea outline="0" collapsedLevelsAreSubtotals="1" fieldPosition="0"/>
    </format>
  </formats>
  <chartFormats count="3">
    <chartFormat chart="11"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8950FC6-E6F2-4995-BEE4-889FBA1427DC}" name="customer nam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27">
  <location ref="BU1:BV1131" firstHeaderRow="1" firstDataRow="1" firstDataCol="1"/>
  <pivotFields count="30">
    <pivotField compact="0" showAll="0"/>
    <pivotField compact="0" showAll="0">
      <items count="7">
        <item x="1"/>
        <item h="1" x="5"/>
        <item x="2"/>
        <item x="4"/>
        <item x="3"/>
        <item x="0"/>
        <item t="default"/>
      </items>
    </pivotField>
    <pivotField compact="0" showAll="0"/>
    <pivotField compact="0" showAll="0"/>
    <pivotField compact="0" showAll="0"/>
    <pivotField compact="0" showAll="0"/>
    <pivotField axis="axisRow" compact="0" showAll="0">
      <items count="1131">
        <item x="428"/>
        <item x="1112"/>
        <item x="138"/>
        <item x="378"/>
        <item x="286"/>
        <item x="989"/>
        <item x="506"/>
        <item x="550"/>
        <item x="291"/>
        <item x="693"/>
        <item x="755"/>
        <item x="732"/>
        <item x="90"/>
        <item x="812"/>
        <item x="1039"/>
        <item x="1111"/>
        <item x="57"/>
        <item x="356"/>
        <item x="541"/>
        <item x="983"/>
        <item x="392"/>
        <item x="295"/>
        <item x="200"/>
        <item x="265"/>
        <item x="181"/>
        <item x="354"/>
        <item x="566"/>
        <item x="970"/>
        <item x="444"/>
        <item x="391"/>
        <item x="978"/>
        <item x="956"/>
        <item x="893"/>
        <item x="147"/>
        <item x="1120"/>
        <item x="337"/>
        <item x="835"/>
        <item x="561"/>
        <item x="29"/>
        <item x="42"/>
        <item x="10"/>
        <item x="668"/>
        <item x="796"/>
        <item x="773"/>
        <item x="723"/>
        <item x="175"/>
        <item x="1107"/>
        <item x="1053"/>
        <item x="161"/>
        <item x="929"/>
        <item x="48"/>
        <item x="738"/>
        <item x="505"/>
        <item x="739"/>
        <item x="101"/>
        <item x="278"/>
        <item x="670"/>
        <item x="967"/>
        <item x="172"/>
        <item x="8"/>
        <item x="340"/>
        <item x="809"/>
        <item x="919"/>
        <item x="248"/>
        <item x="108"/>
        <item x="699"/>
        <item x="806"/>
        <item x="15"/>
        <item x="818"/>
        <item x="220"/>
        <item x="573"/>
        <item x="159"/>
        <item x="800"/>
        <item x="930"/>
        <item x="664"/>
        <item x="866"/>
        <item x="152"/>
        <item x="243"/>
        <item x="1046"/>
        <item x="652"/>
        <item x="973"/>
        <item x="803"/>
        <item x="189"/>
        <item x="1004"/>
        <item x="497"/>
        <item x="199"/>
        <item x="833"/>
        <item x="861"/>
        <item x="858"/>
        <item x="169"/>
        <item x="327"/>
        <item x="512"/>
        <item x="195"/>
        <item x="373"/>
        <item x="445"/>
        <item x="839"/>
        <item x="372"/>
        <item x="440"/>
        <item x="408"/>
        <item x="501"/>
        <item x="83"/>
        <item x="581"/>
        <item x="583"/>
        <item x="816"/>
        <item x="484"/>
        <item x="828"/>
        <item x="124"/>
        <item x="1105"/>
        <item x="131"/>
        <item x="92"/>
        <item x="675"/>
        <item x="28"/>
        <item x="672"/>
        <item x="805"/>
        <item x="67"/>
        <item x="1056"/>
        <item x="258"/>
        <item x="856"/>
        <item x="288"/>
        <item x="895"/>
        <item x="637"/>
        <item x="508"/>
        <item x="16"/>
        <item x="609"/>
        <item x="176"/>
        <item x="339"/>
        <item x="606"/>
        <item x="212"/>
        <item x="292"/>
        <item x="242"/>
        <item x="548"/>
        <item x="1002"/>
        <item x="483"/>
        <item x="879"/>
        <item x="104"/>
        <item x="461"/>
        <item x="790"/>
        <item x="612"/>
        <item x="386"/>
        <item x="109"/>
        <item x="359"/>
        <item x="588"/>
        <item x="722"/>
        <item x="713"/>
        <item x="87"/>
        <item x="874"/>
        <item x="27"/>
        <item x="848"/>
        <item x="254"/>
        <item x="400"/>
        <item x="558"/>
        <item x="450"/>
        <item x="260"/>
        <item x="311"/>
        <item x="820"/>
        <item x="485"/>
        <item x="855"/>
        <item x="107"/>
        <item x="1126"/>
        <item x="1045"/>
        <item x="764"/>
        <item x="45"/>
        <item x="329"/>
        <item x="488"/>
        <item x="431"/>
        <item x="256"/>
        <item x="825"/>
        <item x="478"/>
        <item x="823"/>
        <item x="953"/>
        <item x="733"/>
        <item x="891"/>
        <item x="1054"/>
        <item x="1129"/>
        <item x="1109"/>
        <item x="301"/>
        <item x="1100"/>
        <item x="11"/>
        <item x="494"/>
        <item x="486"/>
        <item x="559"/>
        <item x="1094"/>
        <item x="399"/>
        <item x="955"/>
        <item x="613"/>
        <item x="767"/>
        <item x="797"/>
        <item x="489"/>
        <item x="241"/>
        <item x="526"/>
        <item x="721"/>
        <item x="229"/>
        <item x="1077"/>
        <item x="194"/>
        <item x="999"/>
        <item x="969"/>
        <item x="690"/>
        <item x="907"/>
        <item x="115"/>
        <item x="932"/>
        <item x="585"/>
        <item x="113"/>
        <item x="871"/>
        <item x="832"/>
        <item x="538"/>
        <item x="388"/>
        <item x="651"/>
        <item x="266"/>
        <item x="58"/>
        <item x="689"/>
        <item x="91"/>
        <item x="156"/>
        <item x="1064"/>
        <item x="433"/>
        <item x="600"/>
        <item x="100"/>
        <item x="1123"/>
        <item x="524"/>
        <item x="527"/>
        <item x="711"/>
        <item x="551"/>
        <item x="691"/>
        <item x="416"/>
        <item x="463"/>
        <item x="1060"/>
        <item x="40"/>
        <item x="151"/>
        <item x="543"/>
        <item x="1090"/>
        <item x="268"/>
        <item x="308"/>
        <item x="401"/>
        <item x="332"/>
        <item x="250"/>
        <item x="821"/>
        <item x="210"/>
        <item x="991"/>
        <item x="1104"/>
        <item x="305"/>
        <item x="409"/>
        <item x="234"/>
        <item x="110"/>
        <item x="133"/>
        <item x="926"/>
        <item x="822"/>
        <item x="50"/>
        <item x="1086"/>
        <item x="950"/>
        <item x="203"/>
        <item x="338"/>
        <item x="787"/>
        <item x="596"/>
        <item x="404"/>
        <item x="415"/>
        <item x="253"/>
        <item x="7"/>
        <item x="302"/>
        <item x="654"/>
        <item x="126"/>
        <item x="734"/>
        <item x="93"/>
        <item x="912"/>
        <item x="712"/>
        <item x="875"/>
        <item x="865"/>
        <item x="435"/>
        <item x="507"/>
        <item x="1067"/>
        <item x="718"/>
        <item x="736"/>
        <item x="239"/>
        <item x="994"/>
        <item x="992"/>
        <item x="966"/>
        <item x="208"/>
        <item x="66"/>
        <item x="328"/>
        <item x="230"/>
        <item x="68"/>
        <item x="226"/>
        <item x="346"/>
        <item x="114"/>
        <item x="1110"/>
        <item x="1114"/>
        <item x="300"/>
        <item x="55"/>
        <item x="72"/>
        <item x="921"/>
        <item x="882"/>
        <item x="901"/>
        <item x="1116"/>
        <item x="887"/>
        <item x="1065"/>
        <item x="889"/>
        <item x="1072"/>
        <item x="826"/>
        <item x="685"/>
        <item x="390"/>
        <item x="120"/>
        <item x="304"/>
        <item x="389"/>
        <item x="46"/>
        <item x="380"/>
        <item x="775"/>
        <item x="927"/>
        <item x="1062"/>
        <item x="303"/>
        <item x="599"/>
        <item x="802"/>
        <item x="1001"/>
        <item x="293"/>
        <item x="945"/>
        <item x="1125"/>
        <item x="965"/>
        <item x="437"/>
        <item x="592"/>
        <item x="834"/>
        <item x="1003"/>
        <item x="626"/>
        <item x="799"/>
        <item x="502"/>
        <item x="282"/>
        <item x="490"/>
        <item x="6"/>
        <item x="677"/>
        <item x="382"/>
        <item x="334"/>
        <item x="396"/>
        <item x="1030"/>
        <item x="85"/>
        <item x="622"/>
        <item x="322"/>
        <item x="78"/>
        <item x="627"/>
        <item x="73"/>
        <item x="678"/>
        <item x="492"/>
        <item x="227"/>
        <item x="314"/>
        <item x="783"/>
        <item x="310"/>
        <item x="888"/>
        <item x="414"/>
        <item x="782"/>
        <item x="931"/>
        <item x="798"/>
        <item x="102"/>
        <item x="1033"/>
        <item x="579"/>
        <item x="421"/>
        <item x="1115"/>
        <item x="779"/>
        <item x="479"/>
        <item x="1106"/>
        <item x="811"/>
        <item x="564"/>
        <item x="1095"/>
        <item x="481"/>
        <item x="294"/>
        <item x="1024"/>
        <item x="719"/>
        <item x="603"/>
        <item x="345"/>
        <item x="424"/>
        <item x="752"/>
        <item x="164"/>
        <item x="167"/>
        <item x="519"/>
        <item x="146"/>
        <item x="537"/>
        <item x="69"/>
        <item x="937"/>
        <item x="259"/>
        <item x="1043"/>
        <item x="1013"/>
        <item x="179"/>
        <item x="778"/>
        <item x="748"/>
        <item x="1025"/>
        <item x="533"/>
        <item x="528"/>
        <item x="951"/>
        <item x="1058"/>
        <item x="361"/>
        <item x="160"/>
        <item x="1047"/>
        <item x="635"/>
        <item x="441"/>
        <item x="325"/>
        <item x="117"/>
        <item x="128"/>
        <item x="432"/>
        <item x="663"/>
        <item x="905"/>
        <item x="880"/>
        <item x="1042"/>
        <item x="598"/>
        <item x="77"/>
        <item x="285"/>
        <item x="211"/>
        <item x="457"/>
        <item x="232"/>
        <item x="758"/>
        <item x="688"/>
        <item x="448"/>
        <item x="192"/>
        <item x="863"/>
        <item x="917"/>
        <item x="963"/>
        <item x="683"/>
        <item x="315"/>
        <item x="449"/>
        <item x="744"/>
        <item x="597"/>
        <item x="545"/>
        <item x="469"/>
        <item x="215"/>
        <item x="47"/>
        <item x="178"/>
        <item x="1029"/>
        <item x="964"/>
        <item x="687"/>
        <item x="122"/>
        <item x="358"/>
        <item x="1048"/>
        <item x="476"/>
        <item x="725"/>
        <item x="616"/>
        <item x="244"/>
        <item x="371"/>
        <item x="762"/>
        <item x="14"/>
        <item x="952"/>
        <item x="760"/>
        <item x="384"/>
        <item x="859"/>
        <item x="255"/>
        <item x="1059"/>
        <item x="656"/>
        <item x="791"/>
        <item x="841"/>
        <item x="509"/>
        <item x="705"/>
        <item x="807"/>
        <item x="1035"/>
        <item x="427"/>
        <item x="60"/>
        <item x="204"/>
        <item x="1011"/>
        <item x="957"/>
        <item x="443"/>
        <item x="954"/>
        <item x="284"/>
        <item x="589"/>
        <item x="49"/>
        <item x="464"/>
        <item x="348"/>
        <item x="916"/>
        <item x="904"/>
        <item x="700"/>
        <item x="924"/>
        <item x="61"/>
        <item x="894"/>
        <item x="383"/>
        <item x="940"/>
        <item x="267"/>
        <item x="264"/>
        <item x="452"/>
        <item x="641"/>
        <item x="1101"/>
        <item x="52"/>
        <item x="190"/>
        <item x="899"/>
        <item x="116"/>
        <item x="840"/>
        <item x="1005"/>
        <item x="590"/>
        <item x="649"/>
        <item x="18"/>
        <item x="642"/>
        <item x="1066"/>
        <item x="25"/>
        <item x="458"/>
        <item x="544"/>
        <item x="754"/>
        <item x="280"/>
        <item x="594"/>
        <item x="467"/>
        <item x="491"/>
        <item x="962"/>
        <item x="515"/>
        <item x="62"/>
        <item x="607"/>
        <item x="780"/>
        <item x="572"/>
        <item x="846"/>
        <item x="417"/>
        <item x="1076"/>
        <item x="82"/>
        <item x="1009"/>
        <item x="1021"/>
        <item x="468"/>
        <item x="333"/>
        <item x="784"/>
        <item x="547"/>
        <item x="191"/>
        <item x="684"/>
        <item x="32"/>
        <item x="630"/>
        <item x="877"/>
        <item x="309"/>
        <item x="560"/>
        <item x="377"/>
        <item x="206"/>
        <item x="769"/>
        <item x="522"/>
        <item x="410"/>
        <item x="387"/>
        <item x="876"/>
        <item x="21"/>
        <item x="819"/>
        <item x="144"/>
        <item x="221"/>
        <item x="750"/>
        <item x="1085"/>
        <item x="13"/>
        <item x="379"/>
        <item x="868"/>
        <item x="465"/>
        <item x="1057"/>
        <item x="1018"/>
        <item x="95"/>
        <item x="1027"/>
        <item x="554"/>
        <item x="883"/>
        <item x="729"/>
        <item x="662"/>
        <item x="228"/>
        <item x="623"/>
        <item x="872"/>
        <item x="984"/>
        <item x="135"/>
        <item x="183"/>
        <item x="920"/>
        <item x="202"/>
        <item x="1037"/>
        <item x="870"/>
        <item x="530"/>
        <item x="946"/>
        <item x="185"/>
        <item x="815"/>
        <item x="272"/>
        <item x="659"/>
        <item x="238"/>
        <item x="1099"/>
        <item x="1071"/>
        <item x="470"/>
        <item x="36"/>
        <item x="660"/>
        <item x="852"/>
        <item x="123"/>
        <item x="628"/>
        <item x="180"/>
        <item x="910"/>
        <item x="312"/>
        <item x="751"/>
        <item x="413"/>
        <item x="695"/>
        <item x="785"/>
        <item x="165"/>
        <item x="1019"/>
        <item x="446"/>
        <item x="1020"/>
        <item x="657"/>
        <item x="753"/>
        <item x="740"/>
        <item x="593"/>
        <item x="928"/>
        <item x="632"/>
        <item x="727"/>
        <item x="269"/>
        <item x="808"/>
        <item x="503"/>
        <item x="475"/>
        <item x="998"/>
        <item x="1093"/>
        <item x="993"/>
        <item x="353"/>
        <item x="749"/>
        <item x="59"/>
        <item x="516"/>
        <item x="1023"/>
        <item x="35"/>
        <item x="702"/>
        <item x="38"/>
        <item x="757"/>
        <item x="918"/>
        <item x="892"/>
        <item x="745"/>
        <item x="923"/>
        <item x="407"/>
        <item x="429"/>
        <item x="621"/>
        <item x="838"/>
        <item x="153"/>
        <item x="405"/>
        <item x="289"/>
        <item x="746"/>
        <item x="680"/>
        <item x="201"/>
        <item x="645"/>
        <item x="867"/>
        <item x="487"/>
        <item x="958"/>
        <item x="79"/>
        <item x="981"/>
        <item x="674"/>
        <item x="51"/>
        <item x="320"/>
        <item x="643"/>
        <item x="1"/>
        <item x="143"/>
        <item x="148"/>
        <item x="959"/>
        <item x="64"/>
        <item x="1081"/>
        <item x="493"/>
        <item x="814"/>
        <item x="938"/>
        <item x="257"/>
        <item x="615"/>
        <item x="1000"/>
        <item x="665"/>
        <item x="634"/>
        <item x="365"/>
        <item x="521"/>
        <item x="247"/>
        <item x="224"/>
        <item x="495"/>
        <item x="1074"/>
        <item x="885"/>
        <item x="297"/>
        <item x="54"/>
        <item x="982"/>
        <item x="1082"/>
        <item x="125"/>
        <item x="355"/>
        <item x="5"/>
        <item x="23"/>
        <item x="730"/>
        <item x="708"/>
        <item x="555"/>
        <item x="996"/>
        <item x="987"/>
        <item x="9"/>
        <item x="777"/>
        <item x="451"/>
        <item x="948"/>
        <item x="976"/>
        <item x="980"/>
        <item x="216"/>
        <item x="724"/>
        <item x="714"/>
        <item x="534"/>
        <item x="274"/>
        <item x="81"/>
        <item x="681"/>
        <item x="655"/>
        <item x="686"/>
        <item x="925"/>
        <item x="154"/>
        <item x="76"/>
        <item x="529"/>
        <item x="709"/>
        <item x="316"/>
        <item x="759"/>
        <item x="454"/>
        <item x="357"/>
        <item x="673"/>
        <item x="53"/>
        <item x="281"/>
        <item x="747"/>
        <item x="908"/>
        <item x="168"/>
        <item x="37"/>
        <item x="237"/>
        <item x="676"/>
        <item x="587"/>
        <item x="455"/>
        <item x="99"/>
        <item x="1041"/>
        <item x="770"/>
        <item x="525"/>
        <item x="1031"/>
        <item x="1121"/>
        <item x="97"/>
        <item x="418"/>
        <item x="611"/>
        <item x="571"/>
        <item x="531"/>
        <item x="817"/>
        <item x="853"/>
        <item x="471"/>
        <item x="1087"/>
        <item x="271"/>
        <item x="842"/>
        <item x="473"/>
        <item x="647"/>
        <item x="726"/>
        <item x="1008"/>
        <item x="341"/>
        <item x="129"/>
        <item x="323"/>
        <item x="1022"/>
        <item x="347"/>
        <item x="287"/>
        <item x="698"/>
        <item x="933"/>
        <item x="246"/>
        <item x="240"/>
        <item x="1118"/>
        <item x="771"/>
        <item x="71"/>
        <item x="658"/>
        <item x="1103"/>
        <item x="857"/>
        <item x="911"/>
        <item x="140"/>
        <item x="565"/>
        <item x="1040"/>
        <item x="196"/>
        <item x="510"/>
        <item x="500"/>
        <item x="460"/>
        <item x="578"/>
        <item x="1061"/>
        <item x="715"/>
        <item x="1073"/>
        <item x="532"/>
        <item x="902"/>
        <item x="617"/>
        <item x="646"/>
        <item x="1075"/>
        <item x="188"/>
        <item x="1032"/>
        <item x="402"/>
        <item x="737"/>
        <item x="231"/>
        <item x="602"/>
        <item x="968"/>
        <item x="610"/>
        <item x="1122"/>
        <item x="89"/>
        <item x="943"/>
        <item x="697"/>
        <item x="298"/>
        <item x="614"/>
        <item x="496"/>
        <item x="586"/>
        <item x="112"/>
        <item x="1113"/>
        <item x="111"/>
        <item x="1017"/>
        <item x="850"/>
        <item x="563"/>
        <item x="843"/>
        <item x="941"/>
        <item x="679"/>
        <item x="214"/>
        <item x="878"/>
        <item x="12"/>
        <item x="728"/>
        <item x="604"/>
        <item x="367"/>
        <item x="1097"/>
        <item x="851"/>
        <item x="671"/>
        <item x="591"/>
        <item x="997"/>
        <item x="922"/>
        <item x="482"/>
        <item x="434"/>
        <item x="209"/>
        <item x="157"/>
        <item x="804"/>
        <item x="763"/>
        <item x="317"/>
        <item x="801"/>
        <item x="321"/>
        <item x="692"/>
        <item x="897"/>
        <item x="166"/>
        <item x="270"/>
        <item x="601"/>
        <item x="829"/>
        <item x="351"/>
        <item x="420"/>
        <item x="667"/>
        <item x="403"/>
        <item x="765"/>
        <item x="94"/>
        <item x="171"/>
        <item x="1083"/>
        <item x="20"/>
        <item x="251"/>
        <item x="514"/>
        <item x="1055"/>
        <item x="518"/>
        <item x="350"/>
        <item x="898"/>
        <item x="1063"/>
        <item x="245"/>
        <item x="881"/>
        <item x="381"/>
        <item x="364"/>
        <item x="735"/>
        <item x="397"/>
        <item x="56"/>
        <item x="205"/>
        <item x="296"/>
        <item x="1016"/>
        <item x="279"/>
        <item x="1038"/>
        <item x="84"/>
        <item x="453"/>
        <item x="540"/>
        <item x="436"/>
        <item x="141"/>
        <item x="903"/>
        <item x="419"/>
        <item x="0"/>
        <item x="666"/>
        <item x="137"/>
        <item x="335"/>
        <item x="74"/>
        <item x="813"/>
        <item x="972"/>
        <item x="535"/>
        <item x="150"/>
        <item x="1014"/>
        <item x="438"/>
        <item x="499"/>
        <item x="19"/>
        <item x="197"/>
        <item x="582"/>
        <item x="318"/>
        <item x="412"/>
        <item x="511"/>
        <item x="960"/>
        <item x="786"/>
        <item x="213"/>
        <item x="1069"/>
        <item x="330"/>
        <item x="869"/>
        <item x="34"/>
        <item x="766"/>
        <item x="368"/>
        <item x="1091"/>
        <item x="1006"/>
        <item x="236"/>
        <item x="439"/>
        <item x="1051"/>
        <item x="136"/>
        <item x="605"/>
        <item x="119"/>
        <item x="369"/>
        <item x="707"/>
        <item x="121"/>
        <item x="640"/>
        <item x="542"/>
        <item x="618"/>
        <item x="326"/>
        <item x="595"/>
        <item x="273"/>
        <item x="1128"/>
        <item x="669"/>
        <item x="935"/>
        <item x="961"/>
        <item x="661"/>
        <item x="1012"/>
        <item x="198"/>
        <item x="1070"/>
        <item x="393"/>
        <item x="761"/>
        <item x="971"/>
        <item x="342"/>
        <item x="906"/>
        <item x="155"/>
        <item x="862"/>
        <item x="625"/>
        <item x="105"/>
        <item x="1028"/>
        <item x="650"/>
        <item x="636"/>
        <item x="170"/>
        <item x="411"/>
        <item x="375"/>
        <item x="523"/>
        <item x="1026"/>
        <item x="423"/>
        <item x="30"/>
        <item x="142"/>
        <item x="710"/>
        <item x="31"/>
        <item x="974"/>
        <item x="307"/>
        <item x="624"/>
        <item x="947"/>
        <item x="979"/>
        <item x="162"/>
        <item x="795"/>
        <item x="845"/>
        <item x="886"/>
        <item x="395"/>
        <item x="890"/>
        <item x="644"/>
        <item x="977"/>
        <item x="394"/>
        <item x="426"/>
        <item x="313"/>
        <item x="406"/>
        <item x="827"/>
        <item x="703"/>
        <item x="474"/>
        <item x="344"/>
        <item x="149"/>
        <item x="553"/>
        <item x="939"/>
        <item x="756"/>
        <item x="731"/>
        <item x="949"/>
        <item x="986"/>
        <item x="1068"/>
        <item x="1102"/>
        <item x="63"/>
        <item x="577"/>
        <item x="1092"/>
        <item x="3"/>
        <item x="629"/>
        <item x="290"/>
        <item x="425"/>
        <item x="768"/>
        <item x="263"/>
        <item x="134"/>
        <item x="163"/>
        <item x="792"/>
        <item x="1098"/>
        <item x="33"/>
        <item x="466"/>
        <item x="781"/>
        <item x="462"/>
        <item x="306"/>
        <item x="173"/>
        <item x="653"/>
        <item x="376"/>
        <item x="837"/>
        <item x="639"/>
        <item x="139"/>
        <item x="513"/>
        <item x="995"/>
        <item x="324"/>
        <item x="184"/>
        <item x="633"/>
        <item x="794"/>
        <item x="127"/>
        <item x="575"/>
        <item x="716"/>
        <item x="830"/>
        <item x="638"/>
        <item x="360"/>
        <item x="75"/>
        <item x="370"/>
        <item x="24"/>
        <item x="480"/>
        <item x="385"/>
        <item x="774"/>
        <item x="252"/>
        <item x="39"/>
        <item x="988"/>
        <item x="936"/>
        <item x="849"/>
        <item x="915"/>
        <item x="824"/>
        <item x="106"/>
        <item x="568"/>
        <item x="1078"/>
        <item x="80"/>
        <item x="884"/>
        <item x="1049"/>
        <item x="96"/>
        <item x="174"/>
        <item x="854"/>
        <item x="472"/>
        <item x="682"/>
        <item x="1117"/>
        <item x="934"/>
        <item x="556"/>
        <item x="1079"/>
        <item x="1089"/>
        <item x="1084"/>
        <item x="186"/>
        <item x="793"/>
        <item x="717"/>
        <item x="249"/>
        <item x="517"/>
        <item x="132"/>
        <item x="362"/>
        <item x="549"/>
        <item x="772"/>
        <item x="1052"/>
        <item x="352"/>
        <item x="225"/>
        <item x="275"/>
        <item x="459"/>
        <item x="847"/>
        <item x="704"/>
        <item x="88"/>
        <item x="1036"/>
        <item x="619"/>
        <item x="343"/>
        <item x="233"/>
        <item x="283"/>
        <item x="944"/>
        <item x="145"/>
        <item x="536"/>
        <item x="580"/>
        <item x="520"/>
        <item x="118"/>
        <item x="86"/>
        <item x="498"/>
        <item x="913"/>
        <item x="22"/>
        <item x="741"/>
        <item x="873"/>
        <item x="896"/>
        <item x="608"/>
        <item x="789"/>
        <item x="743"/>
        <item x="788"/>
        <item x="336"/>
        <item x="262"/>
        <item x="844"/>
        <item x="584"/>
        <item x="914"/>
        <item x="447"/>
        <item x="103"/>
        <item x="694"/>
        <item x="574"/>
        <item x="299"/>
        <item x="860"/>
        <item x="576"/>
        <item x="217"/>
        <item x="398"/>
        <item x="810"/>
        <item x="567"/>
        <item x="26"/>
        <item x="900"/>
        <item x="720"/>
        <item x="620"/>
        <item x="70"/>
        <item x="1108"/>
        <item x="456"/>
        <item x="1096"/>
        <item x="985"/>
        <item x="864"/>
        <item x="2"/>
        <item x="1050"/>
        <item x="942"/>
        <item x="218"/>
        <item x="1127"/>
        <item x="430"/>
        <item x="701"/>
        <item x="557"/>
        <item x="158"/>
        <item x="990"/>
        <item x="1010"/>
        <item x="1007"/>
        <item x="207"/>
        <item x="552"/>
        <item x="223"/>
        <item x="349"/>
        <item x="187"/>
        <item x="648"/>
        <item x="546"/>
        <item x="41"/>
        <item x="177"/>
        <item x="570"/>
        <item x="222"/>
        <item x="65"/>
        <item x="363"/>
        <item x="539"/>
        <item x="182"/>
        <item x="569"/>
        <item x="706"/>
        <item x="1044"/>
        <item x="277"/>
        <item x="696"/>
        <item x="1119"/>
        <item x="562"/>
        <item x="319"/>
        <item x="1088"/>
        <item x="631"/>
        <item x="975"/>
        <item x="193"/>
        <item x="130"/>
        <item x="17"/>
        <item x="1080"/>
        <item x="44"/>
        <item x="1015"/>
        <item x="477"/>
        <item x="504"/>
        <item x="98"/>
        <item x="261"/>
        <item x="836"/>
        <item x="909"/>
        <item x="422"/>
        <item x="235"/>
        <item x="276"/>
        <item x="374"/>
        <item x="1034"/>
        <item x="742"/>
        <item x="831"/>
        <item x="219"/>
        <item x="442"/>
        <item x="1124"/>
        <item x="776"/>
        <item x="366"/>
        <item x="4"/>
        <item x="43"/>
        <item x="331"/>
        <item t="default"/>
      </items>
    </pivotField>
    <pivotField compact="0" showAll="0">
      <items count="4">
        <item x="1"/>
        <item x="2"/>
        <item x="0"/>
        <item t="default"/>
      </items>
    </pivotField>
    <pivotField compact="0" showAll="0">
      <items count="5">
        <item x="2"/>
        <item x="1"/>
        <item x="3"/>
        <item x="0"/>
        <item t="default"/>
      </items>
    </pivotField>
    <pivotField compact="0" showAll="0">
      <items count="4">
        <item x="2"/>
        <item x="0"/>
        <item x="1"/>
        <item t="default"/>
      </items>
    </pivotField>
    <pivotField compact="0" showAll="0">
      <items count="18">
        <item x="7"/>
        <item x="0"/>
        <item x="6"/>
        <item x="2"/>
        <item x="10"/>
        <item x="5"/>
        <item x="14"/>
        <item x="15"/>
        <item x="4"/>
        <item x="1"/>
        <item x="11"/>
        <item x="13"/>
        <item x="16"/>
        <item x="12"/>
        <item x="3"/>
        <item x="8"/>
        <item x="9"/>
        <item t="default"/>
      </items>
    </pivotField>
    <pivotField compact="0" showAll="0">
      <items count="8">
        <item x="3"/>
        <item x="1"/>
        <item x="2"/>
        <item x="4"/>
        <item x="0"/>
        <item x="5"/>
        <item x="6"/>
        <item t="default"/>
      </items>
    </pivotField>
    <pivotField compact="0" showAll="0"/>
    <pivotField compact="0" showAll="0"/>
    <pivotField compact="0" showAll="0">
      <items count="2">
        <item x="0"/>
        <item t="default"/>
      </items>
    </pivotField>
    <pivotField compact="0" showAll="0">
      <items count="5">
        <item x="3"/>
        <item x="0"/>
        <item x="2"/>
        <item x="1"/>
        <item t="default"/>
      </items>
    </pivotField>
    <pivotField compact="0" showAll="0">
      <items count="50">
        <item x="3"/>
        <item x="40"/>
        <item x="37"/>
        <item x="1"/>
        <item x="12"/>
        <item x="39"/>
        <item x="47"/>
        <item x="0"/>
        <item x="15"/>
        <item x="30"/>
        <item x="35"/>
        <item x="13"/>
        <item x="7"/>
        <item x="42"/>
        <item x="20"/>
        <item x="34"/>
        <item x="24"/>
        <item x="10"/>
        <item x="32"/>
        <item x="11"/>
        <item x="4"/>
        <item x="22"/>
        <item x="45"/>
        <item x="38"/>
        <item x="28"/>
        <item x="29"/>
        <item x="26"/>
        <item x="41"/>
        <item x="17"/>
        <item x="43"/>
        <item x="2"/>
        <item x="18"/>
        <item x="33"/>
        <item x="8"/>
        <item x="44"/>
        <item x="16"/>
        <item x="5"/>
        <item x="23"/>
        <item x="36"/>
        <item x="46"/>
        <item x="25"/>
        <item x="6"/>
        <item x="9"/>
        <item x="21"/>
        <item x="27"/>
        <item x="14"/>
        <item x="19"/>
        <item x="31"/>
        <item x="48"/>
        <item t="default"/>
      </items>
    </pivotField>
    <pivotField compact="0" showAll="0"/>
    <pivotField compact="0" showAll="0"/>
    <pivotField compact="0" numFmtId="14" showAll="0">
      <items count="180">
        <item x="67"/>
        <item x="63"/>
        <item x="43"/>
        <item x="111"/>
        <item x="30"/>
        <item x="41"/>
        <item x="7"/>
        <item x="66"/>
        <item x="31"/>
        <item x="54"/>
        <item x="132"/>
        <item x="82"/>
        <item x="142"/>
        <item x="129"/>
        <item x="90"/>
        <item x="159"/>
        <item x="128"/>
        <item x="122"/>
        <item x="153"/>
        <item x="108"/>
        <item x="105"/>
        <item x="39"/>
        <item x="172"/>
        <item x="48"/>
        <item x="169"/>
        <item x="118"/>
        <item x="136"/>
        <item x="97"/>
        <item x="52"/>
        <item x="79"/>
        <item x="33"/>
        <item x="71"/>
        <item x="27"/>
        <item x="124"/>
        <item x="95"/>
        <item x="36"/>
        <item x="101"/>
        <item x="150"/>
        <item x="161"/>
        <item x="171"/>
        <item x="61"/>
        <item x="18"/>
        <item x="156"/>
        <item x="29"/>
        <item x="46"/>
        <item x="44"/>
        <item x="17"/>
        <item x="158"/>
        <item x="14"/>
        <item x="164"/>
        <item x="75"/>
        <item x="1"/>
        <item x="74"/>
        <item x="110"/>
        <item x="83"/>
        <item x="76"/>
        <item x="109"/>
        <item x="155"/>
        <item x="163"/>
        <item x="40"/>
        <item x="68"/>
        <item x="175"/>
        <item x="49"/>
        <item x="107"/>
        <item x="81"/>
        <item x="119"/>
        <item x="130"/>
        <item x="99"/>
        <item x="55"/>
        <item x="154"/>
        <item x="84"/>
        <item x="86"/>
        <item x="21"/>
        <item x="133"/>
        <item x="24"/>
        <item x="106"/>
        <item x="15"/>
        <item x="135"/>
        <item x="70"/>
        <item x="5"/>
        <item x="100"/>
        <item x="151"/>
        <item x="112"/>
        <item x="88"/>
        <item x="104"/>
        <item x="65"/>
        <item x="141"/>
        <item x="173"/>
        <item x="13"/>
        <item x="178"/>
        <item x="96"/>
        <item x="9"/>
        <item x="0"/>
        <item x="89"/>
        <item x="23"/>
        <item x="114"/>
        <item x="144"/>
        <item x="87"/>
        <item x="22"/>
        <item x="170"/>
        <item x="174"/>
        <item x="116"/>
        <item x="147"/>
        <item x="121"/>
        <item x="73"/>
        <item x="51"/>
        <item x="94"/>
        <item x="93"/>
        <item x="50"/>
        <item x="20"/>
        <item x="157"/>
        <item x="58"/>
        <item x="137"/>
        <item x="3"/>
        <item x="34"/>
        <item x="102"/>
        <item x="19"/>
        <item x="143"/>
        <item x="78"/>
        <item x="165"/>
        <item x="35"/>
        <item x="56"/>
        <item x="85"/>
        <item x="26"/>
        <item x="166"/>
        <item x="126"/>
        <item x="62"/>
        <item x="168"/>
        <item x="98"/>
        <item x="37"/>
        <item x="72"/>
        <item x="162"/>
        <item x="69"/>
        <item x="131"/>
        <item x="92"/>
        <item x="91"/>
        <item x="146"/>
        <item x="77"/>
        <item x="57"/>
        <item x="139"/>
        <item x="32"/>
        <item x="28"/>
        <item x="113"/>
        <item x="60"/>
        <item x="64"/>
        <item x="167"/>
        <item x="138"/>
        <item x="4"/>
        <item x="123"/>
        <item x="125"/>
        <item x="140"/>
        <item x="80"/>
        <item x="152"/>
        <item x="16"/>
        <item x="11"/>
        <item x="25"/>
        <item x="120"/>
        <item x="160"/>
        <item x="145"/>
        <item x="10"/>
        <item x="38"/>
        <item x="53"/>
        <item x="6"/>
        <item x="127"/>
        <item x="134"/>
        <item x="149"/>
        <item x="45"/>
        <item x="42"/>
        <item x="2"/>
        <item x="148"/>
        <item x="59"/>
        <item x="12"/>
        <item x="177"/>
        <item x="103"/>
        <item x="47"/>
        <item x="176"/>
        <item x="117"/>
        <item x="115"/>
        <item x="8"/>
        <item t="default"/>
      </items>
    </pivotField>
    <pivotField compact="0" numFmtId="14" showAll="0"/>
    <pivotField compact="0" showAll="0"/>
    <pivotField compact="0" numFmtId="10" showAll="0"/>
    <pivotField compact="0" showAll="0"/>
    <pivotField dataField="1" compact="0" showAll="0">
      <items count="1923">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showAll="0"/>
    <pivotField compact="0" showAll="0">
      <items count="5">
        <item x="3"/>
        <item x="0"/>
        <item x="2"/>
        <item x="1"/>
        <item t="default"/>
      </items>
    </pivotField>
    <pivotField compact="0" showAll="0"/>
    <pivotField compact="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showAll="0">
      <items count="15">
        <item sd="0" x="0"/>
        <item sd="0" x="1"/>
        <item sd="0" x="2"/>
        <item sd="0" x="3"/>
        <item sd="0" x="4"/>
        <item sd="0" x="5"/>
        <item sd="0" x="6"/>
        <item sd="0" x="7"/>
        <item sd="0" x="8"/>
        <item sd="0" x="9"/>
        <item sd="0" x="10"/>
        <item sd="0" x="11"/>
        <item sd="0" x="12"/>
        <item sd="0" x="13"/>
        <item t="default"/>
      </items>
    </pivotField>
  </pivotFields>
  <rowFields count="1">
    <field x="6"/>
  </rowFields>
  <rowItems count="1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rowItems>
  <colItems count="1">
    <i/>
  </colItems>
  <dataFields count="1">
    <dataField name="Sum of Sales" fld="24" baseField="0" baseItem="0" numFmtId="166"/>
  </dataFields>
  <formats count="1">
    <format dxfId="12">
      <pivotArea outline="0" collapsedLevelsAreSubtotals="1" fieldPosition="0"/>
    </format>
  </formats>
  <chartFormats count="3">
    <chartFormat chart="11"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9B5FD63-4168-483C-B4F8-81DC0F44A615}" name="dail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31">
  <location ref="S1:T180" firstHeaderRow="1" firstDataRow="1" firstDataCol="1"/>
  <pivotFields count="30">
    <pivotField compact="0" showAll="0"/>
    <pivotField compact="0" showAll="0">
      <items count="7">
        <item x="1"/>
        <item h="1" x="5"/>
        <item h="1" x="2"/>
        <item h="1" x="4"/>
        <item h="1" x="3"/>
        <item h="1" x="0"/>
        <item t="default"/>
      </items>
    </pivotField>
    <pivotField compact="0" showAll="0"/>
    <pivotField compact="0" showAll="0"/>
    <pivotField compact="0" showAll="0"/>
    <pivotField compact="0" showAll="0"/>
    <pivotField compact="0" showAll="0"/>
    <pivotField compact="0" showAll="0">
      <items count="4">
        <item x="1"/>
        <item x="2"/>
        <item x="0"/>
        <item t="default"/>
      </items>
    </pivotField>
    <pivotField compact="0" showAll="0">
      <items count="5">
        <item x="2"/>
        <item x="1"/>
        <item x="3"/>
        <item x="0"/>
        <item t="default"/>
      </items>
    </pivotField>
    <pivotField compact="0" showAll="0">
      <items count="4">
        <item x="2"/>
        <item x="0"/>
        <item x="1"/>
        <item t="default"/>
      </items>
    </pivotField>
    <pivotField compact="0" showAll="0">
      <items count="18">
        <item x="7"/>
        <item x="0"/>
        <item x="6"/>
        <item x="2"/>
        <item x="10"/>
        <item x="5"/>
        <item x="14"/>
        <item x="15"/>
        <item x="4"/>
        <item x="1"/>
        <item x="11"/>
        <item x="13"/>
        <item x="16"/>
        <item x="12"/>
        <item x="3"/>
        <item x="8"/>
        <item x="9"/>
        <item t="default"/>
      </items>
    </pivotField>
    <pivotField compact="0" showAll="0">
      <items count="8">
        <item x="3"/>
        <item x="1"/>
        <item x="2"/>
        <item x="4"/>
        <item x="0"/>
        <item x="5"/>
        <item x="6"/>
        <item t="default"/>
      </items>
    </pivotField>
    <pivotField compact="0" showAll="0"/>
    <pivotField compact="0" showAll="0"/>
    <pivotField compact="0" showAll="0">
      <items count="2">
        <item x="0"/>
        <item t="default"/>
      </items>
    </pivotField>
    <pivotField compact="0" showAll="0">
      <items count="5">
        <item x="3"/>
        <item x="0"/>
        <item x="2"/>
        <item x="1"/>
        <item t="default"/>
      </items>
    </pivotField>
    <pivotField compact="0" showAll="0">
      <items count="50">
        <item x="3"/>
        <item x="40"/>
        <item x="37"/>
        <item x="1"/>
        <item x="12"/>
        <item x="39"/>
        <item x="47"/>
        <item x="0"/>
        <item x="15"/>
        <item x="30"/>
        <item x="35"/>
        <item x="13"/>
        <item x="7"/>
        <item x="42"/>
        <item x="20"/>
        <item x="34"/>
        <item x="24"/>
        <item x="10"/>
        <item x="32"/>
        <item x="11"/>
        <item x="4"/>
        <item x="22"/>
        <item x="45"/>
        <item x="38"/>
        <item x="28"/>
        <item x="29"/>
        <item x="26"/>
        <item x="41"/>
        <item x="17"/>
        <item x="43"/>
        <item x="2"/>
        <item x="18"/>
        <item x="33"/>
        <item x="8"/>
        <item x="44"/>
        <item x="16"/>
        <item x="5"/>
        <item x="23"/>
        <item x="36"/>
        <item x="46"/>
        <item x="25"/>
        <item x="6"/>
        <item x="9"/>
        <item x="21"/>
        <item x="27"/>
        <item x="14"/>
        <item x="19"/>
        <item x="31"/>
        <item x="48"/>
        <item t="default"/>
      </items>
    </pivotField>
    <pivotField compact="0" showAll="0"/>
    <pivotField compact="0" showAll="0"/>
    <pivotField compact="0" numFmtId="14" showAll="0">
      <items count="180">
        <item x="67"/>
        <item x="63"/>
        <item x="43"/>
        <item x="111"/>
        <item x="30"/>
        <item x="41"/>
        <item x="7"/>
        <item x="66"/>
        <item x="31"/>
        <item x="54"/>
        <item x="132"/>
        <item x="82"/>
        <item x="142"/>
        <item x="129"/>
        <item x="90"/>
        <item x="159"/>
        <item x="128"/>
        <item x="122"/>
        <item x="153"/>
        <item x="108"/>
        <item x="105"/>
        <item x="39"/>
        <item x="172"/>
        <item x="48"/>
        <item x="169"/>
        <item x="118"/>
        <item x="136"/>
        <item x="97"/>
        <item x="52"/>
        <item x="79"/>
        <item x="33"/>
        <item x="71"/>
        <item x="27"/>
        <item x="124"/>
        <item x="95"/>
        <item x="36"/>
        <item x="101"/>
        <item x="150"/>
        <item x="161"/>
        <item x="171"/>
        <item x="61"/>
        <item x="18"/>
        <item x="156"/>
        <item x="29"/>
        <item x="46"/>
        <item x="44"/>
        <item x="17"/>
        <item x="158"/>
        <item x="14"/>
        <item x="164"/>
        <item x="75"/>
        <item x="1"/>
        <item x="74"/>
        <item x="110"/>
        <item x="83"/>
        <item x="76"/>
        <item x="109"/>
        <item x="155"/>
        <item x="163"/>
        <item x="40"/>
        <item x="68"/>
        <item x="175"/>
        <item x="49"/>
        <item x="107"/>
        <item x="81"/>
        <item x="119"/>
        <item x="130"/>
        <item x="99"/>
        <item x="55"/>
        <item x="154"/>
        <item x="84"/>
        <item x="86"/>
        <item x="21"/>
        <item x="133"/>
        <item x="24"/>
        <item x="106"/>
        <item x="15"/>
        <item x="135"/>
        <item x="70"/>
        <item x="5"/>
        <item x="100"/>
        <item x="151"/>
        <item x="112"/>
        <item x="88"/>
        <item x="104"/>
        <item x="65"/>
        <item x="141"/>
        <item x="173"/>
        <item x="13"/>
        <item x="178"/>
        <item x="96"/>
        <item x="9"/>
        <item x="0"/>
        <item x="89"/>
        <item x="23"/>
        <item x="114"/>
        <item x="144"/>
        <item x="87"/>
        <item x="22"/>
        <item x="170"/>
        <item x="174"/>
        <item x="116"/>
        <item x="147"/>
        <item x="121"/>
        <item x="73"/>
        <item x="51"/>
        <item x="94"/>
        <item x="93"/>
        <item x="50"/>
        <item x="20"/>
        <item x="157"/>
        <item x="58"/>
        <item x="137"/>
        <item x="3"/>
        <item x="34"/>
        <item x="102"/>
        <item x="19"/>
        <item x="143"/>
        <item x="78"/>
        <item x="165"/>
        <item x="35"/>
        <item x="56"/>
        <item x="85"/>
        <item x="26"/>
        <item x="166"/>
        <item x="126"/>
        <item x="62"/>
        <item x="168"/>
        <item x="98"/>
        <item x="37"/>
        <item x="72"/>
        <item x="162"/>
        <item x="69"/>
        <item x="131"/>
        <item x="92"/>
        <item x="91"/>
        <item x="146"/>
        <item x="77"/>
        <item x="57"/>
        <item x="139"/>
        <item x="32"/>
        <item x="28"/>
        <item x="113"/>
        <item x="60"/>
        <item x="64"/>
        <item x="167"/>
        <item x="138"/>
        <item x="4"/>
        <item x="123"/>
        <item x="125"/>
        <item x="140"/>
        <item x="80"/>
        <item x="152"/>
        <item x="16"/>
        <item x="11"/>
        <item x="25"/>
        <item x="120"/>
        <item x="160"/>
        <item x="145"/>
        <item x="10"/>
        <item x="38"/>
        <item x="53"/>
        <item x="6"/>
        <item x="127"/>
        <item x="134"/>
        <item x="149"/>
        <item x="45"/>
        <item x="42"/>
        <item x="2"/>
        <item x="148"/>
        <item x="59"/>
        <item x="12"/>
        <item x="177"/>
        <item x="103"/>
        <item x="47"/>
        <item x="176"/>
        <item x="117"/>
        <item x="115"/>
        <item x="8"/>
        <item t="default"/>
      </items>
    </pivotField>
    <pivotField compact="0" numFmtId="14" showAll="0"/>
    <pivotField compact="0" showAll="0"/>
    <pivotField compact="0" numFmtId="10" showAll="0">
      <items count="1655">
        <item x="1616"/>
        <item x="1618"/>
        <item x="1514"/>
        <item x="1562"/>
        <item x="1436"/>
        <item x="1370"/>
        <item x="1503"/>
        <item x="1602"/>
        <item x="1620"/>
        <item x="1638"/>
        <item x="1351"/>
        <item x="1143"/>
        <item x="1160"/>
        <item x="956"/>
        <item x="1418"/>
        <item x="1544"/>
        <item x="1292"/>
        <item x="1187"/>
        <item x="255"/>
        <item x="1531"/>
        <item x="1362"/>
        <item x="1425"/>
        <item x="1644"/>
        <item x="1185"/>
        <item x="1611"/>
        <item x="1500"/>
        <item x="1391"/>
        <item x="1301"/>
        <item x="653"/>
        <item x="1352"/>
        <item x="1639"/>
        <item x="1435"/>
        <item x="1473"/>
        <item x="1162"/>
        <item x="1325"/>
        <item x="1527"/>
        <item x="1254"/>
        <item x="1468"/>
        <item x="1572"/>
        <item x="1548"/>
        <item x="622"/>
        <item x="1071"/>
        <item x="1013"/>
        <item x="1012"/>
        <item x="1250"/>
        <item x="1547"/>
        <item x="989"/>
        <item x="1298"/>
        <item x="1456"/>
        <item x="1378"/>
        <item x="1191"/>
        <item x="1194"/>
        <item x="1520"/>
        <item x="1557"/>
        <item x="972"/>
        <item x="1451"/>
        <item x="1124"/>
        <item x="1314"/>
        <item x="1366"/>
        <item x="1608"/>
        <item x="1507"/>
        <item x="630"/>
        <item x="1274"/>
        <item x="766"/>
        <item x="1422"/>
        <item x="1253"/>
        <item x="1219"/>
        <item x="1380"/>
        <item x="1225"/>
        <item x="1116"/>
        <item x="1140"/>
        <item x="1646"/>
        <item x="420"/>
        <item x="690"/>
        <item x="1560"/>
        <item x="1652"/>
        <item x="1384"/>
        <item x="1628"/>
        <item x="892"/>
        <item x="1413"/>
        <item x="1551"/>
        <item x="1549"/>
        <item x="1457"/>
        <item x="1276"/>
        <item x="1374"/>
        <item x="626"/>
        <item x="1238"/>
        <item x="1489"/>
        <item x="1455"/>
        <item x="944"/>
        <item x="1607"/>
        <item x="1336"/>
        <item x="1327"/>
        <item x="1567"/>
        <item x="1541"/>
        <item x="1622"/>
        <item x="854"/>
        <item x="1460"/>
        <item x="790"/>
        <item x="1452"/>
        <item x="1376"/>
        <item x="1340"/>
        <item x="1515"/>
        <item x="1109"/>
        <item x="1135"/>
        <item x="1441"/>
        <item x="1018"/>
        <item x="1286"/>
        <item x="1241"/>
        <item x="1576"/>
        <item x="547"/>
        <item x="1083"/>
        <item x="1555"/>
        <item x="1438"/>
        <item x="1136"/>
        <item x="823"/>
        <item x="1402"/>
        <item x="1020"/>
        <item x="1228"/>
        <item x="1257"/>
        <item x="1287"/>
        <item x="1189"/>
        <item x="353"/>
        <item x="1613"/>
        <item x="1404"/>
        <item x="1371"/>
        <item x="1296"/>
        <item x="1586"/>
        <item x="1601"/>
        <item x="1487"/>
        <item x="1519"/>
        <item x="1649"/>
        <item x="1430"/>
        <item x="1094"/>
        <item x="757"/>
        <item x="1634"/>
        <item x="1275"/>
        <item x="1134"/>
        <item x="1058"/>
        <item x="665"/>
        <item x="763"/>
        <item x="1120"/>
        <item x="1521"/>
        <item x="1223"/>
        <item x="806"/>
        <item x="1284"/>
        <item x="1614"/>
        <item x="1266"/>
        <item x="625"/>
        <item x="987"/>
        <item x="831"/>
        <item x="196"/>
        <item x="1563"/>
        <item x="1171"/>
        <item x="1111"/>
        <item x="1653"/>
        <item x="872"/>
        <item x="372"/>
        <item x="1004"/>
        <item x="1423"/>
        <item x="1421"/>
        <item x="1270"/>
        <item x="942"/>
        <item x="963"/>
        <item x="1433"/>
        <item x="1497"/>
        <item x="1512"/>
        <item x="55"/>
        <item x="1317"/>
        <item x="1393"/>
        <item x="1566"/>
        <item x="809"/>
        <item x="1598"/>
        <item x="1369"/>
        <item x="1477"/>
        <item x="650"/>
        <item x="115"/>
        <item x="1338"/>
        <item x="1128"/>
        <item x="1636"/>
        <item x="1354"/>
        <item x="51"/>
        <item x="1016"/>
        <item x="1182"/>
        <item x="1546"/>
        <item x="1217"/>
        <item x="962"/>
        <item x="1443"/>
        <item x="1245"/>
        <item x="769"/>
        <item x="1372"/>
        <item x="1609"/>
        <item x="566"/>
        <item x="1293"/>
        <item x="1043"/>
        <item x="42"/>
        <item x="1476"/>
        <item x="922"/>
        <item x="1085"/>
        <item x="1472"/>
        <item x="1192"/>
        <item x="1093"/>
        <item x="1498"/>
        <item x="935"/>
        <item x="730"/>
        <item x="1188"/>
        <item x="1098"/>
        <item x="743"/>
        <item x="1273"/>
        <item x="1343"/>
        <item x="323"/>
        <item x="977"/>
        <item x="1429"/>
        <item x="1405"/>
        <item x="881"/>
        <item x="1412"/>
        <item x="936"/>
        <item x="1285"/>
        <item x="1538"/>
        <item x="1271"/>
        <item x="1281"/>
        <item x="1319"/>
        <item x="1084"/>
        <item x="1180"/>
        <item x="1483"/>
        <item x="265"/>
        <item x="1434"/>
        <item x="251"/>
        <item x="1069"/>
        <item x="1222"/>
        <item x="1464"/>
        <item x="1312"/>
        <item x="1333"/>
        <item x="1381"/>
        <item x="676"/>
        <item x="1029"/>
        <item x="903"/>
        <item x="966"/>
        <item x="967"/>
        <item x="1210"/>
        <item x="610"/>
        <item x="623"/>
        <item x="867"/>
        <item x="1388"/>
        <item x="1291"/>
        <item x="1631"/>
        <item x="1055"/>
        <item x="1233"/>
        <item x="836"/>
        <item x="1495"/>
        <item x="1082"/>
        <item x="988"/>
        <item x="491"/>
        <item x="858"/>
        <item x="292"/>
        <item x="624"/>
        <item x="699"/>
        <item x="1350"/>
        <item x="1575"/>
        <item x="1390"/>
        <item x="1183"/>
        <item x="169"/>
        <item x="1103"/>
        <item x="902"/>
        <item x="993"/>
        <item x="1533"/>
        <item x="1407"/>
        <item x="822"/>
        <item x="511"/>
        <item x="912"/>
        <item x="332"/>
        <item x="1226"/>
        <item x="1264"/>
        <item x="1104"/>
        <item x="617"/>
        <item x="1626"/>
        <item x="1169"/>
        <item x="1439"/>
        <item x="1176"/>
        <item x="1569"/>
        <item x="538"/>
        <item x="820"/>
        <item x="632"/>
        <item x="474"/>
        <item x="1178"/>
        <item x="979"/>
        <item x="1046"/>
        <item x="576"/>
        <item x="1642"/>
        <item x="968"/>
        <item x="1202"/>
        <item x="1014"/>
        <item x="1509"/>
        <item x="949"/>
        <item x="1102"/>
        <item x="655"/>
        <item x="525"/>
        <item x="996"/>
        <item x="1049"/>
        <item x="940"/>
        <item x="648"/>
        <item x="1581"/>
        <item x="1002"/>
        <item x="1643"/>
        <item x="1117"/>
        <item x="1031"/>
        <item x="1570"/>
        <item x="814"/>
        <item x="1377"/>
        <item x="1420"/>
        <item x="1553"/>
        <item x="1561"/>
        <item x="838"/>
        <item x="1640"/>
        <item x="1073"/>
        <item x="1525"/>
        <item x="997"/>
        <item x="1280"/>
        <item x="504"/>
        <item x="1344"/>
        <item x="1542"/>
        <item x="1647"/>
        <item x="383"/>
        <item x="1633"/>
        <item x="252"/>
        <item x="281"/>
        <item x="1220"/>
        <item x="444"/>
        <item x="1092"/>
        <item x="111"/>
        <item x="744"/>
        <item x="82"/>
        <item x="319"/>
        <item x="1465"/>
        <item x="926"/>
        <item x="1311"/>
        <item x="893"/>
        <item x="1156"/>
        <item x="863"/>
        <item x="793"/>
        <item x="1105"/>
        <item x="1383"/>
        <item x="368"/>
        <item x="1403"/>
        <item x="1501"/>
        <item x="885"/>
        <item x="1339"/>
        <item x="522"/>
        <item x="821"/>
        <item x="486"/>
        <item x="1119"/>
        <item x="1321"/>
        <item x="710"/>
        <item x="641"/>
        <item x="598"/>
        <item x="1491"/>
        <item x="1454"/>
        <item x="723"/>
        <item x="1078"/>
        <item x="1323"/>
        <item x="1615"/>
        <item x="1097"/>
        <item x="1186"/>
        <item x="425"/>
        <item x="1010"/>
        <item x="747"/>
        <item x="1184"/>
        <item x="1048"/>
        <item x="1310"/>
        <item x="1396"/>
        <item x="685"/>
        <item x="1484"/>
        <item x="219"/>
        <item x="1231"/>
        <item x="269"/>
        <item x="322"/>
        <item x="1115"/>
        <item x="1629"/>
        <item x="1248"/>
        <item x="830"/>
        <item x="1118"/>
        <item x="1526"/>
        <item x="1530"/>
        <item x="487"/>
        <item x="1379"/>
        <item x="845"/>
        <item x="304"/>
        <item x="1499"/>
        <item x="666"/>
        <item x="888"/>
        <item x="817"/>
        <item x="1550"/>
        <item x="333"/>
        <item x="1358"/>
        <item x="873"/>
        <item x="594"/>
        <item x="1558"/>
        <item x="1021"/>
        <item x="222"/>
        <item x="1159"/>
        <item x="1157"/>
        <item x="615"/>
        <item x="716"/>
        <item x="1427"/>
        <item x="825"/>
        <item x="1200"/>
        <item x="375"/>
        <item x="1342"/>
        <item x="780"/>
        <item x="1289"/>
        <item x="1300"/>
        <item x="732"/>
        <item x="1648"/>
        <item x="1588"/>
        <item x="1516"/>
        <item x="1131"/>
        <item x="1207"/>
        <item x="850"/>
        <item x="672"/>
        <item x="1240"/>
        <item x="104"/>
        <item x="607"/>
        <item x="387"/>
        <item x="81"/>
        <item x="1580"/>
        <item x="656"/>
        <item x="777"/>
        <item x="1208"/>
        <item x="415"/>
        <item x="1101"/>
        <item x="1471"/>
        <item x="895"/>
        <item x="1524"/>
        <item x="1269"/>
        <item x="1137"/>
        <item x="728"/>
        <item x="283"/>
        <item x="97"/>
        <item x="971"/>
        <item x="713"/>
        <item x="1230"/>
        <item x="1067"/>
        <item x="1585"/>
        <item x="1605"/>
        <item x="262"/>
        <item x="1417"/>
        <item x="874"/>
        <item x="1261"/>
        <item x="1573"/>
        <item x="1597"/>
        <item x="1214"/>
        <item x="1368"/>
        <item x="1440"/>
        <item x="748"/>
        <item x="1326"/>
        <item x="900"/>
        <item x="880"/>
        <item x="659"/>
        <item x="301"/>
        <item x="1265"/>
        <item x="1462"/>
        <item x="970"/>
        <item x="570"/>
        <item x="616"/>
        <item x="406"/>
        <item x="729"/>
        <item x="833"/>
        <item x="1599"/>
        <item x="1237"/>
        <item x="1153"/>
        <item x="819"/>
        <item x="749"/>
        <item x="1249"/>
        <item x="1604"/>
        <item x="816"/>
        <item x="1001"/>
        <item x="1522"/>
        <item x="941"/>
        <item x="815"/>
        <item x="837"/>
        <item x="1453"/>
        <item x="1090"/>
        <item x="1540"/>
        <item x="877"/>
        <item x="1481"/>
        <item x="982"/>
        <item x="303"/>
        <item x="1619"/>
        <item x="1077"/>
        <item x="1024"/>
        <item x="915"/>
        <item x="799"/>
        <item x="1632"/>
        <item x="1511"/>
        <item x="1042"/>
        <item x="934"/>
        <item x="1255"/>
        <item x="985"/>
        <item x="1113"/>
        <item x="1579"/>
        <item x="1164"/>
        <item x="627"/>
        <item x="849"/>
        <item x="644"/>
        <item x="348"/>
        <item x="930"/>
        <item x="1506"/>
        <item x="779"/>
        <item x="765"/>
        <item x="1079"/>
        <item x="1015"/>
        <item x="529"/>
        <item x="1409"/>
        <item x="1198"/>
        <item x="119"/>
        <item x="631"/>
        <item x="1125"/>
        <item x="1087"/>
        <item x="467"/>
        <item x="423"/>
        <item x="1050"/>
        <item x="755"/>
        <item x="561"/>
        <item x="1215"/>
        <item x="1302"/>
        <item x="860"/>
        <item x="649"/>
        <item x="1419"/>
        <item x="436"/>
        <item x="998"/>
        <item x="992"/>
        <item x="1037"/>
        <item x="686"/>
        <item x="355"/>
        <item x="812"/>
        <item x="750"/>
        <item x="1528"/>
        <item x="1621"/>
        <item x="785"/>
        <item x="754"/>
        <item x="575"/>
        <item x="1645"/>
        <item x="1635"/>
        <item x="484"/>
        <item x="1408"/>
        <item x="1121"/>
        <item x="1316"/>
        <item x="901"/>
        <item x="1466"/>
        <item x="899"/>
        <item x="758"/>
        <item x="240"/>
        <item x="512"/>
        <item x="722"/>
        <item x="413"/>
        <item x="152"/>
        <item x="412"/>
        <item x="1066"/>
        <item x="1282"/>
        <item x="306"/>
        <item x="706"/>
        <item x="1112"/>
        <item x="1303"/>
        <item x="1529"/>
        <item x="663"/>
        <item x="658"/>
        <item x="1637"/>
        <item x="1568"/>
        <item x="1110"/>
        <item x="951"/>
        <item x="994"/>
        <item x="194"/>
        <item x="964"/>
        <item x="1277"/>
        <item x="667"/>
        <item x="446"/>
        <item x="1166"/>
        <item x="1373"/>
        <item x="680"/>
        <item x="1386"/>
        <item x="63"/>
        <item x="1411"/>
        <item x="1039"/>
        <item x="100"/>
        <item x="1172"/>
        <item x="1242"/>
        <item x="1081"/>
        <item x="1168"/>
        <item x="314"/>
        <item x="94"/>
        <item x="1392"/>
        <item x="463"/>
        <item x="1181"/>
        <item x="263"/>
        <item x="223"/>
        <item x="1268"/>
        <item x="1173"/>
        <item x="843"/>
        <item x="193"/>
        <item x="213"/>
        <item x="1057"/>
        <item x="781"/>
        <item x="933"/>
        <item x="1146"/>
        <item x="1414"/>
        <item x="1127"/>
        <item x="1167"/>
        <item x="1199"/>
        <item x="953"/>
        <item x="928"/>
        <item x="461"/>
        <item x="734"/>
        <item x="1007"/>
        <item x="719"/>
        <item x="1064"/>
        <item x="521"/>
        <item x="316"/>
        <item x="408"/>
        <item x="493"/>
        <item x="344"/>
        <item x="608"/>
        <item x="496"/>
        <item x="1346"/>
        <item x="447"/>
        <item x="1349"/>
        <item x="629"/>
        <item x="671"/>
        <item x="1410"/>
        <item x="1142"/>
        <item x="1133"/>
        <item x="284"/>
        <item x="1463"/>
        <item x="694"/>
        <item x="1205"/>
        <item x="431"/>
        <item x="1061"/>
        <item x="560"/>
        <item x="688"/>
        <item x="782"/>
        <item x="1591"/>
        <item x="371"/>
        <item x="767"/>
        <item x="564"/>
        <item x="505"/>
        <item x="1565"/>
        <item x="726"/>
        <item x="184"/>
        <item x="884"/>
        <item x="64"/>
        <item x="1479"/>
        <item x="727"/>
        <item x="293"/>
        <item x="228"/>
        <item x="995"/>
        <item x="1406"/>
        <item x="1278"/>
        <item x="480"/>
        <item x="660"/>
        <item x="1086"/>
        <item x="1193"/>
        <item x="530"/>
        <item x="973"/>
        <item x="807"/>
        <item x="1203"/>
        <item x="910"/>
        <item x="226"/>
        <item x="652"/>
        <item x="539"/>
        <item x="778"/>
        <item x="220"/>
        <item x="176"/>
        <item x="961"/>
        <item x="141"/>
        <item x="1148"/>
        <item x="784"/>
        <item x="1017"/>
        <item x="465"/>
        <item x="569"/>
        <item x="813"/>
        <item x="386"/>
        <item x="741"/>
        <item x="1488"/>
        <item x="1095"/>
        <item x="589"/>
        <item x="1517"/>
        <item x="600"/>
        <item x="929"/>
        <item x="1578"/>
        <item x="638"/>
        <item x="773"/>
        <item x="155"/>
        <item x="866"/>
        <item x="1574"/>
        <item x="759"/>
        <item x="287"/>
        <item x="1144"/>
        <item x="584"/>
        <item x="1051"/>
        <item x="1600"/>
        <item x="407"/>
        <item x="596"/>
        <item x="345"/>
        <item x="587"/>
        <item x="679"/>
        <item x="83"/>
        <item x="1011"/>
        <item x="592"/>
        <item x="595"/>
        <item x="1554"/>
        <item x="244"/>
        <item x="1161"/>
        <item x="1355"/>
        <item x="991"/>
        <item x="458"/>
        <item x="307"/>
        <item x="1630"/>
        <item x="932"/>
        <item x="731"/>
        <item x="908"/>
        <item x="639"/>
        <item x="457"/>
        <item x="647"/>
        <item x="175"/>
        <item x="132"/>
        <item x="707"/>
        <item x="1227"/>
        <item x="1592"/>
        <item x="824"/>
        <item x="1324"/>
        <item x="483"/>
        <item x="107"/>
        <item x="1360"/>
        <item x="454"/>
        <item x="1543"/>
        <item x="290"/>
        <item x="285"/>
        <item x="1382"/>
        <item x="795"/>
        <item x="905"/>
        <item x="397"/>
        <item x="241"/>
        <item x="153"/>
        <item x="618"/>
        <item x="950"/>
        <item x="611"/>
        <item x="409"/>
        <item x="1322"/>
        <item x="1022"/>
        <item x="958"/>
        <item x="1130"/>
        <item x="883"/>
        <item x="1091"/>
        <item x="249"/>
        <item x="268"/>
        <item x="1236"/>
        <item x="173"/>
        <item x="1008"/>
        <item x="1032"/>
        <item x="416"/>
        <item x="1331"/>
        <item x="1297"/>
        <item x="1060"/>
        <item x="898"/>
        <item x="938"/>
        <item x="787"/>
        <item x="692"/>
        <item x="865"/>
        <item x="1003"/>
        <item x="233"/>
        <item x="459"/>
        <item x="209"/>
        <item x="311"/>
        <item x="1469"/>
        <item x="435"/>
        <item x="419"/>
        <item x="776"/>
        <item x="410"/>
        <item x="955"/>
        <item x="256"/>
        <item x="593"/>
        <item x="492"/>
        <item x="673"/>
        <item x="198"/>
        <item x="1295"/>
        <item x="260"/>
        <item x="1450"/>
        <item x="1624"/>
        <item x="1080"/>
        <item x="939"/>
        <item x="216"/>
        <item x="181"/>
        <item x="803"/>
        <item x="586"/>
        <item x="391"/>
        <item x="354"/>
        <item x="456"/>
        <item x="500"/>
        <item x="886"/>
        <item x="388"/>
        <item x="261"/>
        <item x="1347"/>
        <item x="1556"/>
        <item x="543"/>
        <item x="1559"/>
        <item x="1625"/>
        <item x="603"/>
        <item x="78"/>
        <item x="546"/>
        <item x="702"/>
        <item x="870"/>
        <item x="578"/>
        <item x="551"/>
        <item x="579"/>
        <item x="279"/>
        <item x="832"/>
        <item x="857"/>
        <item x="554"/>
        <item x="1197"/>
        <item x="460"/>
        <item x="476"/>
        <item x="270"/>
        <item x="1045"/>
        <item x="878"/>
        <item x="705"/>
        <item x="171"/>
        <item x="545"/>
        <item x="85"/>
        <item x="733"/>
        <item x="145"/>
        <item x="110"/>
        <item x="914"/>
        <item x="358"/>
        <item x="621"/>
        <item x="725"/>
        <item x="689"/>
        <item x="490"/>
        <item x="70"/>
        <item x="398"/>
        <item x="558"/>
        <item x="183"/>
        <item x="426"/>
        <item x="140"/>
        <item x="583"/>
        <item x="549"/>
        <item x="217"/>
        <item x="47"/>
        <item x="852"/>
        <item x="96"/>
        <item x="1299"/>
        <item x="259"/>
        <item x="189"/>
        <item x="38"/>
        <item x="52"/>
        <item x="296"/>
        <item x="403"/>
        <item x="574"/>
        <item x="965"/>
        <item x="1129"/>
        <item x="827"/>
        <item x="1138"/>
        <item x="275"/>
        <item x="1088"/>
        <item x="399"/>
        <item x="234"/>
        <item x="433"/>
        <item x="192"/>
        <item x="661"/>
        <item x="612"/>
        <item x="507"/>
        <item x="475"/>
        <item x="1444"/>
        <item x="418"/>
        <item x="131"/>
        <item x="54"/>
        <item x="172"/>
        <item x="810"/>
        <item x="654"/>
        <item x="230"/>
        <item x="740"/>
        <item x="337"/>
        <item x="1582"/>
        <item x="86"/>
        <item x="257"/>
        <item x="191"/>
        <item x="1482"/>
        <item x="802"/>
        <item x="331"/>
        <item x="1006"/>
        <item x="1025"/>
        <item x="76"/>
        <item x="637"/>
        <item x="1108"/>
        <item x="278"/>
        <item x="164"/>
        <item x="280"/>
        <item x="1196"/>
        <item x="18"/>
        <item x="91"/>
        <item x="295"/>
        <item x="146"/>
        <item x="479"/>
        <item x="13"/>
        <item x="144"/>
        <item x="29"/>
        <item x="77"/>
        <item x="212"/>
        <item x="1179"/>
        <item x="774"/>
        <item x="1126"/>
        <item x="559"/>
        <item x="925"/>
        <item x="513"/>
        <item x="221"/>
        <item x="481"/>
        <item x="674"/>
        <item x="978"/>
        <item x="1030"/>
        <item x="108"/>
        <item x="389"/>
        <item x="472"/>
        <item x="242"/>
        <item x="954"/>
        <item x="49"/>
        <item x="201"/>
        <item x="22"/>
        <item x="347"/>
        <item x="289"/>
        <item x="44"/>
        <item x="515"/>
        <item x="61"/>
        <item x="62"/>
        <item x="264"/>
        <item x="305"/>
        <item x="470"/>
        <item x="1627"/>
        <item x="142"/>
        <item x="894"/>
        <item x="102"/>
        <item x="1320"/>
        <item x="19"/>
        <item x="89"/>
        <item x="227"/>
        <item x="25"/>
        <item x="165"/>
        <item x="45"/>
        <item x="205"/>
        <item x="361"/>
        <item x="393"/>
        <item x="299"/>
        <item x="466"/>
        <item x="114"/>
        <item x="552"/>
        <item x="1595"/>
        <item x="67"/>
        <item x="329"/>
        <item x="80"/>
        <item x="272"/>
        <item x="5"/>
        <item x="855"/>
        <item x="105"/>
        <item x="506"/>
        <item x="157"/>
        <item x="116"/>
        <item x="188"/>
        <item x="628"/>
        <item x="117"/>
        <item x="7"/>
        <item x="180"/>
        <item x="133"/>
        <item x="381"/>
        <item x="138"/>
        <item x="294"/>
        <item x="462"/>
        <item x="190"/>
        <item x="207"/>
        <item x="1234"/>
        <item x="288"/>
        <item x="1359"/>
        <item x="1365"/>
        <item x="986"/>
        <item x="156"/>
        <item x="1033"/>
        <item x="450"/>
        <item x="159"/>
        <item x="57"/>
        <item x="120"/>
        <item x="717"/>
        <item x="400"/>
        <item x="738"/>
        <item x="890"/>
        <item x="126"/>
        <item x="247"/>
        <item x="211"/>
        <item x="1504"/>
        <item x="514"/>
        <item x="532"/>
        <item x="351"/>
        <item x="147"/>
        <item x="1307"/>
        <item x="528"/>
        <item x="243"/>
        <item x="56"/>
        <item x="1400"/>
        <item x="862"/>
        <item x="366"/>
        <item x="556"/>
        <item x="424"/>
        <item x="700"/>
        <item x="904"/>
        <item x="136"/>
        <item x="620"/>
        <item x="670"/>
        <item x="1478"/>
        <item x="379"/>
        <item x="921"/>
        <item x="853"/>
        <item x="800"/>
        <item x="861"/>
        <item x="772"/>
        <item x="154"/>
        <item x="1005"/>
        <item x="1363"/>
        <item x="34"/>
        <item x="1089"/>
        <item x="590"/>
        <item x="497"/>
        <item x="526"/>
        <item x="917"/>
        <item x="17"/>
        <item x="1375"/>
        <item x="429"/>
        <item x="93"/>
        <item x="73"/>
        <item x="947"/>
        <item x="565"/>
        <item x="286"/>
        <item x="1139"/>
        <item x="1545"/>
        <item x="682"/>
        <item x="582"/>
        <item x="571"/>
        <item x="440"/>
        <item x="709"/>
        <item x="464"/>
        <item x="1617"/>
        <item x="567"/>
        <item x="614"/>
        <item x="254"/>
        <item x="218"/>
        <item x="376"/>
        <item x="1315"/>
        <item x="330"/>
        <item x="1054"/>
        <item x="1304"/>
        <item x="1399"/>
        <item x="1056"/>
        <item x="805"/>
        <item x="266"/>
        <item x="384"/>
        <item x="441"/>
        <item x="185"/>
        <item x="544"/>
        <item x="327"/>
        <item x="518"/>
        <item x="1107"/>
        <item x="1147"/>
        <item x="550"/>
        <item x="683"/>
        <item x="202"/>
        <item x="163"/>
        <item x="605"/>
        <item x="1224"/>
        <item x="21"/>
        <item x="364"/>
        <item x="130"/>
        <item x="1259"/>
        <item x="2"/>
        <item x="742"/>
        <item x="1523"/>
        <item x="1267"/>
        <item x="50"/>
        <item x="502"/>
        <item x="580"/>
        <item x="553"/>
        <item x="1076"/>
        <item x="510"/>
        <item x="1539"/>
        <item x="1047"/>
        <item x="527"/>
        <item x="4"/>
        <item x="501"/>
        <item x="362"/>
        <item x="160"/>
        <item x="959"/>
        <item x="273"/>
        <item x="308"/>
        <item x="127"/>
        <item x="373"/>
        <item x="324"/>
        <item x="378"/>
        <item x="946"/>
        <item x="9"/>
        <item x="542"/>
        <item x="23"/>
        <item x="869"/>
        <item x="300"/>
        <item x="1623"/>
        <item x="1053"/>
        <item x="1145"/>
        <item x="498"/>
        <item x="377"/>
        <item x="599"/>
        <item x="771"/>
        <item x="374"/>
        <item x="764"/>
        <item x="276"/>
        <item x="356"/>
        <item x="186"/>
        <item x="88"/>
        <item x="1505"/>
        <item x="39"/>
        <item x="10"/>
        <item x="1496"/>
        <item x="1023"/>
        <item x="485"/>
        <item x="1"/>
        <item x="1353"/>
        <item x="678"/>
        <item x="36"/>
        <item x="834"/>
        <item x="581"/>
        <item x="1036"/>
        <item x="15"/>
        <item x="1177"/>
        <item x="75"/>
        <item x="976"/>
        <item x="619"/>
        <item x="768"/>
        <item x="640"/>
        <item x="12"/>
        <item x="1062"/>
        <item x="681"/>
        <item x="392"/>
        <item x="1075"/>
        <item x="588"/>
        <item x="572"/>
        <item x="1279"/>
        <item x="871"/>
        <item x="79"/>
        <item x="14"/>
        <item x="43"/>
        <item x="635"/>
        <item x="911"/>
        <item x="125"/>
        <item x="788"/>
        <item x="148"/>
        <item x="920"/>
        <item x="664"/>
        <item x="876"/>
        <item x="315"/>
        <item x="69"/>
        <item x="701"/>
        <item x="602"/>
        <item x="1535"/>
        <item x="896"/>
        <item x="87"/>
        <item x="365"/>
        <item x="907"/>
        <item x="1170"/>
        <item x="20"/>
        <item x="1334"/>
        <item x="1190"/>
        <item x="712"/>
        <item x="101"/>
        <item x="974"/>
        <item x="339"/>
        <item x="897"/>
        <item x="523"/>
        <item x="343"/>
        <item x="499"/>
        <item x="792"/>
        <item x="1537"/>
        <item x="151"/>
        <item x="691"/>
        <item x="1341"/>
        <item x="360"/>
        <item x="3"/>
        <item x="516"/>
        <item x="74"/>
        <item x="1584"/>
        <item x="30"/>
        <item x="801"/>
        <item x="882"/>
        <item x="203"/>
        <item x="745"/>
        <item x="1398"/>
        <item x="1306"/>
        <item x="1019"/>
        <item x="1361"/>
        <item x="1040"/>
        <item x="927"/>
        <item x="585"/>
        <item x="1332"/>
        <item x="1251"/>
        <item x="677"/>
        <item x="752"/>
        <item x="250"/>
        <item x="633"/>
        <item x="797"/>
        <item x="761"/>
        <item x="1577"/>
        <item x="471"/>
        <item x="321"/>
        <item x="984"/>
        <item x="177"/>
        <item x="106"/>
        <item x="95"/>
        <item x="1244"/>
        <item x="606"/>
        <item x="237"/>
        <item x="370"/>
        <item x="71"/>
        <item x="48"/>
        <item x="601"/>
        <item x="31"/>
        <item x="1099"/>
        <item x="53"/>
        <item x="980"/>
        <item x="675"/>
        <item x="841"/>
        <item x="736"/>
        <item x="704"/>
        <item x="1612"/>
        <item x="1034"/>
        <item x="1246"/>
        <item x="1247"/>
        <item x="65"/>
        <item x="948"/>
        <item x="818"/>
        <item x="6"/>
        <item x="613"/>
        <item x="937"/>
        <item x="179"/>
        <item x="229"/>
        <item x="439"/>
        <item x="557"/>
        <item x="520"/>
        <item x="1195"/>
        <item x="762"/>
        <item x="804"/>
        <item x="715"/>
        <item x="0"/>
        <item x="277"/>
        <item x="786"/>
        <item x="208"/>
        <item x="1603"/>
        <item x="698"/>
        <item x="808"/>
        <item x="1475"/>
        <item x="721"/>
        <item x="414"/>
        <item x="197"/>
        <item x="434"/>
        <item x="1243"/>
        <item x="320"/>
        <item x="66"/>
        <item x="1536"/>
        <item x="24"/>
        <item x="170"/>
        <item x="1122"/>
        <item x="975"/>
        <item x="1474"/>
        <item x="235"/>
        <item x="1152"/>
        <item x="1534"/>
        <item x="1074"/>
        <item x="445"/>
        <item x="26"/>
        <item x="1155"/>
        <item x="918"/>
        <item x="1213"/>
        <item x="1041"/>
        <item x="443"/>
        <item x="548"/>
        <item x="524"/>
        <item x="1387"/>
        <item x="1283"/>
        <item x="59"/>
        <item x="33"/>
        <item x="609"/>
        <item x="92"/>
        <item x="695"/>
        <item x="282"/>
        <item x="1532"/>
        <item x="182"/>
        <item x="489"/>
        <item x="1486"/>
        <item x="455"/>
        <item x="923"/>
        <item x="385"/>
        <item x="642"/>
        <item x="452"/>
        <item x="1063"/>
        <item x="318"/>
        <item x="842"/>
        <item x="1141"/>
        <item x="1174"/>
        <item x="394"/>
        <item x="1583"/>
        <item x="349"/>
        <item x="931"/>
        <item x="1260"/>
        <item x="1395"/>
        <item x="135"/>
        <item x="535"/>
        <item x="999"/>
        <item x="1445"/>
        <item x="1389"/>
        <item x="568"/>
        <item x="338"/>
        <item x="645"/>
        <item x="856"/>
        <item x="1335"/>
        <item x="651"/>
        <item x="791"/>
        <item x="1149"/>
        <item x="1426"/>
        <item x="214"/>
        <item x="770"/>
        <item x="829"/>
        <item x="402"/>
        <item x="84"/>
        <item x="231"/>
        <item x="1490"/>
        <item x="1448"/>
        <item x="693"/>
        <item x="380"/>
        <item x="851"/>
        <item x="139"/>
        <item x="981"/>
        <item x="1044"/>
        <item x="1009"/>
        <item x="1070"/>
        <item x="657"/>
        <item x="72"/>
        <item x="90"/>
        <item x="540"/>
        <item x="1294"/>
        <item x="28"/>
        <item x="662"/>
        <item x="204"/>
        <item x="174"/>
        <item x="1431"/>
        <item x="1059"/>
        <item x="555"/>
        <item x="215"/>
        <item x="916"/>
        <item x="796"/>
        <item x="302"/>
        <item x="68"/>
        <item x="210"/>
        <item x="1589"/>
        <item x="519"/>
        <item x="199"/>
        <item x="27"/>
        <item x="488"/>
        <item x="924"/>
        <item x="1518"/>
        <item x="1513"/>
        <item x="1175"/>
        <item x="109"/>
        <item x="40"/>
        <item x="1447"/>
        <item x="794"/>
        <item x="960"/>
        <item x="473"/>
        <item x="342"/>
        <item x="448"/>
        <item x="517"/>
        <item x="735"/>
        <item x="720"/>
        <item x="1204"/>
        <item x="775"/>
        <item x="124"/>
        <item x="756"/>
        <item x="1151"/>
        <item x="684"/>
        <item x="563"/>
        <item x="1212"/>
        <item x="1068"/>
        <item x="168"/>
        <item x="35"/>
        <item x="112"/>
        <item x="390"/>
        <item x="687"/>
        <item x="274"/>
        <item x="195"/>
        <item x="840"/>
        <item x="1650"/>
        <item x="957"/>
        <item x="913"/>
        <item x="1397"/>
        <item x="150"/>
        <item x="826"/>
        <item x="359"/>
        <item x="367"/>
        <item x="58"/>
        <item x="187"/>
        <item x="737"/>
        <item x="508"/>
        <item x="310"/>
        <item x="1610"/>
        <item x="478"/>
        <item x="134"/>
        <item x="328"/>
        <item x="469"/>
        <item x="789"/>
        <item x="129"/>
        <item x="739"/>
        <item x="1493"/>
        <item x="363"/>
        <item x="149"/>
        <item x="340"/>
        <item x="271"/>
        <item x="636"/>
        <item x="718"/>
        <item x="369"/>
        <item x="703"/>
        <item x="1262"/>
        <item x="696"/>
        <item x="404"/>
        <item x="267"/>
        <item x="396"/>
        <item x="495"/>
        <item x="1345"/>
        <item x="1461"/>
        <item x="206"/>
        <item x="430"/>
        <item x="1218"/>
        <item x="1216"/>
        <item x="828"/>
        <item x="118"/>
        <item x="317"/>
        <item x="236"/>
        <item x="760"/>
        <item x="541"/>
        <item x="753"/>
        <item x="468"/>
        <item x="137"/>
        <item x="634"/>
        <item x="158"/>
        <item x="224"/>
        <item x="1458"/>
        <item x="453"/>
        <item x="200"/>
        <item x="1288"/>
        <item x="60"/>
        <item x="395"/>
        <item x="1309"/>
        <item x="336"/>
        <item x="411"/>
        <item x="1114"/>
        <item x="906"/>
        <item x="783"/>
        <item x="482"/>
        <item x="162"/>
        <item x="1367"/>
        <item x="417"/>
        <item x="724"/>
        <item x="751"/>
        <item x="990"/>
        <item x="577"/>
        <item x="421"/>
        <item x="352"/>
        <item x="534"/>
        <item x="1158"/>
        <item x="1272"/>
        <item x="427"/>
        <item x="309"/>
        <item x="1308"/>
        <item x="811"/>
        <item x="646"/>
        <item x="952"/>
        <item x="909"/>
        <item x="166"/>
        <item x="1385"/>
        <item x="798"/>
        <item x="503"/>
        <item x="258"/>
        <item x="509"/>
        <item x="708"/>
        <item x="167"/>
        <item x="432"/>
        <item x="341"/>
        <item x="1154"/>
        <item x="891"/>
        <item x="1239"/>
        <item x="1201"/>
        <item x="16"/>
        <item x="1428"/>
        <item x="879"/>
        <item x="945"/>
        <item x="143"/>
        <item x="573"/>
        <item x="1401"/>
        <item x="1510"/>
        <item x="326"/>
        <item x="99"/>
        <item x="103"/>
        <item x="537"/>
        <item x="113"/>
        <item x="122"/>
        <item x="451"/>
        <item x="887"/>
        <item x="604"/>
        <item x="161"/>
        <item x="1232"/>
        <item x="46"/>
        <item x="248"/>
        <item x="1552"/>
        <item x="298"/>
        <item x="238"/>
        <item x="442"/>
        <item x="477"/>
        <item x="357"/>
        <item x="346"/>
        <item x="232"/>
        <item x="428"/>
        <item x="41"/>
        <item x="1492"/>
        <item x="1446"/>
        <item x="350"/>
        <item x="1256"/>
        <item x="335"/>
        <item x="1329"/>
        <item x="847"/>
        <item x="1035"/>
        <item x="668"/>
        <item x="846"/>
        <item x="562"/>
        <item x="643"/>
        <item x="253"/>
        <item x="1235"/>
        <item x="1449"/>
        <item x="1163"/>
        <item x="37"/>
        <item x="1394"/>
        <item x="1480"/>
        <item x="401"/>
        <item x="1026"/>
        <item x="531"/>
        <item x="1027"/>
        <item x="1065"/>
        <item x="1100"/>
        <item x="422"/>
        <item x="313"/>
        <item x="1470"/>
        <item x="297"/>
        <item x="225"/>
        <item x="1494"/>
        <item x="1165"/>
        <item x="382"/>
        <item x="325"/>
        <item x="1564"/>
        <item x="868"/>
        <item x="246"/>
        <item x="1437"/>
        <item x="8"/>
        <item x="11"/>
        <item x="121"/>
        <item x="291"/>
        <item x="848"/>
        <item x="875"/>
        <item x="1072"/>
        <item x="1432"/>
        <item x="536"/>
        <item x="178"/>
        <item x="123"/>
        <item x="245"/>
        <item x="32"/>
        <item x="98"/>
        <item x="239"/>
        <item x="334"/>
        <item x="1263"/>
        <item x="437"/>
        <item x="312"/>
        <item x="1328"/>
        <item x="697"/>
        <item x="128"/>
        <item x="1038"/>
        <item x="438"/>
        <item x="1318"/>
        <item x="494"/>
        <item x="1123"/>
        <item x="1416"/>
        <item x="714"/>
        <item x="1587"/>
        <item x="1132"/>
        <item x="1206"/>
        <item x="1150"/>
        <item x="591"/>
        <item x="1594"/>
        <item x="1096"/>
        <item x="889"/>
        <item x="919"/>
        <item x="405"/>
        <item x="864"/>
        <item x="533"/>
        <item x="1459"/>
        <item x="1356"/>
        <item x="1106"/>
        <item x="1052"/>
        <item x="1290"/>
        <item x="839"/>
        <item x="746"/>
        <item x="983"/>
        <item x="1508"/>
        <item x="669"/>
        <item x="1258"/>
        <item x="969"/>
        <item x="1211"/>
        <item x="711"/>
        <item x="844"/>
        <item x="1000"/>
        <item x="597"/>
        <item x="449"/>
        <item x="1502"/>
        <item x="1357"/>
        <item x="1330"/>
        <item x="943"/>
        <item x="1028"/>
        <item x="835"/>
        <item x="1593"/>
        <item x="1305"/>
        <item x="1229"/>
        <item x="1364"/>
        <item x="1467"/>
        <item x="1313"/>
        <item x="1348"/>
        <item x="859"/>
        <item x="1596"/>
        <item x="1337"/>
        <item x="1209"/>
        <item x="1651"/>
        <item x="1415"/>
        <item x="1485"/>
        <item x="1252"/>
        <item x="1442"/>
        <item x="1590"/>
        <item x="1221"/>
        <item x="1424"/>
        <item x="1606"/>
        <item x="1571"/>
        <item x="1641"/>
        <item t="default"/>
      </items>
    </pivotField>
    <pivotField compact="0" showAll="0"/>
    <pivotField dataField="1" compact="0" showAll="0">
      <items count="1923">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showAll="0"/>
    <pivotField compact="0" showAll="0">
      <items count="5">
        <item x="3"/>
        <item x="0"/>
        <item x="2"/>
        <item x="1"/>
        <item t="default"/>
      </items>
    </pivotField>
    <pivotField compact="0" showAll="0"/>
    <pivotField axis="axisRow" compact="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showAll="0">
      <items count="15">
        <item sd="0" x="0"/>
        <item sd="0" x="1"/>
        <item sd="0" x="2"/>
        <item sd="0" x="3"/>
        <item sd="0" x="4"/>
        <item sd="0" x="5"/>
        <item sd="0" x="6"/>
        <item sd="0" x="7"/>
        <item sd="0" x="8"/>
        <item sd="0" x="9"/>
        <item sd="0" x="10"/>
        <item sd="0" x="11"/>
        <item sd="0" x="12"/>
        <item sd="0" x="13"/>
        <item t="default"/>
      </items>
    </pivotField>
  </pivotFields>
  <rowFields count="1">
    <field x="28"/>
  </rowFields>
  <rowItems count="179">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rowItems>
  <colItems count="1">
    <i/>
  </colItems>
  <dataFields count="1">
    <dataField name="Sum of Sales" fld="24" baseField="0" baseItem="0"/>
  </dataFields>
  <chartFormats count="2">
    <chartFormat chart="18"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7A1F0A-60F8-4F12-B92B-2F7EB95AE0E4}" name="totals"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8">
  <location ref="L2:M6" firstHeaderRow="1" firstDataRow="1" firstDataCol="1"/>
  <pivotFields count="30">
    <pivotField compact="0" outline="0" showAll="0"/>
    <pivotField compact="0" outline="0" showAll="0">
      <items count="7">
        <item x="1"/>
        <item h="1" x="5"/>
        <item h="1" x="2"/>
        <item h="1" x="4"/>
        <item h="1" x="3"/>
        <item h="1" x="0"/>
        <item t="default"/>
      </items>
    </pivotField>
    <pivotField compact="0" outline="0" showAll="0"/>
    <pivotField compact="0" outline="0" showAll="0"/>
    <pivotField compact="0" outline="0" showAll="0"/>
    <pivotField compact="0" outline="0" showAll="0"/>
    <pivotField compact="0" outline="0" showAll="0"/>
    <pivotField compact="0" outline="0" showAll="0">
      <items count="4">
        <item x="1"/>
        <item x="2"/>
        <item x="0"/>
        <item t="default"/>
      </items>
    </pivotField>
    <pivotField compact="0" outline="0" showAll="0">
      <items count="5">
        <item x="2"/>
        <item x="1"/>
        <item x="3"/>
        <item x="0"/>
        <item t="default"/>
      </items>
    </pivotField>
    <pivotField compact="0" outline="0" showAll="0">
      <items count="4">
        <item x="2"/>
        <item x="0"/>
        <item x="1"/>
        <item t="default"/>
      </items>
    </pivotField>
    <pivotField compact="0" outline="0" showAll="0">
      <items count="18">
        <item x="7"/>
        <item x="0"/>
        <item x="6"/>
        <item x="2"/>
        <item x="10"/>
        <item x="5"/>
        <item x="14"/>
        <item x="15"/>
        <item x="4"/>
        <item x="1"/>
        <item x="11"/>
        <item x="13"/>
        <item x="16"/>
        <item x="12"/>
        <item x="3"/>
        <item x="8"/>
        <item x="9"/>
        <item t="default"/>
      </items>
    </pivotField>
    <pivotField compact="0" outline="0" showAll="0">
      <items count="8">
        <item x="3"/>
        <item x="1"/>
        <item x="2"/>
        <item x="4"/>
        <item x="0"/>
        <item x="5"/>
        <item x="6"/>
        <item t="default"/>
      </items>
    </pivotField>
    <pivotField compact="0" outline="0" showAll="0"/>
    <pivotField compact="0" outline="0" showAll="0"/>
    <pivotField compact="0" outline="0" showAll="0">
      <items count="2">
        <item x="0"/>
        <item t="default"/>
      </items>
    </pivotField>
    <pivotField compact="0" outline="0" showAll="0">
      <items count="5">
        <item x="3"/>
        <item x="0"/>
        <item x="2"/>
        <item x="1"/>
        <item t="default"/>
      </items>
    </pivotField>
    <pivotField compact="0" outline="0" showAll="0">
      <items count="50">
        <item x="3"/>
        <item x="40"/>
        <item x="37"/>
        <item x="1"/>
        <item x="12"/>
        <item x="39"/>
        <item x="47"/>
        <item x="0"/>
        <item x="15"/>
        <item x="30"/>
        <item x="35"/>
        <item x="13"/>
        <item x="7"/>
        <item x="42"/>
        <item x="20"/>
        <item x="34"/>
        <item x="24"/>
        <item x="10"/>
        <item x="32"/>
        <item x="11"/>
        <item x="4"/>
        <item x="22"/>
        <item x="45"/>
        <item x="38"/>
        <item x="28"/>
        <item x="29"/>
        <item x="26"/>
        <item x="41"/>
        <item x="17"/>
        <item x="43"/>
        <item x="2"/>
        <item x="18"/>
        <item x="33"/>
        <item x="8"/>
        <item x="44"/>
        <item x="16"/>
        <item x="5"/>
        <item x="23"/>
        <item x="36"/>
        <item x="46"/>
        <item x="25"/>
        <item x="6"/>
        <item x="9"/>
        <item x="21"/>
        <item x="27"/>
        <item x="14"/>
        <item x="19"/>
        <item x="31"/>
        <item x="48"/>
        <item t="default"/>
      </items>
    </pivotField>
    <pivotField compact="0" outline="0" showAll="0"/>
    <pivotField compact="0" outline="0" showAll="0"/>
    <pivotField compact="0" numFmtId="14" outline="0" showAll="0">
      <items count="180">
        <item x="67"/>
        <item x="63"/>
        <item x="43"/>
        <item x="111"/>
        <item x="30"/>
        <item x="41"/>
        <item x="7"/>
        <item x="66"/>
        <item x="31"/>
        <item x="54"/>
        <item x="132"/>
        <item x="82"/>
        <item x="142"/>
        <item x="129"/>
        <item x="90"/>
        <item x="159"/>
        <item x="128"/>
        <item x="122"/>
        <item x="153"/>
        <item x="108"/>
        <item x="105"/>
        <item x="39"/>
        <item x="172"/>
        <item x="48"/>
        <item x="169"/>
        <item x="118"/>
        <item x="136"/>
        <item x="97"/>
        <item x="52"/>
        <item x="79"/>
        <item x="33"/>
        <item x="71"/>
        <item x="27"/>
        <item x="124"/>
        <item x="95"/>
        <item x="36"/>
        <item x="101"/>
        <item x="150"/>
        <item x="161"/>
        <item x="171"/>
        <item x="61"/>
        <item x="18"/>
        <item x="156"/>
        <item x="29"/>
        <item x="46"/>
        <item x="44"/>
        <item x="17"/>
        <item x="158"/>
        <item x="14"/>
        <item x="164"/>
        <item x="75"/>
        <item x="1"/>
        <item x="74"/>
        <item x="110"/>
        <item x="83"/>
        <item x="76"/>
        <item x="109"/>
        <item x="155"/>
        <item x="163"/>
        <item x="40"/>
        <item x="68"/>
        <item x="175"/>
        <item x="49"/>
        <item x="107"/>
        <item x="81"/>
        <item x="119"/>
        <item x="130"/>
        <item x="99"/>
        <item x="55"/>
        <item x="154"/>
        <item x="84"/>
        <item x="86"/>
        <item x="21"/>
        <item x="133"/>
        <item x="24"/>
        <item x="106"/>
        <item x="15"/>
        <item x="135"/>
        <item x="70"/>
        <item x="5"/>
        <item x="100"/>
        <item x="151"/>
        <item x="112"/>
        <item x="88"/>
        <item x="104"/>
        <item x="65"/>
        <item x="141"/>
        <item x="173"/>
        <item x="13"/>
        <item x="178"/>
        <item x="96"/>
        <item x="9"/>
        <item x="0"/>
        <item x="89"/>
        <item x="23"/>
        <item x="114"/>
        <item x="144"/>
        <item x="87"/>
        <item x="22"/>
        <item x="170"/>
        <item x="174"/>
        <item x="116"/>
        <item x="147"/>
        <item x="121"/>
        <item x="73"/>
        <item x="51"/>
        <item x="94"/>
        <item x="93"/>
        <item x="50"/>
        <item x="20"/>
        <item x="157"/>
        <item x="58"/>
        <item x="137"/>
        <item x="3"/>
        <item x="34"/>
        <item x="102"/>
        <item x="19"/>
        <item x="143"/>
        <item x="78"/>
        <item x="165"/>
        <item x="35"/>
        <item x="56"/>
        <item x="85"/>
        <item x="26"/>
        <item x="166"/>
        <item x="126"/>
        <item x="62"/>
        <item x="168"/>
        <item x="98"/>
        <item x="37"/>
        <item x="72"/>
        <item x="162"/>
        <item x="69"/>
        <item x="131"/>
        <item x="92"/>
        <item x="91"/>
        <item x="146"/>
        <item x="77"/>
        <item x="57"/>
        <item x="139"/>
        <item x="32"/>
        <item x="28"/>
        <item x="113"/>
        <item x="60"/>
        <item x="64"/>
        <item x="167"/>
        <item x="138"/>
        <item x="4"/>
        <item x="123"/>
        <item x="125"/>
        <item x="140"/>
        <item x="80"/>
        <item x="152"/>
        <item x="16"/>
        <item x="11"/>
        <item x="25"/>
        <item x="120"/>
        <item x="160"/>
        <item x="145"/>
        <item x="10"/>
        <item x="38"/>
        <item x="53"/>
        <item x="6"/>
        <item x="127"/>
        <item x="134"/>
        <item x="149"/>
        <item x="45"/>
        <item x="42"/>
        <item x="2"/>
        <item x="148"/>
        <item x="59"/>
        <item x="12"/>
        <item x="177"/>
        <item x="103"/>
        <item x="47"/>
        <item x="176"/>
        <item x="117"/>
        <item x="115"/>
        <item x="8"/>
        <item t="default"/>
      </items>
    </pivotField>
    <pivotField compact="0" numFmtId="14" outline="0" showAll="0"/>
    <pivotField dataField="1" compact="0" outline="0" showAll="0"/>
    <pivotField dataField="1" compact="0" numFmtId="10" outline="0" showAll="0"/>
    <pivotField dataField="1" compact="0" outline="0" showAll="0"/>
    <pivotField dataField="1" compact="0" outline="0" showAll="0">
      <items count="1923">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outline="0" showAll="0"/>
    <pivotField compact="0" outline="0" showAll="0">
      <items count="5">
        <item x="3"/>
        <item x="0"/>
        <item x="2"/>
        <item x="1"/>
        <item t="default"/>
      </items>
    </pivotField>
    <pivotField compact="0" outline="0" showAll="0"/>
    <pivotField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4">
    <i>
      <x/>
    </i>
    <i i="1">
      <x v="1"/>
    </i>
    <i i="2">
      <x v="2"/>
    </i>
    <i i="3">
      <x v="3"/>
    </i>
  </rowItems>
  <colItems count="1">
    <i/>
  </colItems>
  <dataFields count="4">
    <dataField name="Sum of Sales" fld="24" baseField="0" baseItem="0"/>
    <dataField name="Sum of Profit" fld="21" baseField="0" baseItem="0"/>
    <dataField name="Sum of Profit Margin" fld="22" baseField="0" baseItem="0"/>
    <dataField name="Sum of Quantity ordered new"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B55605-81E7-4608-9F4E-0E4E4F0BFF91}" name="sub categor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38">
  <location ref="AP1:AQ18" firstHeaderRow="1" firstDataRow="1" firstDataCol="1"/>
  <pivotFields count="30">
    <pivotField compact="0" showAll="0"/>
    <pivotField compact="0" showAll="0">
      <items count="7">
        <item x="1"/>
        <item h="1" x="5"/>
        <item x="2"/>
        <item x="4"/>
        <item x="3"/>
        <item x="0"/>
        <item t="default"/>
      </items>
    </pivotField>
    <pivotField compact="0" showAll="0"/>
    <pivotField compact="0" showAll="0"/>
    <pivotField compact="0" showAll="0"/>
    <pivotField compact="0" showAll="0"/>
    <pivotField compact="0" showAll="0">
      <items count="1131">
        <item x="428"/>
        <item x="1112"/>
        <item x="138"/>
        <item x="378"/>
        <item x="286"/>
        <item x="989"/>
        <item x="506"/>
        <item x="550"/>
        <item x="291"/>
        <item x="693"/>
        <item x="755"/>
        <item x="732"/>
        <item x="90"/>
        <item x="812"/>
        <item x="1039"/>
        <item x="1111"/>
        <item x="57"/>
        <item x="356"/>
        <item x="541"/>
        <item x="983"/>
        <item x="392"/>
        <item x="295"/>
        <item x="200"/>
        <item x="265"/>
        <item x="181"/>
        <item x="354"/>
        <item x="566"/>
        <item x="970"/>
        <item x="444"/>
        <item x="391"/>
        <item x="978"/>
        <item x="956"/>
        <item x="893"/>
        <item x="147"/>
        <item x="1120"/>
        <item x="337"/>
        <item x="835"/>
        <item x="561"/>
        <item x="29"/>
        <item x="42"/>
        <item x="10"/>
        <item x="668"/>
        <item x="796"/>
        <item x="773"/>
        <item x="723"/>
        <item x="175"/>
        <item x="1107"/>
        <item x="1053"/>
        <item x="161"/>
        <item x="929"/>
        <item x="48"/>
        <item x="738"/>
        <item x="505"/>
        <item x="739"/>
        <item x="101"/>
        <item x="278"/>
        <item x="670"/>
        <item x="967"/>
        <item x="172"/>
        <item x="8"/>
        <item x="340"/>
        <item x="809"/>
        <item x="919"/>
        <item x="248"/>
        <item x="108"/>
        <item x="699"/>
        <item x="806"/>
        <item x="15"/>
        <item x="818"/>
        <item x="220"/>
        <item x="573"/>
        <item x="159"/>
        <item x="800"/>
        <item x="930"/>
        <item x="664"/>
        <item x="866"/>
        <item x="152"/>
        <item x="243"/>
        <item x="1046"/>
        <item x="652"/>
        <item x="973"/>
        <item x="803"/>
        <item x="189"/>
        <item x="1004"/>
        <item x="497"/>
        <item x="199"/>
        <item x="833"/>
        <item x="861"/>
        <item x="858"/>
        <item x="169"/>
        <item x="327"/>
        <item x="512"/>
        <item x="195"/>
        <item x="373"/>
        <item x="445"/>
        <item x="839"/>
        <item x="372"/>
        <item x="440"/>
        <item x="408"/>
        <item x="501"/>
        <item x="83"/>
        <item x="581"/>
        <item x="583"/>
        <item x="816"/>
        <item x="484"/>
        <item x="828"/>
        <item x="124"/>
        <item x="1105"/>
        <item x="131"/>
        <item x="92"/>
        <item x="675"/>
        <item x="28"/>
        <item x="672"/>
        <item x="805"/>
        <item x="67"/>
        <item x="1056"/>
        <item x="258"/>
        <item x="856"/>
        <item x="288"/>
        <item x="895"/>
        <item x="637"/>
        <item x="508"/>
        <item x="16"/>
        <item x="609"/>
        <item x="176"/>
        <item x="339"/>
        <item x="606"/>
        <item x="212"/>
        <item x="292"/>
        <item x="242"/>
        <item x="548"/>
        <item x="1002"/>
        <item x="483"/>
        <item x="879"/>
        <item x="104"/>
        <item x="461"/>
        <item x="790"/>
        <item x="612"/>
        <item x="386"/>
        <item x="109"/>
        <item x="359"/>
        <item x="588"/>
        <item x="722"/>
        <item x="713"/>
        <item x="87"/>
        <item x="874"/>
        <item x="27"/>
        <item x="848"/>
        <item x="254"/>
        <item x="400"/>
        <item x="558"/>
        <item x="450"/>
        <item x="260"/>
        <item x="311"/>
        <item x="820"/>
        <item x="485"/>
        <item x="855"/>
        <item x="107"/>
        <item x="1126"/>
        <item x="1045"/>
        <item x="764"/>
        <item x="45"/>
        <item x="329"/>
        <item x="488"/>
        <item x="431"/>
        <item x="256"/>
        <item x="825"/>
        <item x="478"/>
        <item x="823"/>
        <item x="953"/>
        <item x="733"/>
        <item x="891"/>
        <item x="1054"/>
        <item x="1129"/>
        <item x="1109"/>
        <item x="301"/>
        <item x="1100"/>
        <item x="11"/>
        <item x="494"/>
        <item x="486"/>
        <item x="559"/>
        <item x="1094"/>
        <item x="399"/>
        <item x="955"/>
        <item x="613"/>
        <item x="767"/>
        <item x="797"/>
        <item x="489"/>
        <item x="241"/>
        <item x="526"/>
        <item x="721"/>
        <item x="229"/>
        <item x="1077"/>
        <item x="194"/>
        <item x="999"/>
        <item x="969"/>
        <item x="690"/>
        <item x="907"/>
        <item x="115"/>
        <item x="932"/>
        <item x="585"/>
        <item x="113"/>
        <item x="871"/>
        <item x="832"/>
        <item x="538"/>
        <item x="388"/>
        <item x="651"/>
        <item x="266"/>
        <item x="58"/>
        <item x="689"/>
        <item x="91"/>
        <item x="156"/>
        <item x="1064"/>
        <item x="433"/>
        <item x="600"/>
        <item x="100"/>
        <item x="1123"/>
        <item x="524"/>
        <item x="527"/>
        <item x="711"/>
        <item x="551"/>
        <item x="691"/>
        <item x="416"/>
        <item x="463"/>
        <item x="1060"/>
        <item x="40"/>
        <item x="151"/>
        <item x="543"/>
        <item x="1090"/>
        <item x="268"/>
        <item x="308"/>
        <item x="401"/>
        <item x="332"/>
        <item x="250"/>
        <item x="821"/>
        <item x="210"/>
        <item x="991"/>
        <item x="1104"/>
        <item x="305"/>
        <item x="409"/>
        <item x="234"/>
        <item x="110"/>
        <item x="133"/>
        <item x="926"/>
        <item x="822"/>
        <item x="50"/>
        <item x="1086"/>
        <item x="950"/>
        <item x="203"/>
        <item x="338"/>
        <item x="787"/>
        <item x="596"/>
        <item x="404"/>
        <item x="415"/>
        <item x="253"/>
        <item x="7"/>
        <item x="302"/>
        <item x="654"/>
        <item x="126"/>
        <item x="734"/>
        <item x="93"/>
        <item x="912"/>
        <item x="712"/>
        <item x="875"/>
        <item x="865"/>
        <item x="435"/>
        <item x="507"/>
        <item x="1067"/>
        <item x="718"/>
        <item x="736"/>
        <item x="239"/>
        <item x="994"/>
        <item x="992"/>
        <item x="966"/>
        <item x="208"/>
        <item x="66"/>
        <item x="328"/>
        <item x="230"/>
        <item x="68"/>
        <item x="226"/>
        <item x="346"/>
        <item x="114"/>
        <item x="1110"/>
        <item x="1114"/>
        <item x="300"/>
        <item x="55"/>
        <item x="72"/>
        <item x="921"/>
        <item x="882"/>
        <item x="901"/>
        <item x="1116"/>
        <item x="887"/>
        <item x="1065"/>
        <item x="889"/>
        <item x="1072"/>
        <item x="826"/>
        <item x="685"/>
        <item x="390"/>
        <item x="120"/>
        <item x="304"/>
        <item x="389"/>
        <item x="46"/>
        <item x="380"/>
        <item x="775"/>
        <item x="927"/>
        <item x="1062"/>
        <item x="303"/>
        <item x="599"/>
        <item x="802"/>
        <item x="1001"/>
        <item x="293"/>
        <item x="945"/>
        <item x="1125"/>
        <item x="965"/>
        <item x="437"/>
        <item x="592"/>
        <item x="834"/>
        <item x="1003"/>
        <item x="626"/>
        <item x="799"/>
        <item x="502"/>
        <item x="282"/>
        <item x="490"/>
        <item x="6"/>
        <item x="677"/>
        <item x="382"/>
        <item x="334"/>
        <item x="396"/>
        <item x="1030"/>
        <item x="85"/>
        <item x="622"/>
        <item x="322"/>
        <item x="78"/>
        <item x="627"/>
        <item x="73"/>
        <item x="678"/>
        <item x="492"/>
        <item x="227"/>
        <item x="314"/>
        <item x="783"/>
        <item x="310"/>
        <item x="888"/>
        <item x="414"/>
        <item x="782"/>
        <item x="931"/>
        <item x="798"/>
        <item x="102"/>
        <item x="1033"/>
        <item x="579"/>
        <item x="421"/>
        <item x="1115"/>
        <item x="779"/>
        <item x="479"/>
        <item x="1106"/>
        <item x="811"/>
        <item x="564"/>
        <item x="1095"/>
        <item x="481"/>
        <item x="294"/>
        <item x="1024"/>
        <item x="719"/>
        <item x="603"/>
        <item x="345"/>
        <item x="424"/>
        <item x="752"/>
        <item x="164"/>
        <item x="167"/>
        <item x="519"/>
        <item x="146"/>
        <item x="537"/>
        <item x="69"/>
        <item x="937"/>
        <item x="259"/>
        <item x="1043"/>
        <item x="1013"/>
        <item x="179"/>
        <item x="778"/>
        <item x="748"/>
        <item x="1025"/>
        <item x="533"/>
        <item x="528"/>
        <item x="951"/>
        <item x="1058"/>
        <item x="361"/>
        <item x="160"/>
        <item x="1047"/>
        <item x="635"/>
        <item x="441"/>
        <item x="325"/>
        <item x="117"/>
        <item x="128"/>
        <item x="432"/>
        <item x="663"/>
        <item x="905"/>
        <item x="880"/>
        <item x="1042"/>
        <item x="598"/>
        <item x="77"/>
        <item x="285"/>
        <item x="211"/>
        <item x="457"/>
        <item x="232"/>
        <item x="758"/>
        <item x="688"/>
        <item x="448"/>
        <item x="192"/>
        <item x="863"/>
        <item x="917"/>
        <item x="963"/>
        <item x="683"/>
        <item x="315"/>
        <item x="449"/>
        <item x="744"/>
        <item x="597"/>
        <item x="545"/>
        <item x="469"/>
        <item x="215"/>
        <item x="47"/>
        <item x="178"/>
        <item x="1029"/>
        <item x="964"/>
        <item x="687"/>
        <item x="122"/>
        <item x="358"/>
        <item x="1048"/>
        <item x="476"/>
        <item x="725"/>
        <item x="616"/>
        <item x="244"/>
        <item x="371"/>
        <item x="762"/>
        <item x="14"/>
        <item x="952"/>
        <item x="760"/>
        <item x="384"/>
        <item x="859"/>
        <item x="255"/>
        <item x="1059"/>
        <item x="656"/>
        <item x="791"/>
        <item x="841"/>
        <item x="509"/>
        <item x="705"/>
        <item x="807"/>
        <item x="1035"/>
        <item x="427"/>
        <item x="60"/>
        <item x="204"/>
        <item x="1011"/>
        <item x="957"/>
        <item x="443"/>
        <item x="954"/>
        <item x="284"/>
        <item x="589"/>
        <item x="49"/>
        <item x="464"/>
        <item x="348"/>
        <item x="916"/>
        <item x="904"/>
        <item x="700"/>
        <item x="924"/>
        <item x="61"/>
        <item x="894"/>
        <item x="383"/>
        <item x="940"/>
        <item x="267"/>
        <item x="264"/>
        <item x="452"/>
        <item x="641"/>
        <item x="1101"/>
        <item x="52"/>
        <item x="190"/>
        <item x="899"/>
        <item x="116"/>
        <item x="840"/>
        <item x="1005"/>
        <item x="590"/>
        <item x="649"/>
        <item x="18"/>
        <item x="642"/>
        <item x="1066"/>
        <item x="25"/>
        <item x="458"/>
        <item x="544"/>
        <item x="754"/>
        <item x="280"/>
        <item x="594"/>
        <item x="467"/>
        <item x="491"/>
        <item x="962"/>
        <item x="515"/>
        <item x="62"/>
        <item x="607"/>
        <item x="780"/>
        <item x="572"/>
        <item x="846"/>
        <item x="417"/>
        <item x="1076"/>
        <item x="82"/>
        <item x="1009"/>
        <item x="1021"/>
        <item x="468"/>
        <item x="333"/>
        <item x="784"/>
        <item x="547"/>
        <item x="191"/>
        <item x="684"/>
        <item x="32"/>
        <item x="630"/>
        <item x="877"/>
        <item x="309"/>
        <item x="560"/>
        <item x="377"/>
        <item x="206"/>
        <item x="769"/>
        <item x="522"/>
        <item x="410"/>
        <item x="387"/>
        <item x="876"/>
        <item x="21"/>
        <item x="819"/>
        <item x="144"/>
        <item x="221"/>
        <item x="750"/>
        <item x="1085"/>
        <item x="13"/>
        <item x="379"/>
        <item x="868"/>
        <item x="465"/>
        <item x="1057"/>
        <item x="1018"/>
        <item x="95"/>
        <item x="1027"/>
        <item x="554"/>
        <item x="883"/>
        <item x="729"/>
        <item x="662"/>
        <item x="228"/>
        <item x="623"/>
        <item x="872"/>
        <item x="984"/>
        <item x="135"/>
        <item x="183"/>
        <item x="920"/>
        <item x="202"/>
        <item x="1037"/>
        <item x="870"/>
        <item x="530"/>
        <item x="946"/>
        <item x="185"/>
        <item x="815"/>
        <item x="272"/>
        <item x="659"/>
        <item x="238"/>
        <item x="1099"/>
        <item x="1071"/>
        <item x="470"/>
        <item x="36"/>
        <item x="660"/>
        <item x="852"/>
        <item x="123"/>
        <item x="628"/>
        <item x="180"/>
        <item x="910"/>
        <item x="312"/>
        <item x="751"/>
        <item x="413"/>
        <item x="695"/>
        <item x="785"/>
        <item x="165"/>
        <item x="1019"/>
        <item x="446"/>
        <item x="1020"/>
        <item x="657"/>
        <item x="753"/>
        <item x="740"/>
        <item x="593"/>
        <item x="928"/>
        <item x="632"/>
        <item x="727"/>
        <item x="269"/>
        <item x="808"/>
        <item x="503"/>
        <item x="475"/>
        <item x="998"/>
        <item x="1093"/>
        <item x="993"/>
        <item x="353"/>
        <item x="749"/>
        <item x="59"/>
        <item x="516"/>
        <item x="1023"/>
        <item x="35"/>
        <item x="702"/>
        <item x="38"/>
        <item x="757"/>
        <item x="918"/>
        <item x="892"/>
        <item x="745"/>
        <item x="923"/>
        <item x="407"/>
        <item x="429"/>
        <item x="621"/>
        <item x="838"/>
        <item x="153"/>
        <item x="405"/>
        <item x="289"/>
        <item x="746"/>
        <item x="680"/>
        <item x="201"/>
        <item x="645"/>
        <item x="867"/>
        <item x="487"/>
        <item x="958"/>
        <item x="79"/>
        <item x="981"/>
        <item x="674"/>
        <item x="51"/>
        <item x="320"/>
        <item x="643"/>
        <item x="1"/>
        <item x="143"/>
        <item x="148"/>
        <item x="959"/>
        <item x="64"/>
        <item x="1081"/>
        <item x="493"/>
        <item x="814"/>
        <item x="938"/>
        <item x="257"/>
        <item x="615"/>
        <item x="1000"/>
        <item x="665"/>
        <item x="634"/>
        <item x="365"/>
        <item x="521"/>
        <item x="247"/>
        <item x="224"/>
        <item x="495"/>
        <item x="1074"/>
        <item x="885"/>
        <item x="297"/>
        <item x="54"/>
        <item x="982"/>
        <item x="1082"/>
        <item x="125"/>
        <item x="355"/>
        <item x="5"/>
        <item x="23"/>
        <item x="730"/>
        <item x="708"/>
        <item x="555"/>
        <item x="996"/>
        <item x="987"/>
        <item x="9"/>
        <item x="777"/>
        <item x="451"/>
        <item x="948"/>
        <item x="976"/>
        <item x="980"/>
        <item x="216"/>
        <item x="724"/>
        <item x="714"/>
        <item x="534"/>
        <item x="274"/>
        <item x="81"/>
        <item x="681"/>
        <item x="655"/>
        <item x="686"/>
        <item x="925"/>
        <item x="154"/>
        <item x="76"/>
        <item x="529"/>
        <item x="709"/>
        <item x="316"/>
        <item x="759"/>
        <item x="454"/>
        <item x="357"/>
        <item x="673"/>
        <item x="53"/>
        <item x="281"/>
        <item x="747"/>
        <item x="908"/>
        <item x="168"/>
        <item x="37"/>
        <item x="237"/>
        <item x="676"/>
        <item x="587"/>
        <item x="455"/>
        <item x="99"/>
        <item x="1041"/>
        <item x="770"/>
        <item x="525"/>
        <item x="1031"/>
        <item x="1121"/>
        <item x="97"/>
        <item x="418"/>
        <item x="611"/>
        <item x="571"/>
        <item x="531"/>
        <item x="817"/>
        <item x="853"/>
        <item x="471"/>
        <item x="1087"/>
        <item x="271"/>
        <item x="842"/>
        <item x="473"/>
        <item x="647"/>
        <item x="726"/>
        <item x="1008"/>
        <item x="341"/>
        <item x="129"/>
        <item x="323"/>
        <item x="1022"/>
        <item x="347"/>
        <item x="287"/>
        <item x="698"/>
        <item x="933"/>
        <item x="246"/>
        <item x="240"/>
        <item x="1118"/>
        <item x="771"/>
        <item x="71"/>
        <item x="658"/>
        <item x="1103"/>
        <item x="857"/>
        <item x="911"/>
        <item x="140"/>
        <item x="565"/>
        <item x="1040"/>
        <item x="196"/>
        <item x="510"/>
        <item x="500"/>
        <item x="460"/>
        <item x="578"/>
        <item x="1061"/>
        <item x="715"/>
        <item x="1073"/>
        <item x="532"/>
        <item x="902"/>
        <item x="617"/>
        <item x="646"/>
        <item x="1075"/>
        <item x="188"/>
        <item x="1032"/>
        <item x="402"/>
        <item x="737"/>
        <item x="231"/>
        <item x="602"/>
        <item x="968"/>
        <item x="610"/>
        <item x="1122"/>
        <item x="89"/>
        <item x="943"/>
        <item x="697"/>
        <item x="298"/>
        <item x="614"/>
        <item x="496"/>
        <item x="586"/>
        <item x="112"/>
        <item x="1113"/>
        <item x="111"/>
        <item x="1017"/>
        <item x="850"/>
        <item x="563"/>
        <item x="843"/>
        <item x="941"/>
        <item x="679"/>
        <item x="214"/>
        <item x="878"/>
        <item x="12"/>
        <item x="728"/>
        <item x="604"/>
        <item x="367"/>
        <item x="1097"/>
        <item x="851"/>
        <item x="671"/>
        <item x="591"/>
        <item x="997"/>
        <item x="922"/>
        <item x="482"/>
        <item x="434"/>
        <item x="209"/>
        <item x="157"/>
        <item x="804"/>
        <item x="763"/>
        <item x="317"/>
        <item x="801"/>
        <item x="321"/>
        <item x="692"/>
        <item x="897"/>
        <item x="166"/>
        <item x="270"/>
        <item x="601"/>
        <item x="829"/>
        <item x="351"/>
        <item x="420"/>
        <item x="667"/>
        <item x="403"/>
        <item x="765"/>
        <item x="94"/>
        <item x="171"/>
        <item x="1083"/>
        <item x="20"/>
        <item x="251"/>
        <item x="514"/>
        <item x="1055"/>
        <item x="518"/>
        <item x="350"/>
        <item x="898"/>
        <item x="1063"/>
        <item x="245"/>
        <item x="881"/>
        <item x="381"/>
        <item x="364"/>
        <item x="735"/>
        <item x="397"/>
        <item x="56"/>
        <item x="205"/>
        <item x="296"/>
        <item x="1016"/>
        <item x="279"/>
        <item x="1038"/>
        <item x="84"/>
        <item x="453"/>
        <item x="540"/>
        <item x="436"/>
        <item x="141"/>
        <item x="903"/>
        <item x="419"/>
        <item x="0"/>
        <item x="666"/>
        <item x="137"/>
        <item x="335"/>
        <item x="74"/>
        <item x="813"/>
        <item x="972"/>
        <item x="535"/>
        <item x="150"/>
        <item x="1014"/>
        <item x="438"/>
        <item x="499"/>
        <item x="19"/>
        <item x="197"/>
        <item x="582"/>
        <item x="318"/>
        <item x="412"/>
        <item x="511"/>
        <item x="960"/>
        <item x="786"/>
        <item x="213"/>
        <item x="1069"/>
        <item x="330"/>
        <item x="869"/>
        <item x="34"/>
        <item x="766"/>
        <item x="368"/>
        <item x="1091"/>
        <item x="1006"/>
        <item x="236"/>
        <item x="439"/>
        <item x="1051"/>
        <item x="136"/>
        <item x="605"/>
        <item x="119"/>
        <item x="369"/>
        <item x="707"/>
        <item x="121"/>
        <item x="640"/>
        <item x="542"/>
        <item x="618"/>
        <item x="326"/>
        <item x="595"/>
        <item x="273"/>
        <item x="1128"/>
        <item x="669"/>
        <item x="935"/>
        <item x="961"/>
        <item x="661"/>
        <item x="1012"/>
        <item x="198"/>
        <item x="1070"/>
        <item x="393"/>
        <item x="761"/>
        <item x="971"/>
        <item x="342"/>
        <item x="906"/>
        <item x="155"/>
        <item x="862"/>
        <item x="625"/>
        <item x="105"/>
        <item x="1028"/>
        <item x="650"/>
        <item x="636"/>
        <item x="170"/>
        <item x="411"/>
        <item x="375"/>
        <item x="523"/>
        <item x="1026"/>
        <item x="423"/>
        <item x="30"/>
        <item x="142"/>
        <item x="710"/>
        <item x="31"/>
        <item x="974"/>
        <item x="307"/>
        <item x="624"/>
        <item x="947"/>
        <item x="979"/>
        <item x="162"/>
        <item x="795"/>
        <item x="845"/>
        <item x="886"/>
        <item x="395"/>
        <item x="890"/>
        <item x="644"/>
        <item x="977"/>
        <item x="394"/>
        <item x="426"/>
        <item x="313"/>
        <item x="406"/>
        <item x="827"/>
        <item x="703"/>
        <item x="474"/>
        <item x="344"/>
        <item x="149"/>
        <item x="553"/>
        <item x="939"/>
        <item x="756"/>
        <item x="731"/>
        <item x="949"/>
        <item x="986"/>
        <item x="1068"/>
        <item x="1102"/>
        <item x="63"/>
        <item x="577"/>
        <item x="1092"/>
        <item x="3"/>
        <item x="629"/>
        <item x="290"/>
        <item x="425"/>
        <item x="768"/>
        <item x="263"/>
        <item x="134"/>
        <item x="163"/>
        <item x="792"/>
        <item x="1098"/>
        <item x="33"/>
        <item x="466"/>
        <item x="781"/>
        <item x="462"/>
        <item x="306"/>
        <item x="173"/>
        <item x="653"/>
        <item x="376"/>
        <item x="837"/>
        <item x="639"/>
        <item x="139"/>
        <item x="513"/>
        <item x="995"/>
        <item x="324"/>
        <item x="184"/>
        <item x="633"/>
        <item x="794"/>
        <item x="127"/>
        <item x="575"/>
        <item x="716"/>
        <item x="830"/>
        <item x="638"/>
        <item x="360"/>
        <item x="75"/>
        <item x="370"/>
        <item x="24"/>
        <item x="480"/>
        <item x="385"/>
        <item x="774"/>
        <item x="252"/>
        <item x="39"/>
        <item x="988"/>
        <item x="936"/>
        <item x="849"/>
        <item x="915"/>
        <item x="824"/>
        <item x="106"/>
        <item x="568"/>
        <item x="1078"/>
        <item x="80"/>
        <item x="884"/>
        <item x="1049"/>
        <item x="96"/>
        <item x="174"/>
        <item x="854"/>
        <item x="472"/>
        <item x="682"/>
        <item x="1117"/>
        <item x="934"/>
        <item x="556"/>
        <item x="1079"/>
        <item x="1089"/>
        <item x="1084"/>
        <item x="186"/>
        <item x="793"/>
        <item x="717"/>
        <item x="249"/>
        <item x="517"/>
        <item x="132"/>
        <item x="362"/>
        <item x="549"/>
        <item x="772"/>
        <item x="1052"/>
        <item x="352"/>
        <item x="225"/>
        <item x="275"/>
        <item x="459"/>
        <item x="847"/>
        <item x="704"/>
        <item x="88"/>
        <item x="1036"/>
        <item x="619"/>
        <item x="343"/>
        <item x="233"/>
        <item x="283"/>
        <item x="944"/>
        <item x="145"/>
        <item x="536"/>
        <item x="580"/>
        <item x="520"/>
        <item x="118"/>
        <item x="86"/>
        <item x="498"/>
        <item x="913"/>
        <item x="22"/>
        <item x="741"/>
        <item x="873"/>
        <item x="896"/>
        <item x="608"/>
        <item x="789"/>
        <item x="743"/>
        <item x="788"/>
        <item x="336"/>
        <item x="262"/>
        <item x="844"/>
        <item x="584"/>
        <item x="914"/>
        <item x="447"/>
        <item x="103"/>
        <item x="694"/>
        <item x="574"/>
        <item x="299"/>
        <item x="860"/>
        <item x="576"/>
        <item x="217"/>
        <item x="398"/>
        <item x="810"/>
        <item x="567"/>
        <item x="26"/>
        <item x="900"/>
        <item x="720"/>
        <item x="620"/>
        <item x="70"/>
        <item x="1108"/>
        <item x="456"/>
        <item x="1096"/>
        <item x="985"/>
        <item x="864"/>
        <item x="2"/>
        <item x="1050"/>
        <item x="942"/>
        <item x="218"/>
        <item x="1127"/>
        <item x="430"/>
        <item x="701"/>
        <item x="557"/>
        <item x="158"/>
        <item x="990"/>
        <item x="1010"/>
        <item x="1007"/>
        <item x="207"/>
        <item x="552"/>
        <item x="223"/>
        <item x="349"/>
        <item x="187"/>
        <item x="648"/>
        <item x="546"/>
        <item x="41"/>
        <item x="177"/>
        <item x="570"/>
        <item x="222"/>
        <item x="65"/>
        <item x="363"/>
        <item x="539"/>
        <item x="182"/>
        <item x="569"/>
        <item x="706"/>
        <item x="1044"/>
        <item x="277"/>
        <item x="696"/>
        <item x="1119"/>
        <item x="562"/>
        <item x="319"/>
        <item x="1088"/>
        <item x="631"/>
        <item x="975"/>
        <item x="193"/>
        <item x="130"/>
        <item x="17"/>
        <item x="1080"/>
        <item x="44"/>
        <item x="1015"/>
        <item x="477"/>
        <item x="504"/>
        <item x="98"/>
        <item x="261"/>
        <item x="836"/>
        <item x="909"/>
        <item x="422"/>
        <item x="235"/>
        <item x="276"/>
        <item x="374"/>
        <item x="1034"/>
        <item x="742"/>
        <item x="831"/>
        <item x="219"/>
        <item x="442"/>
        <item x="1124"/>
        <item x="776"/>
        <item x="366"/>
        <item x="4"/>
        <item x="43"/>
        <item x="331"/>
        <item t="default"/>
      </items>
    </pivotField>
    <pivotField compact="0" showAll="0">
      <items count="4">
        <item x="1"/>
        <item x="2"/>
        <item x="0"/>
        <item t="default"/>
      </items>
    </pivotField>
    <pivotField compact="0" showAll="0">
      <items count="5">
        <item x="2"/>
        <item x="1"/>
        <item x="3"/>
        <item x="0"/>
        <item t="default"/>
      </items>
    </pivotField>
    <pivotField compact="0" showAll="0">
      <items count="4">
        <item x="2"/>
        <item x="0"/>
        <item x="1"/>
        <item t="default"/>
      </items>
    </pivotField>
    <pivotField axis="axisRow" compact="0" showAll="0" sortType="ascending">
      <items count="18">
        <item x="7"/>
        <item x="0"/>
        <item x="6"/>
        <item x="2"/>
        <item x="10"/>
        <item x="5"/>
        <item x="14"/>
        <item x="15"/>
        <item x="4"/>
        <item x="1"/>
        <item x="11"/>
        <item x="13"/>
        <item x="16"/>
        <item x="12"/>
        <item x="3"/>
        <item x="8"/>
        <item x="9"/>
        <item t="default"/>
      </items>
      <autoSortScope>
        <pivotArea dataOnly="0" outline="0" fieldPosition="0">
          <references count="1">
            <reference field="4294967294" count="1" selected="0">
              <x v="0"/>
            </reference>
          </references>
        </pivotArea>
      </autoSortScope>
    </pivotField>
    <pivotField compact="0" showAll="0">
      <items count="8">
        <item x="3"/>
        <item x="1"/>
        <item x="2"/>
        <item x="4"/>
        <item x="0"/>
        <item x="5"/>
        <item x="6"/>
        <item t="default"/>
      </items>
    </pivotField>
    <pivotField compact="0" showAll="0">
      <items count="914">
        <item x="820"/>
        <item x="607"/>
        <item x="397"/>
        <item x="501"/>
        <item x="529"/>
        <item x="658"/>
        <item x="912"/>
        <item x="703"/>
        <item x="284"/>
        <item x="894"/>
        <item x="806"/>
        <item x="659"/>
        <item x="662"/>
        <item x="489"/>
        <item x="542"/>
        <item x="661"/>
        <item x="98"/>
        <item x="67"/>
        <item x="265"/>
        <item x="336"/>
        <item x="315"/>
        <item x="281"/>
        <item x="266"/>
        <item x="70"/>
        <item x="122"/>
        <item x="349"/>
        <item x="353"/>
        <item x="750"/>
        <item x="743"/>
        <item x="372"/>
        <item x="636"/>
        <item x="321"/>
        <item x="180"/>
        <item x="594"/>
        <item x="235"/>
        <item x="114"/>
        <item x="205"/>
        <item x="282"/>
        <item x="158"/>
        <item x="682"/>
        <item x="328"/>
        <item x="568"/>
        <item x="161"/>
        <item x="330"/>
        <item x="441"/>
        <item x="64"/>
        <item x="260"/>
        <item x="126"/>
        <item x="502"/>
        <item x="302"/>
        <item x="393"/>
        <item x="210"/>
        <item x="225"/>
        <item x="773"/>
        <item x="446"/>
        <item x="562"/>
        <item x="184"/>
        <item x="228"/>
        <item x="448"/>
        <item x="116"/>
        <item x="518"/>
        <item x="522"/>
        <item x="786"/>
        <item x="369"/>
        <item x="194"/>
        <item x="587"/>
        <item x="190"/>
        <item x="347"/>
        <item x="186"/>
        <item x="404"/>
        <item x="552"/>
        <item x="196"/>
        <item x="288"/>
        <item x="343"/>
        <item x="488"/>
        <item x="696"/>
        <item x="763"/>
        <item x="504"/>
        <item x="630"/>
        <item x="779"/>
        <item x="707"/>
        <item x="876"/>
        <item x="799"/>
        <item x="139"/>
        <item x="734"/>
        <item x="718"/>
        <item x="817"/>
        <item x="691"/>
        <item x="719"/>
        <item x="549"/>
        <item x="814"/>
        <item x="525"/>
        <item x="533"/>
        <item x="341"/>
        <item x="677"/>
        <item x="635"/>
        <item x="485"/>
        <item x="701"/>
        <item x="823"/>
        <item x="904"/>
        <item x="69"/>
        <item x="233"/>
        <item x="344"/>
        <item x="674"/>
        <item x="753"/>
        <item x="460"/>
        <item x="886"/>
        <item x="780"/>
        <item x="543"/>
        <item x="588"/>
        <item x="712"/>
        <item x="642"/>
        <item x="656"/>
        <item x="715"/>
        <item x="519"/>
        <item x="794"/>
        <item x="494"/>
        <item x="873"/>
        <item x="319"/>
        <item x="705"/>
        <item x="493"/>
        <item x="107"/>
        <item x="24"/>
        <item x="800"/>
        <item x="378"/>
        <item x="879"/>
        <item x="671"/>
        <item x="514"/>
        <item x="882"/>
        <item x="706"/>
        <item x="614"/>
        <item x="901"/>
        <item x="785"/>
        <item x="854"/>
        <item x="520"/>
        <item x="772"/>
        <item x="724"/>
        <item x="895"/>
        <item x="767"/>
        <item x="909"/>
        <item x="699"/>
        <item x="902"/>
        <item x="809"/>
        <item x="627"/>
        <item x="556"/>
        <item x="847"/>
        <item x="294"/>
        <item x="693"/>
        <item x="784"/>
        <item x="797"/>
        <item x="795"/>
        <item x="306"/>
        <item x="355"/>
        <item x="515"/>
        <item x="726"/>
        <item x="647"/>
        <item x="857"/>
        <item x="389"/>
        <item x="582"/>
        <item x="380"/>
        <item x="910"/>
        <item x="512"/>
        <item x="354"/>
        <item x="690"/>
        <item x="566"/>
        <item x="865"/>
        <item x="906"/>
        <item x="125"/>
        <item x="131"/>
        <item x="842"/>
        <item x="880"/>
        <item x="218"/>
        <item x="127"/>
        <item x="156"/>
        <item x="557"/>
        <item x="755"/>
        <item x="427"/>
        <item x="275"/>
        <item x="402"/>
        <item x="590"/>
        <item x="593"/>
        <item x="43"/>
        <item x="133"/>
        <item x="204"/>
        <item x="86"/>
        <item x="176"/>
        <item x="115"/>
        <item x="201"/>
        <item x="870"/>
        <item x="736"/>
        <item x="401"/>
        <item x="843"/>
        <item x="469"/>
        <item x="296"/>
        <item x="665"/>
        <item x="318"/>
        <item x="314"/>
        <item x="597"/>
        <item x="473"/>
        <item x="381"/>
        <item x="390"/>
        <item x="263"/>
        <item x="207"/>
        <item x="570"/>
        <item x="376"/>
        <item x="121"/>
        <item x="185"/>
        <item x="776"/>
        <item x="73"/>
        <item x="128"/>
        <item x="35"/>
        <item x="79"/>
        <item x="859"/>
        <item x="181"/>
        <item x="412"/>
        <item x="38"/>
        <item x="37"/>
        <item x="14"/>
        <item x="297"/>
        <item x="456"/>
        <item x="531"/>
        <item x="178"/>
        <item x="26"/>
        <item x="162"/>
        <item x="11"/>
        <item x="99"/>
        <item x="16"/>
        <item x="324"/>
        <item x="222"/>
        <item x="503"/>
        <item x="15"/>
        <item x="49"/>
        <item x="82"/>
        <item x="68"/>
        <item x="516"/>
        <item x="676"/>
        <item x="725"/>
        <item x="511"/>
        <item x="305"/>
        <item x="124"/>
        <item x="155"/>
        <item x="310"/>
        <item x="146"/>
        <item x="41"/>
        <item x="145"/>
        <item x="44"/>
        <item x="668"/>
        <item x="822"/>
        <item x="487"/>
        <item x="367"/>
        <item x="567"/>
        <item x="539"/>
        <item x="457"/>
        <item x="436"/>
        <item x="491"/>
        <item x="526"/>
        <item x="737"/>
        <item x="165"/>
        <item x="685"/>
        <item x="534"/>
        <item x="851"/>
        <item x="477"/>
        <item x="837"/>
        <item x="553"/>
        <item x="239"/>
        <item x="134"/>
        <item x="394"/>
        <item x="360"/>
        <item x="243"/>
        <item x="461"/>
        <item x="547"/>
        <item x="399"/>
        <item x="160"/>
        <item x="816"/>
        <item x="649"/>
        <item x="435"/>
        <item x="877"/>
        <item x="117"/>
        <item x="628"/>
        <item x="379"/>
        <item x="97"/>
        <item x="545"/>
        <item x="356"/>
        <item x="74"/>
        <item x="728"/>
        <item x="350"/>
        <item x="838"/>
        <item x="4"/>
        <item x="720"/>
        <item x="220"/>
        <item x="313"/>
        <item x="498"/>
        <item x="173"/>
        <item x="262"/>
        <item x="711"/>
        <item x="599"/>
        <item x="304"/>
        <item x="584"/>
        <item x="591"/>
        <item x="778"/>
        <item x="416"/>
        <item x="848"/>
        <item x="423"/>
        <item x="563"/>
        <item x="845"/>
        <item x="650"/>
        <item x="167"/>
        <item x="850"/>
        <item x="433"/>
        <item x="892"/>
        <item x="585"/>
        <item x="747"/>
        <item x="496"/>
        <item x="788"/>
        <item x="481"/>
        <item x="277"/>
        <item x="29"/>
        <item x="174"/>
        <item x="293"/>
        <item x="191"/>
        <item x="76"/>
        <item x="91"/>
        <item x="40"/>
        <item x="572"/>
        <item x="472"/>
        <item x="688"/>
        <item x="742"/>
        <item x="149"/>
        <item x="470"/>
        <item x="267"/>
        <item x="403"/>
        <item x="603"/>
        <item x="535"/>
        <item x="272"/>
        <item x="609"/>
        <item x="198"/>
        <item x="480"/>
        <item x="406"/>
        <item x="548"/>
        <item x="751"/>
        <item x="754"/>
        <item x="342"/>
        <item x="309"/>
        <item x="443"/>
        <item x="237"/>
        <item x="610"/>
        <item x="450"/>
        <item x="425"/>
        <item x="25"/>
        <item x="0"/>
        <item x="575"/>
        <item x="258"/>
        <item x="320"/>
        <item x="351"/>
        <item x="9"/>
        <item x="109"/>
        <item x="135"/>
        <item x="495"/>
        <item x="8"/>
        <item x="317"/>
        <item x="629"/>
        <item x="541"/>
        <item x="490"/>
        <item x="633"/>
        <item x="698"/>
        <item x="471"/>
        <item x="666"/>
        <item x="613"/>
        <item x="835"/>
        <item x="147"/>
        <item x="483"/>
        <item x="643"/>
        <item x="83"/>
        <item x="72"/>
        <item x="75"/>
        <item x="12"/>
        <item x="618"/>
        <item x="802"/>
        <item x="878"/>
        <item x="400"/>
        <item x="444"/>
        <item x="869"/>
        <item x="62"/>
        <item x="345"/>
        <item x="395"/>
        <item x="546"/>
        <item x="827"/>
        <item x="735"/>
        <item x="52"/>
        <item x="595"/>
        <item x="216"/>
        <item x="861"/>
        <item x="560"/>
        <item x="482"/>
        <item x="479"/>
        <item x="63"/>
        <item x="208"/>
        <item x="166"/>
        <item x="254"/>
        <item x="18"/>
        <item x="253"/>
        <item x="58"/>
        <item x="104"/>
        <item x="84"/>
        <item x="105"/>
        <item x="171"/>
        <item x="170"/>
        <item x="377"/>
        <item x="240"/>
        <item x="3"/>
        <item x="440"/>
        <item x="839"/>
        <item x="102"/>
        <item x="215"/>
        <item x="120"/>
        <item x="368"/>
        <item x="783"/>
        <item x="405"/>
        <item x="868"/>
        <item x="606"/>
        <item x="32"/>
        <item x="631"/>
        <item x="255"/>
        <item x="7"/>
        <item x="130"/>
        <item x="626"/>
        <item x="33"/>
        <item x="89"/>
        <item x="96"/>
        <item x="193"/>
        <item x="337"/>
        <item x="27"/>
        <item x="257"/>
        <item x="112"/>
        <item x="509"/>
        <item x="231"/>
        <item x="464"/>
        <item x="669"/>
        <item x="227"/>
        <item x="833"/>
        <item x="77"/>
        <item x="476"/>
        <item x="34"/>
        <item x="148"/>
        <item x="45"/>
        <item x="159"/>
        <item x="13"/>
        <item x="57"/>
        <item x="431"/>
        <item x="60"/>
        <item x="132"/>
        <item x="234"/>
        <item x="382"/>
        <item x="206"/>
        <item x="348"/>
        <item x="51"/>
        <item x="10"/>
        <item x="48"/>
        <item x="119"/>
        <item x="87"/>
        <item x="19"/>
        <item x="322"/>
        <item x="774"/>
        <item x="540"/>
        <item x="900"/>
        <item x="899"/>
        <item x="36"/>
        <item x="95"/>
        <item x="224"/>
        <item x="388"/>
        <item x="276"/>
        <item x="157"/>
        <item x="681"/>
        <item x="558"/>
        <item x="391"/>
        <item x="486"/>
        <item x="280"/>
        <item x="195"/>
        <item x="168"/>
        <item x="300"/>
        <item x="163"/>
        <item x="230"/>
        <item x="576"/>
        <item x="100"/>
        <item x="172"/>
        <item x="54"/>
        <item x="47"/>
        <item x="81"/>
        <item x="793"/>
        <item x="323"/>
        <item x="697"/>
        <item x="438"/>
        <item x="298"/>
        <item x="803"/>
        <item x="663"/>
        <item x="738"/>
        <item x="581"/>
        <item x="855"/>
        <item x="583"/>
        <item x="484"/>
        <item x="521"/>
        <item x="536"/>
        <item x="199"/>
        <item x="424"/>
        <item x="513"/>
        <item x="449"/>
        <item x="811"/>
        <item x="775"/>
        <item x="834"/>
        <item x="475"/>
        <item x="308"/>
        <item x="417"/>
        <item x="430"/>
        <item x="632"/>
        <item x="123"/>
        <item x="245"/>
        <item x="212"/>
        <item x="197"/>
        <item x="415"/>
        <item x="421"/>
        <item x="85"/>
        <item x="426"/>
        <item x="812"/>
        <item x="59"/>
        <item x="414"/>
        <item x="211"/>
        <item x="108"/>
        <item x="911"/>
        <item x="872"/>
        <item x="1"/>
        <item x="269"/>
        <item x="217"/>
        <item x="346"/>
        <item x="141"/>
        <item x="387"/>
        <item x="359"/>
        <item x="602"/>
        <item x="274"/>
        <item x="232"/>
        <item x="209"/>
        <item x="639"/>
        <item x="6"/>
        <item x="327"/>
        <item x="307"/>
        <item x="505"/>
        <item x="574"/>
        <item x="863"/>
        <item x="432"/>
        <item x="695"/>
        <item x="366"/>
        <item x="352"/>
        <item x="492"/>
        <item x="670"/>
        <item x="463"/>
        <item x="442"/>
        <item x="410"/>
        <item x="175"/>
        <item x="686"/>
        <item x="564"/>
        <item x="532"/>
        <item x="213"/>
        <item x="179"/>
        <item x="289"/>
        <item x="283"/>
        <item x="200"/>
        <item x="290"/>
        <item x="221"/>
        <item x="136"/>
        <item x="357"/>
        <item x="506"/>
        <item x="829"/>
        <item x="867"/>
        <item x="474"/>
        <item x="908"/>
        <item x="611"/>
        <item x="831"/>
        <item x="605"/>
        <item x="710"/>
        <item x="907"/>
        <item x="860"/>
        <item x="554"/>
        <item x="864"/>
        <item x="600"/>
        <item x="846"/>
        <item x="905"/>
        <item x="821"/>
        <item x="756"/>
        <item x="782"/>
        <item x="884"/>
        <item x="826"/>
        <item x="760"/>
        <item x="745"/>
        <item x="871"/>
        <item x="893"/>
        <item x="528"/>
        <item x="620"/>
        <item x="246"/>
        <item x="202"/>
        <item x="544"/>
        <item x="634"/>
        <item x="383"/>
        <item x="66"/>
        <item x="154"/>
        <item x="50"/>
        <item x="90"/>
        <item x="182"/>
        <item x="680"/>
        <item x="804"/>
        <item x="20"/>
        <item x="53"/>
        <item x="2"/>
        <item x="189"/>
        <item x="106"/>
        <item x="151"/>
        <item x="192"/>
        <item x="65"/>
        <item x="203"/>
        <item x="22"/>
        <item x="428"/>
        <item x="374"/>
        <item x="219"/>
        <item x="137"/>
        <item x="88"/>
        <item x="143"/>
        <item x="429"/>
        <item x="757"/>
        <item x="727"/>
        <item x="769"/>
        <item x="375"/>
        <item x="729"/>
        <item x="723"/>
        <item x="164"/>
        <item x="683"/>
        <item x="242"/>
        <item x="42"/>
        <item x="5"/>
        <item x="56"/>
        <item x="419"/>
        <item x="781"/>
        <item x="844"/>
        <item x="810"/>
        <item x="891"/>
        <item x="409"/>
        <item x="887"/>
        <item x="765"/>
        <item x="746"/>
        <item x="762"/>
        <item x="561"/>
        <item x="439"/>
        <item x="689"/>
        <item x="759"/>
        <item x="454"/>
        <item x="455"/>
        <item x="408"/>
        <item x="758"/>
        <item x="604"/>
        <item x="732"/>
        <item x="673"/>
        <item x="819"/>
        <item x="830"/>
        <item x="527"/>
        <item x="39"/>
        <item x="709"/>
        <item x="340"/>
        <item x="805"/>
        <item x="153"/>
        <item x="177"/>
        <item x="80"/>
        <item x="94"/>
        <item x="338"/>
        <item x="46"/>
        <item x="229"/>
        <item x="259"/>
        <item x="55"/>
        <item x="273"/>
        <item x="641"/>
        <item x="903"/>
        <item x="749"/>
        <item x="573"/>
        <item x="679"/>
        <item x="881"/>
        <item x="183"/>
        <item x="23"/>
        <item x="144"/>
        <item x="303"/>
        <item x="152"/>
        <item x="569"/>
        <item x="714"/>
        <item x="853"/>
        <item x="885"/>
        <item x="764"/>
        <item x="777"/>
        <item x="312"/>
        <item x="752"/>
        <item x="17"/>
        <item x="129"/>
        <item x="466"/>
        <item x="437"/>
        <item x="21"/>
        <item x="458"/>
        <item x="363"/>
        <item x="640"/>
        <item x="28"/>
        <item x="251"/>
        <item x="721"/>
        <item x="510"/>
        <item x="565"/>
        <item x="704"/>
        <item x="271"/>
        <item x="236"/>
        <item x="507"/>
        <item x="287"/>
        <item x="555"/>
        <item x="653"/>
        <item x="730"/>
        <item x="278"/>
        <item x="741"/>
        <item x="579"/>
        <item x="358"/>
        <item x="524"/>
        <item x="875"/>
        <item x="787"/>
        <item x="550"/>
        <item x="586"/>
        <item x="684"/>
        <item x="761"/>
        <item x="612"/>
        <item x="559"/>
        <item x="856"/>
        <item x="478"/>
        <item x="818"/>
        <item x="660"/>
        <item x="268"/>
        <item x="169"/>
        <item x="285"/>
        <item x="249"/>
        <item x="111"/>
        <item x="462"/>
        <item x="187"/>
        <item x="142"/>
        <item x="731"/>
        <item x="874"/>
        <item x="713"/>
        <item x="766"/>
        <item x="862"/>
        <item x="385"/>
        <item x="361"/>
        <item x="101"/>
        <item x="92"/>
        <item x="238"/>
        <item x="113"/>
        <item x="150"/>
        <item x="248"/>
        <item x="292"/>
        <item x="373"/>
        <item x="364"/>
        <item x="888"/>
        <item x="451"/>
        <item x="499"/>
        <item x="362"/>
        <item x="214"/>
        <item x="551"/>
        <item x="334"/>
        <item x="637"/>
        <item x="617"/>
        <item x="365"/>
        <item x="332"/>
        <item x="291"/>
        <item x="78"/>
        <item x="295"/>
        <item x="392"/>
        <item x="326"/>
        <item x="223"/>
        <item x="30"/>
        <item x="592"/>
        <item x="849"/>
        <item x="702"/>
        <item x="468"/>
        <item x="138"/>
        <item x="93"/>
        <item x="740"/>
        <item x="644"/>
        <item x="301"/>
        <item x="256"/>
        <item x="188"/>
        <item x="717"/>
        <item x="270"/>
        <item x="452"/>
        <item x="226"/>
        <item x="407"/>
        <item x="623"/>
        <item x="828"/>
        <item x="866"/>
        <item x="339"/>
        <item x="110"/>
        <item x="325"/>
        <item x="71"/>
        <item x="118"/>
        <item x="497"/>
        <item x="434"/>
        <item x="418"/>
        <item x="335"/>
        <item x="316"/>
        <item x="31"/>
        <item x="840"/>
        <item x="577"/>
        <item x="459"/>
        <item x="261"/>
        <item x="578"/>
        <item x="508"/>
        <item x="852"/>
        <item x="675"/>
        <item x="311"/>
        <item x="538"/>
        <item x="716"/>
        <item x="447"/>
        <item x="798"/>
        <item x="596"/>
        <item x="771"/>
        <item x="824"/>
        <item x="889"/>
        <item x="898"/>
        <item x="589"/>
        <item x="896"/>
        <item x="796"/>
        <item x="638"/>
        <item x="398"/>
        <item x="571"/>
        <item x="386"/>
        <item x="537"/>
        <item x="241"/>
        <item x="664"/>
        <item x="807"/>
        <item x="247"/>
        <item x="739"/>
        <item x="370"/>
        <item x="530"/>
        <item x="655"/>
        <item x="465"/>
        <item x="645"/>
        <item x="622"/>
        <item x="413"/>
        <item x="286"/>
        <item x="264"/>
        <item x="244"/>
        <item x="331"/>
        <item x="678"/>
        <item x="445"/>
        <item x="333"/>
        <item x="396"/>
        <item x="371"/>
        <item x="657"/>
        <item x="411"/>
        <item x="279"/>
        <item x="733"/>
        <item x="500"/>
        <item x="103"/>
        <item x="252"/>
        <item x="523"/>
        <item x="250"/>
        <item x="61"/>
        <item x="651"/>
        <item x="687"/>
        <item x="329"/>
        <item x="801"/>
        <item x="694"/>
        <item x="832"/>
        <item x="808"/>
        <item x="791"/>
        <item x="453"/>
        <item x="384"/>
        <item x="648"/>
        <item x="422"/>
        <item x="836"/>
        <item x="420"/>
        <item x="652"/>
        <item x="299"/>
        <item x="467"/>
        <item x="654"/>
        <item x="897"/>
        <item x="692"/>
        <item x="789"/>
        <item x="825"/>
        <item x="841"/>
        <item x="580"/>
        <item x="667"/>
        <item x="601"/>
        <item x="700"/>
        <item x="813"/>
        <item x="883"/>
        <item x="615"/>
        <item x="792"/>
        <item x="790"/>
        <item x="890"/>
        <item x="744"/>
        <item x="625"/>
        <item x="598"/>
        <item x="748"/>
        <item x="672"/>
        <item x="646"/>
        <item x="768"/>
        <item x="708"/>
        <item x="621"/>
        <item x="517"/>
        <item x="619"/>
        <item x="616"/>
        <item x="858"/>
        <item x="770"/>
        <item x="624"/>
        <item x="722"/>
        <item x="815"/>
        <item x="140"/>
        <item x="608"/>
        <item t="default"/>
      </items>
    </pivotField>
    <pivotField compact="0" showAll="0"/>
    <pivotField compact="0" showAll="0">
      <items count="2">
        <item x="0"/>
        <item t="default"/>
      </items>
    </pivotField>
    <pivotField compact="0" showAll="0">
      <items count="5">
        <item x="3"/>
        <item x="0"/>
        <item x="2"/>
        <item x="1"/>
        <item t="default"/>
      </items>
    </pivotField>
    <pivotField compact="0" showAll="0">
      <items count="50">
        <item x="3"/>
        <item x="40"/>
        <item x="37"/>
        <item x="1"/>
        <item x="12"/>
        <item x="39"/>
        <item x="47"/>
        <item x="0"/>
        <item x="15"/>
        <item x="30"/>
        <item x="35"/>
        <item x="13"/>
        <item x="7"/>
        <item x="42"/>
        <item x="20"/>
        <item x="34"/>
        <item x="24"/>
        <item x="10"/>
        <item x="32"/>
        <item x="11"/>
        <item x="4"/>
        <item x="22"/>
        <item x="45"/>
        <item x="38"/>
        <item x="28"/>
        <item x="29"/>
        <item x="26"/>
        <item x="41"/>
        <item x="17"/>
        <item x="43"/>
        <item x="2"/>
        <item x="18"/>
        <item x="33"/>
        <item x="8"/>
        <item x="44"/>
        <item x="16"/>
        <item x="5"/>
        <item x="23"/>
        <item x="36"/>
        <item x="46"/>
        <item x="25"/>
        <item x="6"/>
        <item x="9"/>
        <item x="21"/>
        <item x="27"/>
        <item x="14"/>
        <item x="19"/>
        <item x="31"/>
        <item x="48"/>
        <item t="default"/>
      </items>
    </pivotField>
    <pivotField compact="0" showAll="0"/>
    <pivotField compact="0" showAll="0"/>
    <pivotField compact="0" numFmtId="14" showAll="0">
      <items count="180">
        <item x="67"/>
        <item x="63"/>
        <item x="43"/>
        <item x="111"/>
        <item x="30"/>
        <item x="41"/>
        <item x="7"/>
        <item x="66"/>
        <item x="31"/>
        <item x="54"/>
        <item x="132"/>
        <item x="82"/>
        <item x="142"/>
        <item x="129"/>
        <item x="90"/>
        <item x="159"/>
        <item x="128"/>
        <item x="122"/>
        <item x="153"/>
        <item x="108"/>
        <item x="105"/>
        <item x="39"/>
        <item x="172"/>
        <item x="48"/>
        <item x="169"/>
        <item x="118"/>
        <item x="136"/>
        <item x="97"/>
        <item x="52"/>
        <item x="79"/>
        <item x="33"/>
        <item x="71"/>
        <item x="27"/>
        <item x="124"/>
        <item x="95"/>
        <item x="36"/>
        <item x="101"/>
        <item x="150"/>
        <item x="161"/>
        <item x="171"/>
        <item x="61"/>
        <item x="18"/>
        <item x="156"/>
        <item x="29"/>
        <item x="46"/>
        <item x="44"/>
        <item x="17"/>
        <item x="158"/>
        <item x="14"/>
        <item x="164"/>
        <item x="75"/>
        <item x="1"/>
        <item x="74"/>
        <item x="110"/>
        <item x="83"/>
        <item x="76"/>
        <item x="109"/>
        <item x="155"/>
        <item x="163"/>
        <item x="40"/>
        <item x="68"/>
        <item x="175"/>
        <item x="49"/>
        <item x="107"/>
        <item x="81"/>
        <item x="119"/>
        <item x="130"/>
        <item x="99"/>
        <item x="55"/>
        <item x="154"/>
        <item x="84"/>
        <item x="86"/>
        <item x="21"/>
        <item x="133"/>
        <item x="24"/>
        <item x="106"/>
        <item x="15"/>
        <item x="135"/>
        <item x="70"/>
        <item x="5"/>
        <item x="100"/>
        <item x="151"/>
        <item x="112"/>
        <item x="88"/>
        <item x="104"/>
        <item x="65"/>
        <item x="141"/>
        <item x="173"/>
        <item x="13"/>
        <item x="178"/>
        <item x="96"/>
        <item x="9"/>
        <item x="0"/>
        <item x="89"/>
        <item x="23"/>
        <item x="114"/>
        <item x="144"/>
        <item x="87"/>
        <item x="22"/>
        <item x="170"/>
        <item x="174"/>
        <item x="116"/>
        <item x="147"/>
        <item x="121"/>
        <item x="73"/>
        <item x="51"/>
        <item x="94"/>
        <item x="93"/>
        <item x="50"/>
        <item x="20"/>
        <item x="157"/>
        <item x="58"/>
        <item x="137"/>
        <item x="3"/>
        <item x="34"/>
        <item x="102"/>
        <item x="19"/>
        <item x="143"/>
        <item x="78"/>
        <item x="165"/>
        <item x="35"/>
        <item x="56"/>
        <item x="85"/>
        <item x="26"/>
        <item x="166"/>
        <item x="126"/>
        <item x="62"/>
        <item x="168"/>
        <item x="98"/>
        <item x="37"/>
        <item x="72"/>
        <item x="162"/>
        <item x="69"/>
        <item x="131"/>
        <item x="92"/>
        <item x="91"/>
        <item x="146"/>
        <item x="77"/>
        <item x="57"/>
        <item x="139"/>
        <item x="32"/>
        <item x="28"/>
        <item x="113"/>
        <item x="60"/>
        <item x="64"/>
        <item x="167"/>
        <item x="138"/>
        <item x="4"/>
        <item x="123"/>
        <item x="125"/>
        <item x="140"/>
        <item x="80"/>
        <item x="152"/>
        <item x="16"/>
        <item x="11"/>
        <item x="25"/>
        <item x="120"/>
        <item x="160"/>
        <item x="145"/>
        <item x="10"/>
        <item x="38"/>
        <item x="53"/>
        <item x="6"/>
        <item x="127"/>
        <item x="134"/>
        <item x="149"/>
        <item x="45"/>
        <item x="42"/>
        <item x="2"/>
        <item x="148"/>
        <item x="59"/>
        <item x="12"/>
        <item x="177"/>
        <item x="103"/>
        <item x="47"/>
        <item x="176"/>
        <item x="117"/>
        <item x="115"/>
        <item x="8"/>
        <item t="default"/>
      </items>
    </pivotField>
    <pivotField compact="0" numFmtId="14" showAll="0"/>
    <pivotField compact="0" showAll="0"/>
    <pivotField compact="0" numFmtId="10" showAll="0"/>
    <pivotField compact="0" showAll="0"/>
    <pivotField dataField="1" compact="0" showAll="0">
      <items count="1923">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showAll="0"/>
    <pivotField compact="0" showAll="0">
      <items count="5">
        <item x="3"/>
        <item x="0"/>
        <item x="2"/>
        <item x="1"/>
        <item t="default"/>
      </items>
    </pivotField>
    <pivotField compact="0" showAll="0"/>
    <pivotField compact="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showAll="0">
      <items count="15">
        <item sd="0" x="0"/>
        <item sd="0" x="1"/>
        <item sd="0" x="2"/>
        <item sd="0" x="3"/>
        <item sd="0" x="4"/>
        <item sd="0" x="5"/>
        <item sd="0" x="6"/>
        <item sd="0" x="7"/>
        <item sd="0" x="8"/>
        <item sd="0" x="9"/>
        <item sd="0" x="10"/>
        <item sd="0" x="11"/>
        <item sd="0" x="12"/>
        <item sd="0" x="13"/>
        <item t="default"/>
      </items>
    </pivotField>
  </pivotFields>
  <rowFields count="1">
    <field x="10"/>
  </rowFields>
  <rowItems count="17">
    <i>
      <x v="12"/>
    </i>
    <i>
      <x v="7"/>
    </i>
    <i>
      <x v="13"/>
    </i>
    <i>
      <x v="6"/>
    </i>
    <i>
      <x v="11"/>
    </i>
    <i>
      <x v="10"/>
    </i>
    <i>
      <x/>
    </i>
    <i>
      <x v="4"/>
    </i>
    <i>
      <x v="8"/>
    </i>
    <i>
      <x v="5"/>
    </i>
    <i>
      <x v="2"/>
    </i>
    <i>
      <x v="14"/>
    </i>
    <i>
      <x v="1"/>
    </i>
    <i>
      <x v="15"/>
    </i>
    <i>
      <x v="16"/>
    </i>
    <i>
      <x v="3"/>
    </i>
    <i>
      <x v="9"/>
    </i>
  </rowItems>
  <colItems count="1">
    <i/>
  </colItems>
  <dataFields count="1">
    <dataField name="Sum of Sales" fld="24" baseField="0" baseItem="0"/>
  </dataFields>
  <formats count="1">
    <format dxfId="13">
      <pivotArea outline="0" collapsedLevelsAreSubtotals="1" fieldPosition="0"/>
    </format>
  </formats>
  <chartFormats count="1">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1CD90E3-F53F-4549-AB07-14F2D19586FD}" name="ship mod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30">
  <location ref="AK1:AL4" firstHeaderRow="1" firstDataRow="1" firstDataCol="1"/>
  <pivotFields count="30">
    <pivotField compact="0" showAll="0"/>
    <pivotField compact="0" showAll="0">
      <items count="7">
        <item x="1"/>
        <item h="1" x="5"/>
        <item x="2"/>
        <item x="4"/>
        <item x="3"/>
        <item x="0"/>
        <item t="default"/>
      </items>
    </pivotField>
    <pivotField compact="0" showAll="0"/>
    <pivotField compact="0" showAll="0"/>
    <pivotField compact="0" showAll="0"/>
    <pivotField compact="0" showAll="0"/>
    <pivotField compact="0" showAll="0"/>
    <pivotField axis="axisRow" compact="0" showAll="0">
      <items count="4">
        <item x="1"/>
        <item x="2"/>
        <item x="0"/>
        <item t="default"/>
      </items>
    </pivotField>
    <pivotField compact="0" showAll="0">
      <items count="5">
        <item x="2"/>
        <item x="1"/>
        <item x="3"/>
        <item x="0"/>
        <item t="default"/>
      </items>
    </pivotField>
    <pivotField compact="0" showAll="0">
      <items count="4">
        <item x="2"/>
        <item x="0"/>
        <item x="1"/>
        <item t="default"/>
      </items>
    </pivotField>
    <pivotField compact="0" showAll="0">
      <items count="18">
        <item x="7"/>
        <item x="0"/>
        <item x="6"/>
        <item x="2"/>
        <item x="10"/>
        <item x="5"/>
        <item x="14"/>
        <item x="15"/>
        <item x="4"/>
        <item x="1"/>
        <item x="11"/>
        <item x="13"/>
        <item x="16"/>
        <item x="12"/>
        <item x="3"/>
        <item x="8"/>
        <item x="9"/>
        <item t="default"/>
      </items>
    </pivotField>
    <pivotField compact="0" showAll="0">
      <items count="8">
        <item x="3"/>
        <item x="1"/>
        <item x="2"/>
        <item x="4"/>
        <item x="0"/>
        <item x="5"/>
        <item x="6"/>
        <item t="default"/>
      </items>
    </pivotField>
    <pivotField compact="0" showAll="0"/>
    <pivotField compact="0" showAll="0"/>
    <pivotField compact="0" showAll="0">
      <items count="2">
        <item x="0"/>
        <item t="default"/>
      </items>
    </pivotField>
    <pivotField compact="0" showAll="0">
      <items count="5">
        <item x="3"/>
        <item x="0"/>
        <item x="2"/>
        <item x="1"/>
        <item t="default"/>
      </items>
    </pivotField>
    <pivotField compact="0" showAll="0">
      <items count="50">
        <item x="3"/>
        <item x="40"/>
        <item x="37"/>
        <item x="1"/>
        <item x="12"/>
        <item x="39"/>
        <item x="47"/>
        <item x="0"/>
        <item x="15"/>
        <item x="30"/>
        <item x="35"/>
        <item x="13"/>
        <item x="7"/>
        <item x="42"/>
        <item x="20"/>
        <item x="34"/>
        <item x="24"/>
        <item x="10"/>
        <item x="32"/>
        <item x="11"/>
        <item x="4"/>
        <item x="22"/>
        <item x="45"/>
        <item x="38"/>
        <item x="28"/>
        <item x="29"/>
        <item x="26"/>
        <item x="41"/>
        <item x="17"/>
        <item x="43"/>
        <item x="2"/>
        <item x="18"/>
        <item x="33"/>
        <item x="8"/>
        <item x="44"/>
        <item x="16"/>
        <item x="5"/>
        <item x="23"/>
        <item x="36"/>
        <item x="46"/>
        <item x="25"/>
        <item x="6"/>
        <item x="9"/>
        <item x="21"/>
        <item x="27"/>
        <item x="14"/>
        <item x="19"/>
        <item x="31"/>
        <item x="48"/>
        <item t="default"/>
      </items>
    </pivotField>
    <pivotField compact="0" showAll="0"/>
    <pivotField compact="0" showAll="0"/>
    <pivotField compact="0" numFmtId="14" showAll="0">
      <items count="180">
        <item x="67"/>
        <item x="63"/>
        <item x="43"/>
        <item x="111"/>
        <item x="30"/>
        <item x="41"/>
        <item x="7"/>
        <item x="66"/>
        <item x="31"/>
        <item x="54"/>
        <item x="132"/>
        <item x="82"/>
        <item x="142"/>
        <item x="129"/>
        <item x="90"/>
        <item x="159"/>
        <item x="128"/>
        <item x="122"/>
        <item x="153"/>
        <item x="108"/>
        <item x="105"/>
        <item x="39"/>
        <item x="172"/>
        <item x="48"/>
        <item x="169"/>
        <item x="118"/>
        <item x="136"/>
        <item x="97"/>
        <item x="52"/>
        <item x="79"/>
        <item x="33"/>
        <item x="71"/>
        <item x="27"/>
        <item x="124"/>
        <item x="95"/>
        <item x="36"/>
        <item x="101"/>
        <item x="150"/>
        <item x="161"/>
        <item x="171"/>
        <item x="61"/>
        <item x="18"/>
        <item x="156"/>
        <item x="29"/>
        <item x="46"/>
        <item x="44"/>
        <item x="17"/>
        <item x="158"/>
        <item x="14"/>
        <item x="164"/>
        <item x="75"/>
        <item x="1"/>
        <item x="74"/>
        <item x="110"/>
        <item x="83"/>
        <item x="76"/>
        <item x="109"/>
        <item x="155"/>
        <item x="163"/>
        <item x="40"/>
        <item x="68"/>
        <item x="175"/>
        <item x="49"/>
        <item x="107"/>
        <item x="81"/>
        <item x="119"/>
        <item x="130"/>
        <item x="99"/>
        <item x="55"/>
        <item x="154"/>
        <item x="84"/>
        <item x="86"/>
        <item x="21"/>
        <item x="133"/>
        <item x="24"/>
        <item x="106"/>
        <item x="15"/>
        <item x="135"/>
        <item x="70"/>
        <item x="5"/>
        <item x="100"/>
        <item x="151"/>
        <item x="112"/>
        <item x="88"/>
        <item x="104"/>
        <item x="65"/>
        <item x="141"/>
        <item x="173"/>
        <item x="13"/>
        <item x="178"/>
        <item x="96"/>
        <item x="9"/>
        <item x="0"/>
        <item x="89"/>
        <item x="23"/>
        <item x="114"/>
        <item x="144"/>
        <item x="87"/>
        <item x="22"/>
        <item x="170"/>
        <item x="174"/>
        <item x="116"/>
        <item x="147"/>
        <item x="121"/>
        <item x="73"/>
        <item x="51"/>
        <item x="94"/>
        <item x="93"/>
        <item x="50"/>
        <item x="20"/>
        <item x="157"/>
        <item x="58"/>
        <item x="137"/>
        <item x="3"/>
        <item x="34"/>
        <item x="102"/>
        <item x="19"/>
        <item x="143"/>
        <item x="78"/>
        <item x="165"/>
        <item x="35"/>
        <item x="56"/>
        <item x="85"/>
        <item x="26"/>
        <item x="166"/>
        <item x="126"/>
        <item x="62"/>
        <item x="168"/>
        <item x="98"/>
        <item x="37"/>
        <item x="72"/>
        <item x="162"/>
        <item x="69"/>
        <item x="131"/>
        <item x="92"/>
        <item x="91"/>
        <item x="146"/>
        <item x="77"/>
        <item x="57"/>
        <item x="139"/>
        <item x="32"/>
        <item x="28"/>
        <item x="113"/>
        <item x="60"/>
        <item x="64"/>
        <item x="167"/>
        <item x="138"/>
        <item x="4"/>
        <item x="123"/>
        <item x="125"/>
        <item x="140"/>
        <item x="80"/>
        <item x="152"/>
        <item x="16"/>
        <item x="11"/>
        <item x="25"/>
        <item x="120"/>
        <item x="160"/>
        <item x="145"/>
        <item x="10"/>
        <item x="38"/>
        <item x="53"/>
        <item x="6"/>
        <item x="127"/>
        <item x="134"/>
        <item x="149"/>
        <item x="45"/>
        <item x="42"/>
        <item x="2"/>
        <item x="148"/>
        <item x="59"/>
        <item x="12"/>
        <item x="177"/>
        <item x="103"/>
        <item x="47"/>
        <item x="176"/>
        <item x="117"/>
        <item x="115"/>
        <item x="8"/>
        <item t="default"/>
      </items>
    </pivotField>
    <pivotField compact="0" numFmtId="14" showAll="0"/>
    <pivotField compact="0" showAll="0"/>
    <pivotField compact="0" numFmtId="10" showAll="0"/>
    <pivotField compact="0" showAll="0"/>
    <pivotField dataField="1" compact="0" showAll="0">
      <items count="1923">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showAll="0"/>
    <pivotField compact="0" showAll="0">
      <items count="5">
        <item x="3"/>
        <item x="0"/>
        <item x="2"/>
        <item x="1"/>
        <item t="default"/>
      </items>
    </pivotField>
    <pivotField compact="0" showAll="0"/>
    <pivotField compact="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3">
    <i>
      <x/>
    </i>
    <i>
      <x v="1"/>
    </i>
    <i>
      <x v="2"/>
    </i>
  </rowItems>
  <colItems count="1">
    <i/>
  </colItems>
  <dataFields count="1">
    <dataField name="Sum of Sales" fld="24" baseField="0" baseItem="0" numFmtId="166"/>
  </dataFields>
  <formats count="1">
    <format dxfId="14">
      <pivotArea outline="0" collapsedLevelsAreSubtotals="1" fieldPosition="0"/>
    </format>
  </formats>
  <chartFormats count="6">
    <chartFormat chart="11"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26" format="7">
      <pivotArea type="data" outline="0" fieldPosition="0">
        <references count="2">
          <reference field="4294967294" count="1" selected="0">
            <x v="0"/>
          </reference>
          <reference field="7" count="1" selected="0">
            <x v="0"/>
          </reference>
        </references>
      </pivotArea>
    </chartFormat>
    <chartFormat chart="26" format="8">
      <pivotArea type="data" outline="0" fieldPosition="0">
        <references count="2">
          <reference field="4294967294" count="1" selected="0">
            <x v="0"/>
          </reference>
          <reference field="7" count="1" selected="0">
            <x v="1"/>
          </reference>
        </references>
      </pivotArea>
    </chartFormat>
    <chartFormat chart="26" format="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763AFFC-D698-431B-8497-5F5D7A75B930}" name="segme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20">
  <location ref="W1:X5" firstHeaderRow="1" firstDataRow="1" firstDataCol="1"/>
  <pivotFields count="30">
    <pivotField compact="0" showAll="0"/>
    <pivotField compact="0" showAll="0">
      <items count="7">
        <item x="1"/>
        <item h="1" x="5"/>
        <item h="1" x="2"/>
        <item h="1" x="4"/>
        <item h="1" x="3"/>
        <item h="1" x="0"/>
        <item t="default"/>
      </items>
    </pivotField>
    <pivotField compact="0" showAll="0"/>
    <pivotField compact="0" showAll="0"/>
    <pivotField compact="0" showAll="0"/>
    <pivotField compact="0" showAll="0"/>
    <pivotField compact="0" showAll="0"/>
    <pivotField compact="0" showAll="0">
      <items count="4">
        <item x="1"/>
        <item x="2"/>
        <item x="0"/>
        <item t="default"/>
      </items>
    </pivotField>
    <pivotField axis="axisRow" compact="0" showAll="0">
      <items count="5">
        <item x="2"/>
        <item x="1"/>
        <item x="3"/>
        <item x="0"/>
        <item t="default"/>
      </items>
    </pivotField>
    <pivotField compact="0" showAll="0">
      <items count="4">
        <item x="2"/>
        <item x="0"/>
        <item x="1"/>
        <item t="default"/>
      </items>
    </pivotField>
    <pivotField compact="0" showAll="0">
      <items count="18">
        <item x="7"/>
        <item x="0"/>
        <item x="6"/>
        <item x="2"/>
        <item x="10"/>
        <item x="5"/>
        <item x="14"/>
        <item x="15"/>
        <item x="4"/>
        <item x="1"/>
        <item x="11"/>
        <item x="13"/>
        <item x="16"/>
        <item x="12"/>
        <item x="3"/>
        <item x="8"/>
        <item x="9"/>
        <item t="default"/>
      </items>
    </pivotField>
    <pivotField compact="0" showAll="0">
      <items count="8">
        <item x="3"/>
        <item x="1"/>
        <item x="2"/>
        <item x="4"/>
        <item x="0"/>
        <item x="5"/>
        <item x="6"/>
        <item t="default"/>
      </items>
    </pivotField>
    <pivotField compact="0" showAll="0"/>
    <pivotField compact="0" showAll="0"/>
    <pivotField compact="0" showAll="0">
      <items count="2">
        <item x="0"/>
        <item t="default"/>
      </items>
    </pivotField>
    <pivotField compact="0" showAll="0">
      <items count="5">
        <item x="3"/>
        <item x="0"/>
        <item x="2"/>
        <item x="1"/>
        <item t="default"/>
      </items>
    </pivotField>
    <pivotField compact="0" showAll="0">
      <items count="50">
        <item x="3"/>
        <item x="40"/>
        <item x="37"/>
        <item x="1"/>
        <item x="12"/>
        <item x="39"/>
        <item x="47"/>
        <item x="0"/>
        <item x="15"/>
        <item x="30"/>
        <item x="35"/>
        <item x="13"/>
        <item x="7"/>
        <item x="42"/>
        <item x="20"/>
        <item x="34"/>
        <item x="24"/>
        <item x="10"/>
        <item x="32"/>
        <item x="11"/>
        <item x="4"/>
        <item x="22"/>
        <item x="45"/>
        <item x="38"/>
        <item x="28"/>
        <item x="29"/>
        <item x="26"/>
        <item x="41"/>
        <item x="17"/>
        <item x="43"/>
        <item x="2"/>
        <item x="18"/>
        <item x="33"/>
        <item x="8"/>
        <item x="44"/>
        <item x="16"/>
        <item x="5"/>
        <item x="23"/>
        <item x="36"/>
        <item x="46"/>
        <item x="25"/>
        <item x="6"/>
        <item x="9"/>
        <item x="21"/>
        <item x="27"/>
        <item x="14"/>
        <item x="19"/>
        <item x="31"/>
        <item x="48"/>
        <item t="default"/>
      </items>
    </pivotField>
    <pivotField compact="0" showAll="0"/>
    <pivotField compact="0" showAll="0"/>
    <pivotField compact="0" numFmtId="14" showAll="0">
      <items count="180">
        <item x="67"/>
        <item x="63"/>
        <item x="43"/>
        <item x="111"/>
        <item x="30"/>
        <item x="41"/>
        <item x="7"/>
        <item x="66"/>
        <item x="31"/>
        <item x="54"/>
        <item x="132"/>
        <item x="82"/>
        <item x="142"/>
        <item x="129"/>
        <item x="90"/>
        <item x="159"/>
        <item x="128"/>
        <item x="122"/>
        <item x="153"/>
        <item x="108"/>
        <item x="105"/>
        <item x="39"/>
        <item x="172"/>
        <item x="48"/>
        <item x="169"/>
        <item x="118"/>
        <item x="136"/>
        <item x="97"/>
        <item x="52"/>
        <item x="79"/>
        <item x="33"/>
        <item x="71"/>
        <item x="27"/>
        <item x="124"/>
        <item x="95"/>
        <item x="36"/>
        <item x="101"/>
        <item x="150"/>
        <item x="161"/>
        <item x="171"/>
        <item x="61"/>
        <item x="18"/>
        <item x="156"/>
        <item x="29"/>
        <item x="46"/>
        <item x="44"/>
        <item x="17"/>
        <item x="158"/>
        <item x="14"/>
        <item x="164"/>
        <item x="75"/>
        <item x="1"/>
        <item x="74"/>
        <item x="110"/>
        <item x="83"/>
        <item x="76"/>
        <item x="109"/>
        <item x="155"/>
        <item x="163"/>
        <item x="40"/>
        <item x="68"/>
        <item x="175"/>
        <item x="49"/>
        <item x="107"/>
        <item x="81"/>
        <item x="119"/>
        <item x="130"/>
        <item x="99"/>
        <item x="55"/>
        <item x="154"/>
        <item x="84"/>
        <item x="86"/>
        <item x="21"/>
        <item x="133"/>
        <item x="24"/>
        <item x="106"/>
        <item x="15"/>
        <item x="135"/>
        <item x="70"/>
        <item x="5"/>
        <item x="100"/>
        <item x="151"/>
        <item x="112"/>
        <item x="88"/>
        <item x="104"/>
        <item x="65"/>
        <item x="141"/>
        <item x="173"/>
        <item x="13"/>
        <item x="178"/>
        <item x="96"/>
        <item x="9"/>
        <item x="0"/>
        <item x="89"/>
        <item x="23"/>
        <item x="114"/>
        <item x="144"/>
        <item x="87"/>
        <item x="22"/>
        <item x="170"/>
        <item x="174"/>
        <item x="116"/>
        <item x="147"/>
        <item x="121"/>
        <item x="73"/>
        <item x="51"/>
        <item x="94"/>
        <item x="93"/>
        <item x="50"/>
        <item x="20"/>
        <item x="157"/>
        <item x="58"/>
        <item x="137"/>
        <item x="3"/>
        <item x="34"/>
        <item x="102"/>
        <item x="19"/>
        <item x="143"/>
        <item x="78"/>
        <item x="165"/>
        <item x="35"/>
        <item x="56"/>
        <item x="85"/>
        <item x="26"/>
        <item x="166"/>
        <item x="126"/>
        <item x="62"/>
        <item x="168"/>
        <item x="98"/>
        <item x="37"/>
        <item x="72"/>
        <item x="162"/>
        <item x="69"/>
        <item x="131"/>
        <item x="92"/>
        <item x="91"/>
        <item x="146"/>
        <item x="77"/>
        <item x="57"/>
        <item x="139"/>
        <item x="32"/>
        <item x="28"/>
        <item x="113"/>
        <item x="60"/>
        <item x="64"/>
        <item x="167"/>
        <item x="138"/>
        <item x="4"/>
        <item x="123"/>
        <item x="125"/>
        <item x="140"/>
        <item x="80"/>
        <item x="152"/>
        <item x="16"/>
        <item x="11"/>
        <item x="25"/>
        <item x="120"/>
        <item x="160"/>
        <item x="145"/>
        <item x="10"/>
        <item x="38"/>
        <item x="53"/>
        <item x="6"/>
        <item x="127"/>
        <item x="134"/>
        <item x="149"/>
        <item x="45"/>
        <item x="42"/>
        <item x="2"/>
        <item x="148"/>
        <item x="59"/>
        <item x="12"/>
        <item x="177"/>
        <item x="103"/>
        <item x="47"/>
        <item x="176"/>
        <item x="117"/>
        <item x="115"/>
        <item x="8"/>
        <item t="default"/>
      </items>
    </pivotField>
    <pivotField compact="0" numFmtId="14" showAll="0"/>
    <pivotField compact="0" showAll="0"/>
    <pivotField compact="0" numFmtId="10" showAll="0"/>
    <pivotField compact="0" showAll="0"/>
    <pivotField dataField="1" compact="0" showAll="0">
      <items count="1923">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showAll="0"/>
    <pivotField compact="0" showAll="0">
      <items count="5">
        <item x="3"/>
        <item x="0"/>
        <item x="2"/>
        <item x="1"/>
        <item t="default"/>
      </items>
    </pivotField>
    <pivotField compact="0" showAll="0"/>
    <pivotField compact="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showAll="0">
      <items count="15">
        <item sd="0" x="0"/>
        <item sd="0" x="1"/>
        <item sd="0" x="2"/>
        <item sd="0" x="3"/>
        <item sd="0" x="4"/>
        <item sd="0" x="5"/>
        <item sd="0" x="6"/>
        <item sd="0" x="7"/>
        <item sd="0" x="8"/>
        <item sd="0" x="9"/>
        <item sd="0" x="10"/>
        <item sd="0" x="11"/>
        <item sd="0" x="12"/>
        <item sd="0" x="13"/>
        <item t="default"/>
      </items>
    </pivotField>
  </pivotFields>
  <rowFields count="1">
    <field x="8"/>
  </rowFields>
  <rowItems count="4">
    <i>
      <x/>
    </i>
    <i>
      <x v="1"/>
    </i>
    <i>
      <x v="2"/>
    </i>
    <i>
      <x v="3"/>
    </i>
  </rowItems>
  <colItems count="1">
    <i/>
  </colItems>
  <dataFields count="1">
    <dataField name="Sum of Sales" fld="24" baseField="0" baseItem="0" numFmtId="166"/>
  </dataFields>
  <formats count="1">
    <format dxfId="15">
      <pivotArea outline="0" collapsedLevelsAreSubtotals="1" fieldPosition="0"/>
    </format>
  </formats>
  <chartFormats count="5">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8" count="1" selected="0">
            <x v="0"/>
          </reference>
        </references>
      </pivotArea>
    </chartFormat>
    <chartFormat chart="14" format="8">
      <pivotArea type="data" outline="0" fieldPosition="0">
        <references count="2">
          <reference field="4294967294" count="1" selected="0">
            <x v="0"/>
          </reference>
          <reference field="8" count="1" selected="0">
            <x v="1"/>
          </reference>
        </references>
      </pivotArea>
    </chartFormat>
    <chartFormat chart="14" format="9">
      <pivotArea type="data" outline="0" fieldPosition="0">
        <references count="2">
          <reference field="4294967294" count="1" selected="0">
            <x v="0"/>
          </reference>
          <reference field="8" count="1" selected="0">
            <x v="2"/>
          </reference>
        </references>
      </pivotArea>
    </chartFormat>
    <chartFormat chart="14" format="10">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D83341C-9652-4EF4-8E7F-D880DEF31ED0}" autoFormatId="16" applyNumberFormats="0" applyBorderFormats="0" applyFontFormats="0" applyPatternFormats="0" applyAlignmentFormats="0" applyWidthHeightFormats="0">
  <queryTableRefresh nextId="29">
    <queryTableFields count="28">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8" dataBound="0" tableColumnId="28"/>
      <queryTableField id="23" name="Quantity ordered new" tableColumnId="23"/>
      <queryTableField id="24" name="Sales" tableColumnId="24"/>
      <queryTableField id="25" name="Order ID" tableColumnId="25"/>
      <queryTableField id="26" name="Manager" tableColumnId="26"/>
      <queryTableField id="27" name="Status" tableColumnId="2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84B89F4-B6C9-4827-B5E8-863B35D4C863}" sourceName="Ship Mode">
  <pivotTables>
    <pivotTable tabId="3" name="monthly"/>
    <pivotTable tabId="3" name="daily"/>
    <pivotTable tabId="3" name="segment"/>
    <pivotTable tabId="3" name="order priority"/>
    <pivotTable tabId="3" name="totals"/>
    <pivotTable tabId="3" name="sub category"/>
    <pivotTable tabId="3" name="top product"/>
    <pivotTable tabId="3" name="manager"/>
    <pivotTable tabId="3" name="category"/>
    <pivotTable tabId="3" name="customer name"/>
    <pivotTable tabId="3" name="top state"/>
    <pivotTable tabId="3" name="top city"/>
  </pivotTables>
  <data>
    <tabular pivotCacheId="694800305">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8FBC882-A832-4612-8DB7-CF6733395B5B}" sourceName="Region">
  <pivotTables>
    <pivotTable tabId="3" name="monthly"/>
    <pivotTable tabId="3" name="daily"/>
    <pivotTable tabId="3" name="segment"/>
    <pivotTable tabId="3" name="order priority"/>
    <pivotTable tabId="3" name="ship mode"/>
    <pivotTable tabId="3" name="totals"/>
    <pivotTable tabId="3" name="sub category"/>
    <pivotTable tabId="3" name="top product"/>
    <pivotTable tabId="3" name="manager"/>
    <pivotTable tabId="3" name="category"/>
    <pivotTable tabId="3" name="customer name"/>
    <pivotTable tabId="3" name="top state"/>
    <pivotTable tabId="3" name="top city"/>
  </pivotTables>
  <data>
    <tabular pivotCacheId="694800305">
      <items count="4">
        <i x="3" s="1"/>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4AE7E5B-33FD-430A-88E2-A4051319143E}" sourceName="Product Category">
  <pivotTables>
    <pivotTable tabId="3" name="daily"/>
    <pivotTable tabId="3" name="monthly"/>
    <pivotTable tabId="3" name="segment"/>
    <pivotTable tabId="3" name="order priority"/>
    <pivotTable tabId="3" name="ship mode"/>
    <pivotTable tabId="3" name="totals"/>
    <pivotTable tabId="3" name="sub category"/>
    <pivotTable tabId="3" name="top product"/>
    <pivotTable tabId="3" name="manager"/>
    <pivotTable tabId="3" name="category"/>
    <pivotTable tabId="3" name="customer name"/>
    <pivotTable tabId="3" name="top state"/>
    <pivotTable tabId="3" name="top city"/>
  </pivotTables>
  <data>
    <tabular pivotCacheId="694800305">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2147E931-5BFF-4704-B017-F8408F07B109}" sourceName="Months (Order Date)">
  <pivotTables>
    <pivotTable tabId="3" name="order priority"/>
    <pivotTable tabId="3" name="daily"/>
    <pivotTable tabId="3" name="segment"/>
    <pivotTable tabId="3" name="ship mode"/>
    <pivotTable tabId="3" name="sub category"/>
    <pivotTable tabId="3" name="top product"/>
    <pivotTable tabId="3" name="manager"/>
    <pivotTable tabId="3" name="category"/>
    <pivotTable tabId="3" name="customer name"/>
    <pivotTable tabId="3" name="top state"/>
    <pivotTable tabId="3" name="top city"/>
  </pivotTables>
  <data>
    <tabular pivotCacheId="694800305">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341CB95F-63B2-4E98-AEAB-17B23D388292}" sourceName="Customer Segment">
  <pivotTables>
    <pivotTable tabId="3" name="ship mode"/>
    <pivotTable tabId="3" name="daily"/>
    <pivotTable tabId="3" name="monthly"/>
    <pivotTable tabId="3" name="order priority"/>
    <pivotTable tabId="3" name="totals"/>
    <pivotTable tabId="3" name="sub category"/>
    <pivotTable tabId="3" name="top product"/>
    <pivotTable tabId="3" name="manager"/>
    <pivotTable tabId="3" name="category"/>
    <pivotTable tabId="3" name="customer name"/>
    <pivotTable tabId="3" name="top state"/>
    <pivotTable tabId="3" name="top city"/>
  </pivotTables>
  <data>
    <tabular pivotCacheId="694800305">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4B9F1852-3EC7-4223-A2F9-181103716C3B}" cache="Slicer_Ship_Mode" caption="Ship Mode" columnCount="3" style="Slicer Style 3" rowHeight="234950"/>
  <slicer name="Ship Mode 1" xr10:uid="{0C905B66-8CEE-4B0B-84B4-DF82CF3630CD}" cache="Slicer_Ship_Mode" caption="Ship Mode" style="light green" rowHeight="288000"/>
  <slicer name="Region 1" xr10:uid="{F548B880-31DB-47A1-9D1F-D7F5F1761A25}" cache="Slicer_Region" caption="Region" columnCount="4" style="light green" rowHeight="288000"/>
  <slicer name="Category" xr10:uid="{DC5BB128-1F97-4365-831E-BEE86F3AAFDF}" cache="Slicer_Product_Category" caption="Category" style="light green" rowHeight="288000"/>
  <slicer name="Months" xr10:uid="{F798D2AE-85A6-4AA9-86BF-33D4D460C9DD}" cache="Slicer_Months__Order_Date" caption="Months" style="light green" rowHeight="252000"/>
  <slicer name="Customer Segment" xr10:uid="{DEC414A1-941A-47F5-9CF0-1F592DA97BA3}" cache="Slicer_Customer_Segment" caption="Customer Segment" columnCount="4" style="light green" rowHeight="288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8816C6-583F-45B6-AD97-D440DC051036}" name="Sales_Dataset" displayName="Sales_Dataset" ref="A1:AB1954" tableType="queryTable" totalsRowCount="1">
  <autoFilter ref="A1:AB1953" xr:uid="{338816C6-583F-45B6-AD97-D440DC051036}"/>
  <sortState xmlns:xlrd2="http://schemas.microsoft.com/office/spreadsheetml/2017/richdata2" ref="A2:AB1953">
    <sortCondition descending="1" ref="Y3:Y1953"/>
  </sortState>
  <tableColumns count="28">
    <tableColumn id="1" xr3:uid="{04270D88-99E1-48B2-B8B6-2D1D068EB61B}" uniqueName="1" name="Row ID" queryTableFieldId="1"/>
    <tableColumn id="2" xr3:uid="{0A8EF80D-5F01-488A-9295-D3395F40EBB9}" uniqueName="2" name="Order Priority" queryTableFieldId="2" dataDxfId="49" totalsRowDxfId="48"/>
    <tableColumn id="3" xr3:uid="{F3231059-4FB2-4E14-AF0F-C21E1353CF21}" uniqueName="3" name="Discount" queryTableFieldId="3"/>
    <tableColumn id="4" xr3:uid="{FB181226-1FE5-4A2F-8676-F8DC2A4E6DC2}" uniqueName="4" name="Unit Price" queryTableFieldId="4"/>
    <tableColumn id="5" xr3:uid="{8CCBD6C3-37A7-40DF-AAB1-BAFCDCE9ED10}" uniqueName="5" name="Shipping Cost" queryTableFieldId="5"/>
    <tableColumn id="6" xr3:uid="{8FFCC007-B1C7-4C15-AF66-7A03D5309A25}" uniqueName="6" name="Customer ID" queryTableFieldId="6"/>
    <tableColumn id="7" xr3:uid="{C10AC3CB-263D-4B22-820B-D9B0D779DEC4}" uniqueName="7" name="Customer Name" queryTableFieldId="7" dataDxfId="47" totalsRowDxfId="46"/>
    <tableColumn id="8" xr3:uid="{B489027F-EA62-47D6-AA33-1D26F66C98F4}" uniqueName="8" name="Ship Mode" queryTableFieldId="8" dataDxfId="45" totalsRowDxfId="44"/>
    <tableColumn id="9" xr3:uid="{26100008-EDD4-4B35-90E5-06792F7F1AA9}" uniqueName="9" name="Customer Segment" queryTableFieldId="9" dataDxfId="43" totalsRowDxfId="42"/>
    <tableColumn id="10" xr3:uid="{E4E5285A-D2BC-47CE-B999-08AECCE1D8D5}" uniqueName="10" name="Product Category" queryTableFieldId="10" dataDxfId="41" totalsRowDxfId="40"/>
    <tableColumn id="11" xr3:uid="{49ED06BA-D5F8-4871-98F2-53A89713F326}" uniqueName="11" name="Product Sub-Category" queryTableFieldId="11" dataDxfId="39" totalsRowDxfId="38"/>
    <tableColumn id="12" xr3:uid="{9381DB9E-7EFB-4E61-B7C7-3CAF0636EBB4}" uniqueName="12" name="Product Container" queryTableFieldId="12" dataDxfId="37" totalsRowDxfId="36"/>
    <tableColumn id="13" xr3:uid="{CA2E7F81-27D3-40FD-AC68-439F99BE30DD}" uniqueName="13" name="Product Name" queryTableFieldId="13" dataDxfId="35" totalsRowDxfId="34"/>
    <tableColumn id="14" xr3:uid="{0C4B74B0-D93C-477F-AC57-F97C2C8869DF}" uniqueName="14" name="Product Base Margin" queryTableFieldId="14"/>
    <tableColumn id="15" xr3:uid="{64AEC4F9-43A3-4660-8F88-938DA29673F1}" uniqueName="15" name="Country" queryTableFieldId="15" dataDxfId="33" totalsRowDxfId="32"/>
    <tableColumn id="16" xr3:uid="{56AC563E-264A-4C1B-9026-480DBF949A2A}" uniqueName="16" name="Region" queryTableFieldId="16" dataDxfId="31" totalsRowDxfId="30"/>
    <tableColumn id="17" xr3:uid="{06384F94-1FCD-451C-B83C-97AE3ED0C60D}" uniqueName="17" name="State or Province" queryTableFieldId="17" dataDxfId="29" totalsRowDxfId="28"/>
    <tableColumn id="18" xr3:uid="{96F732F6-74DF-4FF5-8958-B6A56568841C}" uniqueName="18" name="City" queryTableFieldId="18" dataDxfId="27" totalsRowDxfId="26"/>
    <tableColumn id="19" xr3:uid="{9C6B2B6F-C1F7-43CB-9E95-1447BBA09D18}" uniqueName="19" name="Postal Code" queryTableFieldId="19"/>
    <tableColumn id="20" xr3:uid="{F0AF6D7F-4DB7-4E8C-B99C-9F7A7CEE79E6}" uniqueName="20" name="Order Date" queryTableFieldId="20" dataDxfId="25" totalsRowDxfId="24"/>
    <tableColumn id="21" xr3:uid="{F1B29B18-0098-4740-861E-601B0AD928BD}" uniqueName="21" name="Ship Date" queryTableFieldId="21" dataDxfId="23" totalsRowDxfId="22"/>
    <tableColumn id="22" xr3:uid="{07599110-17A3-4620-BCCA-5183D2DC018D}" uniqueName="22" name="Profit" queryTableFieldId="22"/>
    <tableColumn id="28" xr3:uid="{8D0ADD65-17C0-4118-9034-2D072C3F9D7A}" uniqueName="28" name="Profit Margin" queryTableFieldId="28" dataDxfId="21" totalsRowDxfId="20">
      <calculatedColumnFormula>Sales_Dataset[[#This Row],[Profit]]/Sales_Dataset[[#This Row],[Sales]]</calculatedColumnFormula>
    </tableColumn>
    <tableColumn id="23" xr3:uid="{22A76C32-4ED6-49BC-883E-9A5971970715}" uniqueName="23" name="Quantity ordered new" queryTableFieldId="23"/>
    <tableColumn id="24" xr3:uid="{5CF22E59-C35E-431C-BD8D-DC1C2F5ADC4E}" uniqueName="24" name="Sales" queryTableFieldId="24"/>
    <tableColumn id="25" xr3:uid="{D36FB3F5-7380-4BA8-BE36-082DE2B12E92}" uniqueName="25" name="Order ID" queryTableFieldId="25"/>
    <tableColumn id="26" xr3:uid="{F0CBA328-21EA-41EB-A2BB-B815DF0BACB0}" uniqueName="26" name="Manager" queryTableFieldId="26" dataDxfId="19" totalsRowDxfId="18"/>
    <tableColumn id="27" xr3:uid="{34AD746D-842E-41F1-A405-4231A1CE2720}" uniqueName="27" name="Status" queryTableFieldId="27" dataDxfId="17" totalsRowDxf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Subtle Solids">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E9479-9D17-4CAE-BB51-5AD18D0150AF}">
  <sheetPr>
    <tabColor rgb="FF00B050"/>
  </sheetPr>
  <dimension ref="A1:AB1954"/>
  <sheetViews>
    <sheetView workbookViewId="0">
      <selection activeCell="A2" sqref="A2"/>
    </sheetView>
  </sheetViews>
  <sheetFormatPr defaultRowHeight="14.4" x14ac:dyDescent="0.3"/>
  <cols>
    <col min="1" max="1" width="9.109375" bestFit="1" customWidth="1"/>
    <col min="2" max="2" width="14.5546875" bestFit="1" customWidth="1"/>
    <col min="3" max="3" width="10.5546875" bestFit="1" customWidth="1"/>
    <col min="4" max="4" width="11.33203125" bestFit="1" customWidth="1"/>
    <col min="5" max="5" width="14.6640625" bestFit="1" customWidth="1"/>
    <col min="6" max="6" width="13.5546875" bestFit="1" customWidth="1"/>
    <col min="7" max="7" width="25.5546875" bestFit="1" customWidth="1"/>
    <col min="8" max="8" width="12.44140625" bestFit="1" customWidth="1"/>
    <col min="9" max="9" width="19.44140625" bestFit="1" customWidth="1"/>
    <col min="10" max="10" width="18" bestFit="1" customWidth="1"/>
    <col min="11" max="11" width="27.5546875" bestFit="1" customWidth="1"/>
    <col min="12" max="12" width="18.6640625" bestFit="1" customWidth="1"/>
    <col min="13" max="13" width="80.88671875" bestFit="1" customWidth="1"/>
    <col min="14" max="14" width="20.88671875" bestFit="1" customWidth="1"/>
    <col min="15" max="15" width="12.21875" customWidth="1"/>
    <col min="16" max="16" width="9" bestFit="1" customWidth="1"/>
    <col min="17" max="17" width="17.6640625" bestFit="1" customWidth="1"/>
    <col min="18" max="18" width="17.77734375" bestFit="1" customWidth="1"/>
    <col min="19" max="19" width="13.109375" bestFit="1" customWidth="1"/>
    <col min="20" max="20" width="12.33203125" bestFit="1" customWidth="1"/>
    <col min="21" max="21" width="11.21875" bestFit="1" customWidth="1"/>
    <col min="22" max="22" width="12.6640625" bestFit="1" customWidth="1"/>
    <col min="23" max="23" width="18.109375" customWidth="1"/>
    <col min="24" max="24" width="21.88671875" bestFit="1" customWidth="1"/>
    <col min="25" max="25" width="9" bestFit="1" customWidth="1"/>
    <col min="26" max="26" width="10.21875" bestFit="1" customWidth="1"/>
    <col min="27" max="27" width="10.77734375" bestFit="1" customWidth="1"/>
    <col min="28" max="28" width="12" bestFit="1"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3037</v>
      </c>
      <c r="X1" t="s">
        <v>22</v>
      </c>
      <c r="Y1" t="s">
        <v>23</v>
      </c>
      <c r="Z1" t="s">
        <v>24</v>
      </c>
      <c r="AA1" t="s">
        <v>25</v>
      </c>
      <c r="AB1" t="s">
        <v>26</v>
      </c>
    </row>
    <row r="2" spans="1:28" x14ac:dyDescent="0.3">
      <c r="A2">
        <v>567</v>
      </c>
      <c r="B2" t="s">
        <v>76</v>
      </c>
      <c r="C2">
        <v>0.02</v>
      </c>
      <c r="D2">
        <v>1270.99</v>
      </c>
      <c r="E2">
        <v>19.989999999999998</v>
      </c>
      <c r="F2">
        <v>1733</v>
      </c>
      <c r="G2" t="s">
        <v>104</v>
      </c>
      <c r="H2" t="s">
        <v>43</v>
      </c>
      <c r="I2" t="s">
        <v>60</v>
      </c>
      <c r="J2" t="s">
        <v>45</v>
      </c>
      <c r="K2" t="s">
        <v>67</v>
      </c>
      <c r="L2" t="s">
        <v>47</v>
      </c>
      <c r="M2" t="s">
        <v>109</v>
      </c>
      <c r="N2">
        <v>0.35</v>
      </c>
      <c r="O2" t="s">
        <v>35</v>
      </c>
      <c r="P2" t="s">
        <v>69</v>
      </c>
      <c r="Q2" t="s">
        <v>107</v>
      </c>
      <c r="R2" t="s">
        <v>108</v>
      </c>
      <c r="S2">
        <v>20012</v>
      </c>
      <c r="T2" s="1">
        <v>42098</v>
      </c>
      <c r="U2" s="1">
        <v>42100</v>
      </c>
      <c r="V2">
        <v>9228.2255999999998</v>
      </c>
      <c r="W2" s="2">
        <f>Sales_Dataset[[#This Row],[Profit]]/Sales_Dataset[[#This Row],[Sales]]</f>
        <v>0.20176572615847929</v>
      </c>
      <c r="X2">
        <v>36</v>
      </c>
      <c r="Y2">
        <v>45737.33</v>
      </c>
      <c r="Z2">
        <v>3841</v>
      </c>
      <c r="AA2" t="s">
        <v>72</v>
      </c>
      <c r="AB2" t="s">
        <v>40</v>
      </c>
    </row>
    <row r="3" spans="1:28" x14ac:dyDescent="0.3">
      <c r="A3">
        <v>349</v>
      </c>
      <c r="B3" t="s">
        <v>76</v>
      </c>
      <c r="C3">
        <v>7.0000000000000007E-2</v>
      </c>
      <c r="D3">
        <v>2036.48</v>
      </c>
      <c r="E3">
        <v>14.7</v>
      </c>
      <c r="F3">
        <v>553</v>
      </c>
      <c r="G3" t="s">
        <v>28</v>
      </c>
      <c r="H3" t="s">
        <v>29</v>
      </c>
      <c r="I3" t="s">
        <v>30</v>
      </c>
      <c r="J3" t="s">
        <v>55</v>
      </c>
      <c r="K3" t="s">
        <v>77</v>
      </c>
      <c r="L3" t="s">
        <v>74</v>
      </c>
      <c r="M3" t="s">
        <v>78</v>
      </c>
      <c r="N3">
        <v>0.55000000000000004</v>
      </c>
      <c r="O3" t="s">
        <v>35</v>
      </c>
      <c r="P3" t="s">
        <v>36</v>
      </c>
      <c r="Q3" t="s">
        <v>37</v>
      </c>
      <c r="R3" t="s">
        <v>38</v>
      </c>
      <c r="S3">
        <v>90008</v>
      </c>
      <c r="T3" s="1">
        <v>42056</v>
      </c>
      <c r="U3" s="1">
        <v>42056</v>
      </c>
      <c r="V3">
        <v>4073.25</v>
      </c>
      <c r="W3" s="2">
        <f>Sales_Dataset[[#This Row],[Profit]]/Sales_Dataset[[#This Row],[Sales]]</f>
        <v>9.4625077242590519E-2</v>
      </c>
      <c r="X3">
        <v>25</v>
      </c>
      <c r="Y3">
        <v>43046.2</v>
      </c>
      <c r="Z3">
        <v>2433</v>
      </c>
      <c r="AA3" t="s">
        <v>39</v>
      </c>
      <c r="AB3" t="s">
        <v>40</v>
      </c>
    </row>
    <row r="4" spans="1:28" x14ac:dyDescent="0.3">
      <c r="A4">
        <v>914</v>
      </c>
      <c r="B4" t="s">
        <v>41</v>
      </c>
      <c r="C4">
        <v>0.02</v>
      </c>
      <c r="D4">
        <v>1360.14</v>
      </c>
      <c r="E4">
        <v>14.7</v>
      </c>
      <c r="F4">
        <v>491</v>
      </c>
      <c r="G4" t="s">
        <v>125</v>
      </c>
      <c r="H4" t="s">
        <v>29</v>
      </c>
      <c r="I4" t="s">
        <v>80</v>
      </c>
      <c r="J4" t="s">
        <v>55</v>
      </c>
      <c r="K4" t="s">
        <v>77</v>
      </c>
      <c r="L4" t="s">
        <v>74</v>
      </c>
      <c r="M4" t="s">
        <v>126</v>
      </c>
      <c r="N4">
        <v>0.59</v>
      </c>
      <c r="O4" t="s">
        <v>35</v>
      </c>
      <c r="P4" t="s">
        <v>69</v>
      </c>
      <c r="Q4" t="s">
        <v>70</v>
      </c>
      <c r="R4" t="s">
        <v>71</v>
      </c>
      <c r="S4">
        <v>10154</v>
      </c>
      <c r="T4" s="1">
        <v>42175</v>
      </c>
      <c r="U4" s="1">
        <v>42177</v>
      </c>
      <c r="V4">
        <v>2028.12</v>
      </c>
      <c r="W4" s="2">
        <f>Sales_Dataset[[#This Row],[Profit]]/Sales_Dataset[[#This Row],[Sales]]</f>
        <v>6.4037940550542141E-2</v>
      </c>
      <c r="X4">
        <v>22</v>
      </c>
      <c r="Y4">
        <v>31670.6</v>
      </c>
      <c r="Z4">
        <v>6562</v>
      </c>
      <c r="AA4" t="s">
        <v>72</v>
      </c>
      <c r="AB4" t="s">
        <v>40</v>
      </c>
    </row>
    <row r="5" spans="1:28" x14ac:dyDescent="0.3">
      <c r="A5">
        <v>7096</v>
      </c>
      <c r="B5" t="s">
        <v>41</v>
      </c>
      <c r="C5">
        <v>0.01</v>
      </c>
      <c r="D5">
        <v>500.98</v>
      </c>
      <c r="E5">
        <v>56</v>
      </c>
      <c r="F5">
        <v>2571</v>
      </c>
      <c r="G5" t="s">
        <v>331</v>
      </c>
      <c r="H5" t="s">
        <v>29</v>
      </c>
      <c r="I5" t="s">
        <v>80</v>
      </c>
      <c r="J5" t="s">
        <v>31</v>
      </c>
      <c r="K5" t="s">
        <v>185</v>
      </c>
      <c r="L5" t="s">
        <v>74</v>
      </c>
      <c r="M5" t="s">
        <v>332</v>
      </c>
      <c r="N5">
        <v>0.6</v>
      </c>
      <c r="O5" t="s">
        <v>35</v>
      </c>
      <c r="P5" t="s">
        <v>69</v>
      </c>
      <c r="Q5" t="s">
        <v>70</v>
      </c>
      <c r="R5" t="s">
        <v>71</v>
      </c>
      <c r="S5">
        <v>10165</v>
      </c>
      <c r="T5" s="1">
        <v>42119</v>
      </c>
      <c r="U5" s="1">
        <v>42120</v>
      </c>
      <c r="V5">
        <v>4260.1120000000001</v>
      </c>
      <c r="W5" s="2">
        <f>Sales_Dataset[[#This Row],[Profit]]/Sales_Dataset[[#This Row],[Sales]]</f>
        <v>0.14334867841713572</v>
      </c>
      <c r="X5">
        <v>56</v>
      </c>
      <c r="Y5">
        <v>29718.53</v>
      </c>
      <c r="Z5">
        <v>50656</v>
      </c>
      <c r="AA5" t="s">
        <v>72</v>
      </c>
      <c r="AB5" t="s">
        <v>40</v>
      </c>
    </row>
    <row r="6" spans="1:28" x14ac:dyDescent="0.3">
      <c r="A6">
        <v>5338</v>
      </c>
      <c r="B6" t="s">
        <v>58</v>
      </c>
      <c r="C6">
        <v>0.05</v>
      </c>
      <c r="D6">
        <v>165.2</v>
      </c>
      <c r="E6">
        <v>19.989999999999998</v>
      </c>
      <c r="F6">
        <v>2670</v>
      </c>
      <c r="G6" t="s">
        <v>278</v>
      </c>
      <c r="H6" t="s">
        <v>43</v>
      </c>
      <c r="I6" t="s">
        <v>44</v>
      </c>
      <c r="J6" t="s">
        <v>45</v>
      </c>
      <c r="K6" t="s">
        <v>120</v>
      </c>
      <c r="L6" t="s">
        <v>47</v>
      </c>
      <c r="M6" t="s">
        <v>279</v>
      </c>
      <c r="N6">
        <v>0.59</v>
      </c>
      <c r="O6" t="s">
        <v>35</v>
      </c>
      <c r="P6" t="s">
        <v>36</v>
      </c>
      <c r="Q6" t="s">
        <v>37</v>
      </c>
      <c r="R6" t="s">
        <v>38</v>
      </c>
      <c r="S6">
        <v>90049</v>
      </c>
      <c r="T6" s="1">
        <v>42153</v>
      </c>
      <c r="U6" s="1">
        <v>42153</v>
      </c>
      <c r="V6">
        <v>2008.71</v>
      </c>
      <c r="W6" s="2">
        <f>Sales_Dataset[[#This Row],[Profit]]/Sales_Dataset[[#This Row],[Sales]]</f>
        <v>7.2812192456379779E-2</v>
      </c>
      <c r="X6">
        <v>167</v>
      </c>
      <c r="Y6">
        <v>27587.55</v>
      </c>
      <c r="Z6">
        <v>37924</v>
      </c>
      <c r="AA6" t="s">
        <v>39</v>
      </c>
      <c r="AB6" t="s">
        <v>129</v>
      </c>
    </row>
    <row r="7" spans="1:28" x14ac:dyDescent="0.3">
      <c r="A7">
        <v>22190</v>
      </c>
      <c r="B7" t="s">
        <v>27</v>
      </c>
      <c r="C7">
        <v>0</v>
      </c>
      <c r="D7">
        <v>6783.02</v>
      </c>
      <c r="E7">
        <v>24.49</v>
      </c>
      <c r="F7">
        <v>1185</v>
      </c>
      <c r="G7" t="s">
        <v>1610</v>
      </c>
      <c r="H7" t="s">
        <v>43</v>
      </c>
      <c r="I7" t="s">
        <v>80</v>
      </c>
      <c r="J7" t="s">
        <v>55</v>
      </c>
      <c r="K7" t="s">
        <v>77</v>
      </c>
      <c r="L7" t="s">
        <v>105</v>
      </c>
      <c r="M7" t="s">
        <v>620</v>
      </c>
      <c r="N7">
        <v>0.39</v>
      </c>
      <c r="O7" t="s">
        <v>35</v>
      </c>
      <c r="P7" t="s">
        <v>88</v>
      </c>
      <c r="Q7" t="s">
        <v>564</v>
      </c>
      <c r="R7" t="s">
        <v>1612</v>
      </c>
      <c r="S7">
        <v>35756</v>
      </c>
      <c r="T7" s="1">
        <v>42084</v>
      </c>
      <c r="U7" s="1">
        <v>42085</v>
      </c>
      <c r="V7">
        <v>4.1099999999999994</v>
      </c>
      <c r="W7" s="2">
        <f>Sales_Dataset[[#This Row],[Profit]]/Sales_Dataset[[#This Row],[Sales]]</f>
        <v>1.9997518556091578E-4</v>
      </c>
      <c r="X7">
        <v>3</v>
      </c>
      <c r="Y7">
        <v>20552.55</v>
      </c>
      <c r="Z7">
        <v>85938</v>
      </c>
      <c r="AA7" t="s">
        <v>91</v>
      </c>
      <c r="AB7" t="s">
        <v>40</v>
      </c>
    </row>
    <row r="8" spans="1:28" x14ac:dyDescent="0.3">
      <c r="A8">
        <v>3926</v>
      </c>
      <c r="B8" t="s">
        <v>41</v>
      </c>
      <c r="C8">
        <v>0.02</v>
      </c>
      <c r="D8">
        <v>209.84</v>
      </c>
      <c r="E8">
        <v>21.21</v>
      </c>
      <c r="F8">
        <v>1044</v>
      </c>
      <c r="G8" t="s">
        <v>232</v>
      </c>
      <c r="H8" t="s">
        <v>43</v>
      </c>
      <c r="I8" t="s">
        <v>44</v>
      </c>
      <c r="J8" t="s">
        <v>31</v>
      </c>
      <c r="K8" t="s">
        <v>117</v>
      </c>
      <c r="L8" t="s">
        <v>105</v>
      </c>
      <c r="M8" t="s">
        <v>233</v>
      </c>
      <c r="N8">
        <v>0.59</v>
      </c>
      <c r="O8" t="s">
        <v>35</v>
      </c>
      <c r="P8" t="s">
        <v>36</v>
      </c>
      <c r="Q8" t="s">
        <v>37</v>
      </c>
      <c r="R8" t="s">
        <v>38</v>
      </c>
      <c r="S8">
        <v>90004</v>
      </c>
      <c r="T8" s="1">
        <v>42169</v>
      </c>
      <c r="U8" s="1">
        <v>42169</v>
      </c>
      <c r="V8">
        <v>2593.14</v>
      </c>
      <c r="W8" s="2">
        <f>Sales_Dataset[[#This Row],[Profit]]/Sales_Dataset[[#This Row],[Sales]]</f>
        <v>0.19141887393020118</v>
      </c>
      <c r="X8">
        <v>62</v>
      </c>
      <c r="Y8">
        <v>13546.94</v>
      </c>
      <c r="Z8">
        <v>28001</v>
      </c>
      <c r="AA8" t="s">
        <v>39</v>
      </c>
      <c r="AB8" t="s">
        <v>40</v>
      </c>
    </row>
    <row r="9" spans="1:28" x14ac:dyDescent="0.3">
      <c r="A9">
        <v>18452</v>
      </c>
      <c r="B9" t="s">
        <v>27</v>
      </c>
      <c r="C9">
        <v>7.0000000000000007E-2</v>
      </c>
      <c r="D9">
        <v>6783.02</v>
      </c>
      <c r="E9">
        <v>24.49</v>
      </c>
      <c r="F9">
        <v>1606</v>
      </c>
      <c r="G9" t="s">
        <v>617</v>
      </c>
      <c r="H9" t="s">
        <v>43</v>
      </c>
      <c r="I9" t="s">
        <v>44</v>
      </c>
      <c r="J9" t="s">
        <v>55</v>
      </c>
      <c r="K9" t="s">
        <v>77</v>
      </c>
      <c r="L9" t="s">
        <v>105</v>
      </c>
      <c r="M9" t="s">
        <v>620</v>
      </c>
      <c r="N9">
        <v>0.39</v>
      </c>
      <c r="O9" t="s">
        <v>35</v>
      </c>
      <c r="P9" t="s">
        <v>69</v>
      </c>
      <c r="Q9" t="s">
        <v>70</v>
      </c>
      <c r="R9" t="s">
        <v>619</v>
      </c>
      <c r="S9">
        <v>11010</v>
      </c>
      <c r="T9" s="1">
        <v>42011</v>
      </c>
      <c r="U9" s="1">
        <v>42012</v>
      </c>
      <c r="V9">
        <v>77.983599999997679</v>
      </c>
      <c r="W9" s="2">
        <f>Sales_Dataset[[#This Row],[Profit]]/Sales_Dataset[[#This Row],[Sales]]</f>
        <v>5.9433872389978619E-3</v>
      </c>
      <c r="X9">
        <v>2</v>
      </c>
      <c r="Y9">
        <v>13121.07</v>
      </c>
      <c r="Z9">
        <v>87993</v>
      </c>
      <c r="AA9" t="s">
        <v>72</v>
      </c>
      <c r="AB9" t="s">
        <v>40</v>
      </c>
    </row>
    <row r="10" spans="1:28" x14ac:dyDescent="0.3">
      <c r="A10">
        <v>21698</v>
      </c>
      <c r="B10" t="s">
        <v>65</v>
      </c>
      <c r="C10">
        <v>0.08</v>
      </c>
      <c r="D10">
        <v>599.99</v>
      </c>
      <c r="E10">
        <v>24.49</v>
      </c>
      <c r="F10">
        <v>2089</v>
      </c>
      <c r="G10" t="s">
        <v>1932</v>
      </c>
      <c r="H10" t="s">
        <v>43</v>
      </c>
      <c r="I10" t="s">
        <v>30</v>
      </c>
      <c r="J10" t="s">
        <v>55</v>
      </c>
      <c r="K10" t="s">
        <v>239</v>
      </c>
      <c r="L10" t="s">
        <v>105</v>
      </c>
      <c r="M10" t="s">
        <v>1935</v>
      </c>
      <c r="N10">
        <v>0.37</v>
      </c>
      <c r="O10" t="s">
        <v>35</v>
      </c>
      <c r="P10" t="s">
        <v>69</v>
      </c>
      <c r="Q10" t="s">
        <v>70</v>
      </c>
      <c r="R10" t="s">
        <v>1934</v>
      </c>
      <c r="S10">
        <v>10956</v>
      </c>
      <c r="T10" s="1">
        <v>42185</v>
      </c>
      <c r="U10" s="1">
        <v>42193</v>
      </c>
      <c r="V10">
        <v>8798.1830999999984</v>
      </c>
      <c r="W10" s="2">
        <f>Sales_Dataset[[#This Row],[Profit]]/Sales_Dataset[[#This Row],[Sales]]</f>
        <v>0.68999999999999984</v>
      </c>
      <c r="X10">
        <v>22</v>
      </c>
      <c r="Y10">
        <v>12750.99</v>
      </c>
      <c r="Z10">
        <v>88348</v>
      </c>
      <c r="AA10" t="s">
        <v>72</v>
      </c>
      <c r="AB10" t="s">
        <v>40</v>
      </c>
    </row>
    <row r="11" spans="1:28" x14ac:dyDescent="0.3">
      <c r="A11">
        <v>7158</v>
      </c>
      <c r="B11" t="s">
        <v>41</v>
      </c>
      <c r="C11">
        <v>0</v>
      </c>
      <c r="D11">
        <v>161.55000000000001</v>
      </c>
      <c r="E11">
        <v>19.989999999999998</v>
      </c>
      <c r="F11">
        <v>198</v>
      </c>
      <c r="G11" t="s">
        <v>335</v>
      </c>
      <c r="H11" t="s">
        <v>43</v>
      </c>
      <c r="I11" t="s">
        <v>60</v>
      </c>
      <c r="J11" t="s">
        <v>45</v>
      </c>
      <c r="K11" t="s">
        <v>120</v>
      </c>
      <c r="L11" t="s">
        <v>47</v>
      </c>
      <c r="M11" t="s">
        <v>336</v>
      </c>
      <c r="N11">
        <v>0.66</v>
      </c>
      <c r="O11" t="s">
        <v>35</v>
      </c>
      <c r="P11" t="s">
        <v>49</v>
      </c>
      <c r="Q11" t="s">
        <v>216</v>
      </c>
      <c r="R11" t="s">
        <v>217</v>
      </c>
      <c r="S11">
        <v>48138</v>
      </c>
      <c r="T11" s="1">
        <v>42096</v>
      </c>
      <c r="U11" s="1">
        <v>42098</v>
      </c>
      <c r="V11">
        <v>1014.9200000000001</v>
      </c>
      <c r="W11" s="2">
        <f>Sales_Dataset[[#This Row],[Profit]]/Sales_Dataset[[#This Row],[Sales]]</f>
        <v>8.0552083209320974E-2</v>
      </c>
      <c r="X11">
        <v>77</v>
      </c>
      <c r="Y11">
        <v>12599.55</v>
      </c>
      <c r="Z11">
        <v>51072</v>
      </c>
      <c r="AA11" t="s">
        <v>52</v>
      </c>
      <c r="AB11" t="s">
        <v>40</v>
      </c>
    </row>
    <row r="12" spans="1:28" x14ac:dyDescent="0.3">
      <c r="A12">
        <v>7492</v>
      </c>
      <c r="B12" t="s">
        <v>76</v>
      </c>
      <c r="C12">
        <v>0.01</v>
      </c>
      <c r="D12">
        <v>193.17</v>
      </c>
      <c r="E12">
        <v>19.989999999999998</v>
      </c>
      <c r="F12">
        <v>3079</v>
      </c>
      <c r="G12" t="s">
        <v>163</v>
      </c>
      <c r="H12" t="s">
        <v>85</v>
      </c>
      <c r="I12" t="s">
        <v>60</v>
      </c>
      <c r="J12" t="s">
        <v>45</v>
      </c>
      <c r="K12" t="s">
        <v>120</v>
      </c>
      <c r="L12" t="s">
        <v>47</v>
      </c>
      <c r="M12" t="s">
        <v>342</v>
      </c>
      <c r="N12">
        <v>0.71</v>
      </c>
      <c r="O12" t="s">
        <v>35</v>
      </c>
      <c r="P12" t="s">
        <v>69</v>
      </c>
      <c r="Q12" t="s">
        <v>165</v>
      </c>
      <c r="R12" t="s">
        <v>166</v>
      </c>
      <c r="S12">
        <v>19112</v>
      </c>
      <c r="T12" s="1">
        <v>42166</v>
      </c>
      <c r="U12" s="1">
        <v>42166</v>
      </c>
      <c r="V12">
        <v>1141.07</v>
      </c>
      <c r="W12" s="2">
        <f>Sales_Dataset[[#This Row],[Profit]]/Sales_Dataset[[#This Row],[Sales]]</f>
        <v>9.3599530144418241E-2</v>
      </c>
      <c r="X12">
        <v>63</v>
      </c>
      <c r="Y12">
        <v>12190.98</v>
      </c>
      <c r="Z12">
        <v>53476</v>
      </c>
      <c r="AA12" t="s">
        <v>72</v>
      </c>
      <c r="AB12" t="s">
        <v>40</v>
      </c>
    </row>
    <row r="13" spans="1:28" x14ac:dyDescent="0.3">
      <c r="A13">
        <v>18567</v>
      </c>
      <c r="B13" t="s">
        <v>76</v>
      </c>
      <c r="C13">
        <v>0.02</v>
      </c>
      <c r="D13">
        <v>1270.99</v>
      </c>
      <c r="E13">
        <v>19.989999999999998</v>
      </c>
      <c r="F13">
        <v>1734</v>
      </c>
      <c r="G13" t="s">
        <v>683</v>
      </c>
      <c r="H13" t="s">
        <v>43</v>
      </c>
      <c r="I13" t="s">
        <v>60</v>
      </c>
      <c r="J13" t="s">
        <v>45</v>
      </c>
      <c r="K13" t="s">
        <v>67</v>
      </c>
      <c r="L13" t="s">
        <v>47</v>
      </c>
      <c r="M13" t="s">
        <v>109</v>
      </c>
      <c r="N13">
        <v>0.35</v>
      </c>
      <c r="O13" t="s">
        <v>35</v>
      </c>
      <c r="P13" t="s">
        <v>69</v>
      </c>
      <c r="Q13" t="s">
        <v>70</v>
      </c>
      <c r="R13" t="s">
        <v>684</v>
      </c>
      <c r="S13">
        <v>10528</v>
      </c>
      <c r="T13" s="1">
        <v>42098</v>
      </c>
      <c r="U13" s="1">
        <v>42100</v>
      </c>
      <c r="V13">
        <v>7889.6876999999995</v>
      </c>
      <c r="W13" s="2">
        <f>Sales_Dataset[[#This Row],[Profit]]/Sales_Dataset[[#This Row],[Sales]]</f>
        <v>0.69</v>
      </c>
      <c r="X13">
        <v>9</v>
      </c>
      <c r="Y13">
        <v>11434.33</v>
      </c>
      <c r="Z13">
        <v>88443</v>
      </c>
      <c r="AA13" t="s">
        <v>72</v>
      </c>
      <c r="AB13" t="s">
        <v>40</v>
      </c>
    </row>
    <row r="14" spans="1:28" x14ac:dyDescent="0.3">
      <c r="A14">
        <v>6443</v>
      </c>
      <c r="B14" t="s">
        <v>76</v>
      </c>
      <c r="C14">
        <v>0.08</v>
      </c>
      <c r="D14">
        <v>140.81</v>
      </c>
      <c r="E14">
        <v>24.49</v>
      </c>
      <c r="F14">
        <v>1106</v>
      </c>
      <c r="G14" t="s">
        <v>59</v>
      </c>
      <c r="H14" t="s">
        <v>43</v>
      </c>
      <c r="I14" t="s">
        <v>80</v>
      </c>
      <c r="J14" t="s">
        <v>31</v>
      </c>
      <c r="K14" t="s">
        <v>185</v>
      </c>
      <c r="L14" t="s">
        <v>105</v>
      </c>
      <c r="M14" t="s">
        <v>317</v>
      </c>
      <c r="N14">
        <v>0.56999999999999995</v>
      </c>
      <c r="O14" t="s">
        <v>35</v>
      </c>
      <c r="P14" t="s">
        <v>49</v>
      </c>
      <c r="Q14" t="s">
        <v>50</v>
      </c>
      <c r="R14" t="s">
        <v>64</v>
      </c>
      <c r="S14">
        <v>75220</v>
      </c>
      <c r="T14" s="1">
        <v>42161</v>
      </c>
      <c r="U14" s="1">
        <v>42163</v>
      </c>
      <c r="V14">
        <v>1232.79</v>
      </c>
      <c r="W14" s="2">
        <f>Sales_Dataset[[#This Row],[Profit]]/Sales_Dataset[[#This Row],[Sales]]</f>
        <v>0.10935998871617179</v>
      </c>
      <c r="X14">
        <v>81</v>
      </c>
      <c r="Y14">
        <v>11272.77</v>
      </c>
      <c r="Z14">
        <v>45824</v>
      </c>
      <c r="AA14" t="s">
        <v>52</v>
      </c>
      <c r="AB14" t="s">
        <v>40</v>
      </c>
    </row>
    <row r="15" spans="1:28" x14ac:dyDescent="0.3">
      <c r="A15">
        <v>23147</v>
      </c>
      <c r="B15" t="s">
        <v>65</v>
      </c>
      <c r="C15">
        <v>0</v>
      </c>
      <c r="D15">
        <v>599.99</v>
      </c>
      <c r="E15">
        <v>24.49</v>
      </c>
      <c r="F15">
        <v>1548</v>
      </c>
      <c r="G15" t="s">
        <v>2327</v>
      </c>
      <c r="H15" t="s">
        <v>43</v>
      </c>
      <c r="I15" t="s">
        <v>30</v>
      </c>
      <c r="J15" t="s">
        <v>55</v>
      </c>
      <c r="K15" t="s">
        <v>239</v>
      </c>
      <c r="L15" t="s">
        <v>105</v>
      </c>
      <c r="M15" t="s">
        <v>2328</v>
      </c>
      <c r="N15">
        <v>0.44</v>
      </c>
      <c r="O15" t="s">
        <v>35</v>
      </c>
      <c r="P15" t="s">
        <v>49</v>
      </c>
      <c r="Q15" t="s">
        <v>413</v>
      </c>
      <c r="R15" t="s">
        <v>920</v>
      </c>
      <c r="S15">
        <v>47374</v>
      </c>
      <c r="T15" s="1">
        <v>42178</v>
      </c>
      <c r="U15" s="1">
        <v>42180</v>
      </c>
      <c r="V15">
        <v>-367.16500000000002</v>
      </c>
      <c r="W15" s="2">
        <f>Sales_Dataset[[#This Row],[Profit]]/Sales_Dataset[[#This Row],[Sales]]</f>
        <v>-3.3330700755822083E-2</v>
      </c>
      <c r="X15">
        <v>18</v>
      </c>
      <c r="Y15">
        <v>11015.82</v>
      </c>
      <c r="Z15">
        <v>88487</v>
      </c>
      <c r="AA15" t="s">
        <v>52</v>
      </c>
      <c r="AB15" t="s">
        <v>40</v>
      </c>
    </row>
    <row r="16" spans="1:28" x14ac:dyDescent="0.3">
      <c r="A16">
        <v>23880</v>
      </c>
      <c r="B16" t="s">
        <v>58</v>
      </c>
      <c r="C16">
        <v>0.08</v>
      </c>
      <c r="D16">
        <v>896.99</v>
      </c>
      <c r="E16">
        <v>19.989999999999998</v>
      </c>
      <c r="F16">
        <v>84</v>
      </c>
      <c r="G16" t="s">
        <v>2490</v>
      </c>
      <c r="H16" t="s">
        <v>43</v>
      </c>
      <c r="I16" t="s">
        <v>30</v>
      </c>
      <c r="J16" t="s">
        <v>45</v>
      </c>
      <c r="K16" t="s">
        <v>67</v>
      </c>
      <c r="L16" t="s">
        <v>47</v>
      </c>
      <c r="M16" t="s">
        <v>893</v>
      </c>
      <c r="N16">
        <v>0.38</v>
      </c>
      <c r="O16" t="s">
        <v>35</v>
      </c>
      <c r="P16" t="s">
        <v>69</v>
      </c>
      <c r="Q16" t="s">
        <v>441</v>
      </c>
      <c r="R16" t="s">
        <v>2491</v>
      </c>
      <c r="S16">
        <v>45231</v>
      </c>
      <c r="T16" s="1">
        <v>42093</v>
      </c>
      <c r="U16" s="1">
        <v>42096</v>
      </c>
      <c r="V16">
        <v>7402.32</v>
      </c>
      <c r="W16" s="2">
        <f>Sales_Dataset[[#This Row],[Profit]]/Sales_Dataset[[#This Row],[Sales]]</f>
        <v>0.69</v>
      </c>
      <c r="X16">
        <v>13</v>
      </c>
      <c r="Y16">
        <v>10728</v>
      </c>
      <c r="Z16">
        <v>87366</v>
      </c>
      <c r="AA16" t="s">
        <v>72</v>
      </c>
      <c r="AB16" t="s">
        <v>40</v>
      </c>
    </row>
    <row r="17" spans="1:28" x14ac:dyDescent="0.3">
      <c r="A17">
        <v>2296</v>
      </c>
      <c r="B17" t="s">
        <v>76</v>
      </c>
      <c r="C17">
        <v>0.09</v>
      </c>
      <c r="D17">
        <v>355.98</v>
      </c>
      <c r="E17">
        <v>58.92</v>
      </c>
      <c r="F17">
        <v>2498</v>
      </c>
      <c r="G17" t="s">
        <v>184</v>
      </c>
      <c r="H17" t="s">
        <v>29</v>
      </c>
      <c r="I17" t="s">
        <v>30</v>
      </c>
      <c r="J17" t="s">
        <v>31</v>
      </c>
      <c r="K17" t="s">
        <v>185</v>
      </c>
      <c r="L17" t="s">
        <v>74</v>
      </c>
      <c r="M17" t="s">
        <v>186</v>
      </c>
      <c r="N17">
        <v>0.64</v>
      </c>
      <c r="O17" t="s">
        <v>35</v>
      </c>
      <c r="P17" t="s">
        <v>36</v>
      </c>
      <c r="Q17" t="s">
        <v>37</v>
      </c>
      <c r="R17" t="s">
        <v>187</v>
      </c>
      <c r="S17">
        <v>92024</v>
      </c>
      <c r="T17" s="1">
        <v>42053</v>
      </c>
      <c r="U17" s="1">
        <v>42055</v>
      </c>
      <c r="V17">
        <v>1240.25</v>
      </c>
      <c r="W17" s="2">
        <f>Sales_Dataset[[#This Row],[Profit]]/Sales_Dataset[[#This Row],[Sales]]</f>
        <v>0.11750767198850173</v>
      </c>
      <c r="X17">
        <v>30</v>
      </c>
      <c r="Y17">
        <v>10554.63</v>
      </c>
      <c r="Z17">
        <v>16547</v>
      </c>
      <c r="AA17" t="s">
        <v>39</v>
      </c>
      <c r="AB17" t="s">
        <v>40</v>
      </c>
    </row>
    <row r="18" spans="1:28" x14ac:dyDescent="0.3">
      <c r="A18">
        <v>3323</v>
      </c>
      <c r="B18" t="s">
        <v>27</v>
      </c>
      <c r="C18">
        <v>0.01</v>
      </c>
      <c r="D18">
        <v>220.98</v>
      </c>
      <c r="E18">
        <v>64.66</v>
      </c>
      <c r="F18">
        <v>2747</v>
      </c>
      <c r="G18" t="s">
        <v>210</v>
      </c>
      <c r="H18" t="s">
        <v>29</v>
      </c>
      <c r="I18" t="s">
        <v>30</v>
      </c>
      <c r="J18" t="s">
        <v>31</v>
      </c>
      <c r="K18" t="s">
        <v>153</v>
      </c>
      <c r="L18" t="s">
        <v>33</v>
      </c>
      <c r="M18" t="s">
        <v>211</v>
      </c>
      <c r="N18">
        <v>0.62</v>
      </c>
      <c r="O18" t="s">
        <v>35</v>
      </c>
      <c r="P18" t="s">
        <v>69</v>
      </c>
      <c r="Q18" t="s">
        <v>70</v>
      </c>
      <c r="R18" t="s">
        <v>71</v>
      </c>
      <c r="S18">
        <v>10115</v>
      </c>
      <c r="T18" s="1">
        <v>42081</v>
      </c>
      <c r="U18" s="1">
        <v>42082</v>
      </c>
      <c r="V18">
        <v>1049.03</v>
      </c>
      <c r="W18" s="2">
        <f>Sales_Dataset[[#This Row],[Profit]]/Sales_Dataset[[#This Row],[Sales]]</f>
        <v>0.10121512568069807</v>
      </c>
      <c r="X18">
        <v>44</v>
      </c>
      <c r="Y18">
        <v>10364.36</v>
      </c>
      <c r="Z18">
        <v>23751</v>
      </c>
      <c r="AA18" t="s">
        <v>72</v>
      </c>
      <c r="AB18" t="s">
        <v>40</v>
      </c>
    </row>
    <row r="19" spans="1:28" x14ac:dyDescent="0.3">
      <c r="A19">
        <v>18349</v>
      </c>
      <c r="B19" t="s">
        <v>76</v>
      </c>
      <c r="C19">
        <v>7.0000000000000007E-2</v>
      </c>
      <c r="D19">
        <v>2036.48</v>
      </c>
      <c r="E19">
        <v>14.7</v>
      </c>
      <c r="F19">
        <v>555</v>
      </c>
      <c r="G19" t="s">
        <v>401</v>
      </c>
      <c r="H19" t="s">
        <v>29</v>
      </c>
      <c r="I19" t="s">
        <v>30</v>
      </c>
      <c r="J19" t="s">
        <v>55</v>
      </c>
      <c r="K19" t="s">
        <v>77</v>
      </c>
      <c r="L19" t="s">
        <v>74</v>
      </c>
      <c r="M19" t="s">
        <v>78</v>
      </c>
      <c r="N19">
        <v>0.55000000000000004</v>
      </c>
      <c r="O19" t="s">
        <v>35</v>
      </c>
      <c r="P19" t="s">
        <v>36</v>
      </c>
      <c r="Q19" t="s">
        <v>402</v>
      </c>
      <c r="R19" t="s">
        <v>403</v>
      </c>
      <c r="S19">
        <v>84062</v>
      </c>
      <c r="T19" s="1">
        <v>42056</v>
      </c>
      <c r="U19" s="1">
        <v>42056</v>
      </c>
      <c r="V19">
        <v>6028.41</v>
      </c>
      <c r="W19" s="2">
        <f>Sales_Dataset[[#This Row],[Profit]]/Sales_Dataset[[#This Row],[Sales]]</f>
        <v>0.58352119669850899</v>
      </c>
      <c r="X19">
        <v>6</v>
      </c>
      <c r="Y19">
        <v>10331.09</v>
      </c>
      <c r="Z19">
        <v>86190</v>
      </c>
      <c r="AA19" t="s">
        <v>39</v>
      </c>
      <c r="AB19" t="s">
        <v>40</v>
      </c>
    </row>
    <row r="20" spans="1:28" x14ac:dyDescent="0.3">
      <c r="A20">
        <v>18217</v>
      </c>
      <c r="B20" t="s">
        <v>27</v>
      </c>
      <c r="C20">
        <v>0.06</v>
      </c>
      <c r="D20">
        <v>699.99</v>
      </c>
      <c r="E20">
        <v>24.49</v>
      </c>
      <c r="F20">
        <v>2507</v>
      </c>
      <c r="G20" t="s">
        <v>485</v>
      </c>
      <c r="H20" t="s">
        <v>85</v>
      </c>
      <c r="I20" t="s">
        <v>44</v>
      </c>
      <c r="J20" t="s">
        <v>55</v>
      </c>
      <c r="K20" t="s">
        <v>239</v>
      </c>
      <c r="L20" t="s">
        <v>105</v>
      </c>
      <c r="M20" t="s">
        <v>486</v>
      </c>
      <c r="N20">
        <v>0.41</v>
      </c>
      <c r="O20" t="s">
        <v>35</v>
      </c>
      <c r="P20" t="s">
        <v>69</v>
      </c>
      <c r="Q20" t="s">
        <v>487</v>
      </c>
      <c r="R20" t="s">
        <v>488</v>
      </c>
      <c r="S20">
        <v>4401</v>
      </c>
      <c r="T20" s="1">
        <v>42160</v>
      </c>
      <c r="U20" s="1">
        <v>42162</v>
      </c>
      <c r="V20">
        <v>7024.2068999999992</v>
      </c>
      <c r="W20" s="2">
        <f>Sales_Dataset[[#This Row],[Profit]]/Sales_Dataset[[#This Row],[Sales]]</f>
        <v>0.69</v>
      </c>
      <c r="X20">
        <v>15</v>
      </c>
      <c r="Y20">
        <v>10180.01</v>
      </c>
      <c r="Z20">
        <v>87033</v>
      </c>
      <c r="AA20" t="s">
        <v>72</v>
      </c>
      <c r="AB20" t="s">
        <v>40</v>
      </c>
    </row>
    <row r="21" spans="1:28" x14ac:dyDescent="0.3">
      <c r="A21">
        <v>4502</v>
      </c>
      <c r="B21" t="s">
        <v>65</v>
      </c>
      <c r="C21">
        <v>7.0000000000000007E-2</v>
      </c>
      <c r="D21">
        <v>699.99</v>
      </c>
      <c r="E21">
        <v>24.49</v>
      </c>
      <c r="F21">
        <v>1129</v>
      </c>
      <c r="G21" t="s">
        <v>170</v>
      </c>
      <c r="H21" t="s">
        <v>43</v>
      </c>
      <c r="I21" t="s">
        <v>44</v>
      </c>
      <c r="J21" t="s">
        <v>55</v>
      </c>
      <c r="K21" t="s">
        <v>239</v>
      </c>
      <c r="L21" t="s">
        <v>105</v>
      </c>
      <c r="M21" t="s">
        <v>248</v>
      </c>
      <c r="N21">
        <v>0.54</v>
      </c>
      <c r="O21" t="s">
        <v>35</v>
      </c>
      <c r="P21" t="s">
        <v>69</v>
      </c>
      <c r="Q21" t="s">
        <v>98</v>
      </c>
      <c r="R21" t="s">
        <v>99</v>
      </c>
      <c r="S21">
        <v>2118</v>
      </c>
      <c r="T21" s="1">
        <v>42051</v>
      </c>
      <c r="U21" s="1">
        <v>42055</v>
      </c>
      <c r="V21">
        <v>325.29000000000002</v>
      </c>
      <c r="W21" s="2">
        <f>Sales_Dataset[[#This Row],[Profit]]/Sales_Dataset[[#This Row],[Sales]]</f>
        <v>3.2982476063395626E-2</v>
      </c>
      <c r="X21">
        <v>15</v>
      </c>
      <c r="Y21">
        <v>9862.51</v>
      </c>
      <c r="Z21">
        <v>32037</v>
      </c>
      <c r="AA21" t="s">
        <v>72</v>
      </c>
      <c r="AB21" t="s">
        <v>40</v>
      </c>
    </row>
    <row r="22" spans="1:28" x14ac:dyDescent="0.3">
      <c r="A22">
        <v>18410</v>
      </c>
      <c r="B22" t="s">
        <v>58</v>
      </c>
      <c r="C22">
        <v>0.02</v>
      </c>
      <c r="D22">
        <v>549.99</v>
      </c>
      <c r="E22">
        <v>49</v>
      </c>
      <c r="F22">
        <v>2141</v>
      </c>
      <c r="G22" t="s">
        <v>583</v>
      </c>
      <c r="H22" t="s">
        <v>29</v>
      </c>
      <c r="I22" t="s">
        <v>44</v>
      </c>
      <c r="J22" t="s">
        <v>55</v>
      </c>
      <c r="K22" t="s">
        <v>239</v>
      </c>
      <c r="L22" t="s">
        <v>74</v>
      </c>
      <c r="M22" t="s">
        <v>586</v>
      </c>
      <c r="N22">
        <v>0.35</v>
      </c>
      <c r="O22" t="s">
        <v>35</v>
      </c>
      <c r="P22" t="s">
        <v>36</v>
      </c>
      <c r="Q22" t="s">
        <v>423</v>
      </c>
      <c r="R22" t="s">
        <v>585</v>
      </c>
      <c r="S22">
        <v>81301</v>
      </c>
      <c r="T22" s="1">
        <v>42053</v>
      </c>
      <c r="U22" s="1">
        <v>42055</v>
      </c>
      <c r="V22">
        <v>-381.84119999999996</v>
      </c>
      <c r="W22" s="2">
        <f>Sales_Dataset[[#This Row],[Profit]]/Sales_Dataset[[#This Row],[Sales]]</f>
        <v>-3.8968000293912335E-2</v>
      </c>
      <c r="X22">
        <v>18</v>
      </c>
      <c r="Y22">
        <v>9798.84</v>
      </c>
      <c r="Z22">
        <v>87570</v>
      </c>
      <c r="AA22" t="s">
        <v>39</v>
      </c>
      <c r="AB22" t="s">
        <v>40</v>
      </c>
    </row>
    <row r="23" spans="1:28" x14ac:dyDescent="0.3">
      <c r="A23">
        <v>6673</v>
      </c>
      <c r="B23" t="s">
        <v>41</v>
      </c>
      <c r="C23">
        <v>7.0000000000000007E-2</v>
      </c>
      <c r="D23">
        <v>270.98</v>
      </c>
      <c r="E23">
        <v>50</v>
      </c>
      <c r="F23">
        <v>2303</v>
      </c>
      <c r="G23" t="s">
        <v>281</v>
      </c>
      <c r="H23" t="s">
        <v>29</v>
      </c>
      <c r="I23" t="s">
        <v>30</v>
      </c>
      <c r="J23" t="s">
        <v>31</v>
      </c>
      <c r="K23" t="s">
        <v>185</v>
      </c>
      <c r="L23" t="s">
        <v>74</v>
      </c>
      <c r="M23" t="s">
        <v>326</v>
      </c>
      <c r="N23">
        <v>0.77</v>
      </c>
      <c r="O23" t="s">
        <v>35</v>
      </c>
      <c r="P23" t="s">
        <v>69</v>
      </c>
      <c r="Q23" t="s">
        <v>70</v>
      </c>
      <c r="R23" t="s">
        <v>71</v>
      </c>
      <c r="S23">
        <v>10011</v>
      </c>
      <c r="T23" s="1">
        <v>42046</v>
      </c>
      <c r="U23" s="1">
        <v>42048</v>
      </c>
      <c r="V23">
        <v>-96.05</v>
      </c>
      <c r="W23" s="2">
        <f>Sales_Dataset[[#This Row],[Profit]]/Sales_Dataset[[#This Row],[Sales]]</f>
        <v>-9.8437301434386743E-3</v>
      </c>
      <c r="X23">
        <v>36</v>
      </c>
      <c r="Y23">
        <v>9757.48</v>
      </c>
      <c r="Z23">
        <v>47493</v>
      </c>
      <c r="AA23" t="s">
        <v>72</v>
      </c>
      <c r="AB23" t="s">
        <v>40</v>
      </c>
    </row>
    <row r="24" spans="1:28" x14ac:dyDescent="0.3">
      <c r="A24">
        <v>1041</v>
      </c>
      <c r="B24" t="s">
        <v>41</v>
      </c>
      <c r="C24">
        <v>0.03</v>
      </c>
      <c r="D24">
        <v>300.64999999999998</v>
      </c>
      <c r="E24">
        <v>24.49</v>
      </c>
      <c r="F24">
        <v>3011</v>
      </c>
      <c r="G24" t="s">
        <v>130</v>
      </c>
      <c r="H24" t="s">
        <v>43</v>
      </c>
      <c r="I24" t="s">
        <v>30</v>
      </c>
      <c r="J24" t="s">
        <v>45</v>
      </c>
      <c r="K24" t="s">
        <v>73</v>
      </c>
      <c r="L24" t="s">
        <v>105</v>
      </c>
      <c r="M24" t="s">
        <v>131</v>
      </c>
      <c r="N24">
        <v>0.52</v>
      </c>
      <c r="O24" t="s">
        <v>35</v>
      </c>
      <c r="P24" t="s">
        <v>69</v>
      </c>
      <c r="Q24" t="s">
        <v>98</v>
      </c>
      <c r="R24" t="s">
        <v>99</v>
      </c>
      <c r="S24">
        <v>2113</v>
      </c>
      <c r="T24" s="1">
        <v>42122</v>
      </c>
      <c r="U24" s="1">
        <v>42124</v>
      </c>
      <c r="V24">
        <v>1282.4959999999999</v>
      </c>
      <c r="W24" s="2">
        <f>Sales_Dataset[[#This Row],[Profit]]/Sales_Dataset[[#This Row],[Sales]]</f>
        <v>0.13214170168132164</v>
      </c>
      <c r="X24">
        <v>32</v>
      </c>
      <c r="Y24">
        <v>9705.4599999999991</v>
      </c>
      <c r="Z24">
        <v>7623</v>
      </c>
      <c r="AA24" t="s">
        <v>72</v>
      </c>
      <c r="AB24" t="s">
        <v>40</v>
      </c>
    </row>
    <row r="25" spans="1:28" x14ac:dyDescent="0.3">
      <c r="A25">
        <v>5501</v>
      </c>
      <c r="B25" t="s">
        <v>27</v>
      </c>
      <c r="C25">
        <v>0.05</v>
      </c>
      <c r="D25">
        <v>399.98</v>
      </c>
      <c r="E25">
        <v>12.06</v>
      </c>
      <c r="F25">
        <v>2107</v>
      </c>
      <c r="G25" t="s">
        <v>286</v>
      </c>
      <c r="H25" t="s">
        <v>29</v>
      </c>
      <c r="I25" t="s">
        <v>30</v>
      </c>
      <c r="J25" t="s">
        <v>55</v>
      </c>
      <c r="K25" t="s">
        <v>77</v>
      </c>
      <c r="L25" t="s">
        <v>33</v>
      </c>
      <c r="M25" t="s">
        <v>287</v>
      </c>
      <c r="N25">
        <v>0.56000000000000005</v>
      </c>
      <c r="O25" t="s">
        <v>35</v>
      </c>
      <c r="P25" t="s">
        <v>49</v>
      </c>
      <c r="Q25" t="s">
        <v>176</v>
      </c>
      <c r="R25" t="s">
        <v>177</v>
      </c>
      <c r="S25">
        <v>60601</v>
      </c>
      <c r="T25" s="1">
        <v>42161</v>
      </c>
      <c r="U25" s="1">
        <v>42161</v>
      </c>
      <c r="V25">
        <v>567.59</v>
      </c>
      <c r="W25" s="2">
        <f>Sales_Dataset[[#This Row],[Profit]]/Sales_Dataset[[#This Row],[Sales]]</f>
        <v>5.8715882946852711E-2</v>
      </c>
      <c r="X25">
        <v>24</v>
      </c>
      <c r="Y25">
        <v>9666.7199999999993</v>
      </c>
      <c r="Z25">
        <v>39015</v>
      </c>
      <c r="AA25" t="s">
        <v>52</v>
      </c>
      <c r="AB25" t="s">
        <v>40</v>
      </c>
    </row>
    <row r="26" spans="1:28" x14ac:dyDescent="0.3">
      <c r="A26">
        <v>21718</v>
      </c>
      <c r="B26" t="s">
        <v>27</v>
      </c>
      <c r="C26">
        <v>0.02</v>
      </c>
      <c r="D26">
        <v>419.19</v>
      </c>
      <c r="E26">
        <v>19.989999999999998</v>
      </c>
      <c r="F26">
        <v>627</v>
      </c>
      <c r="G26" t="s">
        <v>1941</v>
      </c>
      <c r="H26" t="s">
        <v>43</v>
      </c>
      <c r="I26" t="s">
        <v>30</v>
      </c>
      <c r="J26" t="s">
        <v>45</v>
      </c>
      <c r="K26" t="s">
        <v>120</v>
      </c>
      <c r="L26" t="s">
        <v>47</v>
      </c>
      <c r="M26" t="s">
        <v>209</v>
      </c>
      <c r="N26">
        <v>0.57999999999999996</v>
      </c>
      <c r="O26" t="s">
        <v>35</v>
      </c>
      <c r="P26" t="s">
        <v>69</v>
      </c>
      <c r="Q26" t="s">
        <v>441</v>
      </c>
      <c r="R26" t="s">
        <v>1942</v>
      </c>
      <c r="S26">
        <v>43952</v>
      </c>
      <c r="T26" s="1">
        <v>42115</v>
      </c>
      <c r="U26" s="1">
        <v>42116</v>
      </c>
      <c r="V26">
        <v>6610.2</v>
      </c>
      <c r="W26" s="2">
        <f>Sales_Dataset[[#This Row],[Profit]]/Sales_Dataset[[#This Row],[Sales]]</f>
        <v>0.69</v>
      </c>
      <c r="X26">
        <v>22</v>
      </c>
      <c r="Y26">
        <v>9580</v>
      </c>
      <c r="Z26">
        <v>90469</v>
      </c>
      <c r="AA26" t="s">
        <v>72</v>
      </c>
      <c r="AB26" t="s">
        <v>40</v>
      </c>
    </row>
    <row r="27" spans="1:28" x14ac:dyDescent="0.3">
      <c r="A27">
        <v>3392</v>
      </c>
      <c r="B27" t="s">
        <v>76</v>
      </c>
      <c r="C27">
        <v>0.02</v>
      </c>
      <c r="D27">
        <v>200.98</v>
      </c>
      <c r="E27">
        <v>55.96</v>
      </c>
      <c r="F27">
        <v>373</v>
      </c>
      <c r="G27" t="s">
        <v>214</v>
      </c>
      <c r="H27" t="s">
        <v>29</v>
      </c>
      <c r="I27" t="s">
        <v>60</v>
      </c>
      <c r="J27" t="s">
        <v>31</v>
      </c>
      <c r="K27" t="s">
        <v>153</v>
      </c>
      <c r="L27" t="s">
        <v>33</v>
      </c>
      <c r="M27" t="s">
        <v>215</v>
      </c>
      <c r="N27">
        <v>0.75</v>
      </c>
      <c r="O27" t="s">
        <v>35</v>
      </c>
      <c r="P27" t="s">
        <v>49</v>
      </c>
      <c r="Q27" t="s">
        <v>216</v>
      </c>
      <c r="R27" t="s">
        <v>217</v>
      </c>
      <c r="S27">
        <v>48234</v>
      </c>
      <c r="T27" s="1">
        <v>42077</v>
      </c>
      <c r="U27" s="1">
        <v>42079</v>
      </c>
      <c r="V27">
        <v>-163.63</v>
      </c>
      <c r="W27" s="2">
        <f>Sales_Dataset[[#This Row],[Profit]]/Sales_Dataset[[#This Row],[Sales]]</f>
        <v>-1.7152710805484507E-2</v>
      </c>
      <c r="X27">
        <v>45</v>
      </c>
      <c r="Y27">
        <v>9539.6</v>
      </c>
      <c r="Z27">
        <v>24193</v>
      </c>
      <c r="AA27" t="s">
        <v>52</v>
      </c>
      <c r="AB27" t="s">
        <v>40</v>
      </c>
    </row>
    <row r="28" spans="1:28" x14ac:dyDescent="0.3">
      <c r="A28">
        <v>3847</v>
      </c>
      <c r="B28" t="s">
        <v>76</v>
      </c>
      <c r="C28">
        <v>0.05</v>
      </c>
      <c r="D28">
        <v>328.14</v>
      </c>
      <c r="E28">
        <v>91.05</v>
      </c>
      <c r="F28">
        <v>1104</v>
      </c>
      <c r="G28" t="s">
        <v>230</v>
      </c>
      <c r="H28" t="s">
        <v>29</v>
      </c>
      <c r="I28" t="s">
        <v>44</v>
      </c>
      <c r="J28" t="s">
        <v>45</v>
      </c>
      <c r="K28" t="s">
        <v>73</v>
      </c>
      <c r="L28" t="s">
        <v>74</v>
      </c>
      <c r="M28" t="s">
        <v>231</v>
      </c>
      <c r="N28">
        <v>0.56999999999999995</v>
      </c>
      <c r="O28" t="s">
        <v>35</v>
      </c>
      <c r="P28" t="s">
        <v>69</v>
      </c>
      <c r="Q28" t="s">
        <v>70</v>
      </c>
      <c r="R28" t="s">
        <v>71</v>
      </c>
      <c r="S28">
        <v>10282</v>
      </c>
      <c r="T28" s="1">
        <v>42104</v>
      </c>
      <c r="U28" s="1">
        <v>42105</v>
      </c>
      <c r="V28">
        <v>772.04</v>
      </c>
      <c r="W28" s="2">
        <f>Sales_Dataset[[#This Row],[Profit]]/Sales_Dataset[[#This Row],[Sales]]</f>
        <v>8.1327979167632292E-2</v>
      </c>
      <c r="X28">
        <v>29</v>
      </c>
      <c r="Y28">
        <v>9492.92</v>
      </c>
      <c r="Z28">
        <v>27456</v>
      </c>
      <c r="AA28" t="s">
        <v>72</v>
      </c>
      <c r="AB28" t="s">
        <v>40</v>
      </c>
    </row>
    <row r="29" spans="1:28" x14ac:dyDescent="0.3">
      <c r="A29">
        <v>6014</v>
      </c>
      <c r="B29" t="s">
        <v>27</v>
      </c>
      <c r="C29">
        <v>0.04</v>
      </c>
      <c r="D29">
        <v>300.98</v>
      </c>
      <c r="E29">
        <v>54.92</v>
      </c>
      <c r="F29">
        <v>102</v>
      </c>
      <c r="G29" t="s">
        <v>96</v>
      </c>
      <c r="H29" t="s">
        <v>29</v>
      </c>
      <c r="I29" t="s">
        <v>80</v>
      </c>
      <c r="J29" t="s">
        <v>31</v>
      </c>
      <c r="K29" t="s">
        <v>153</v>
      </c>
      <c r="L29" t="s">
        <v>33</v>
      </c>
      <c r="M29" t="s">
        <v>304</v>
      </c>
      <c r="N29">
        <v>0.55000000000000004</v>
      </c>
      <c r="O29" t="s">
        <v>35</v>
      </c>
      <c r="P29" t="s">
        <v>69</v>
      </c>
      <c r="Q29" t="s">
        <v>98</v>
      </c>
      <c r="R29" t="s">
        <v>99</v>
      </c>
      <c r="S29">
        <v>2129</v>
      </c>
      <c r="T29" s="1">
        <v>42100</v>
      </c>
      <c r="U29" s="1">
        <v>42101</v>
      </c>
      <c r="V29">
        <v>2023.75</v>
      </c>
      <c r="W29" s="2">
        <f>Sales_Dataset[[#This Row],[Profit]]/Sales_Dataset[[#This Row],[Sales]]</f>
        <v>0.21392841815064365</v>
      </c>
      <c r="X29">
        <v>31</v>
      </c>
      <c r="Y29">
        <v>9459.94</v>
      </c>
      <c r="Z29">
        <v>42599</v>
      </c>
      <c r="AA29" t="s">
        <v>72</v>
      </c>
      <c r="AB29" t="s">
        <v>40</v>
      </c>
    </row>
    <row r="30" spans="1:28" x14ac:dyDescent="0.3">
      <c r="A30">
        <v>20920</v>
      </c>
      <c r="B30" t="s">
        <v>76</v>
      </c>
      <c r="C30">
        <v>0</v>
      </c>
      <c r="D30">
        <v>387.99</v>
      </c>
      <c r="E30">
        <v>19.989999999999998</v>
      </c>
      <c r="F30">
        <v>1241</v>
      </c>
      <c r="G30" t="s">
        <v>1435</v>
      </c>
      <c r="H30" t="s">
        <v>43</v>
      </c>
      <c r="I30" t="s">
        <v>30</v>
      </c>
      <c r="J30" t="s">
        <v>45</v>
      </c>
      <c r="K30" t="s">
        <v>67</v>
      </c>
      <c r="L30" t="s">
        <v>47</v>
      </c>
      <c r="M30" t="s">
        <v>1685</v>
      </c>
      <c r="N30">
        <v>0.38</v>
      </c>
      <c r="O30" t="s">
        <v>35</v>
      </c>
      <c r="P30" t="s">
        <v>88</v>
      </c>
      <c r="Q30" t="s">
        <v>564</v>
      </c>
      <c r="R30" t="s">
        <v>724</v>
      </c>
      <c r="S30">
        <v>36830</v>
      </c>
      <c r="T30" s="1">
        <v>42079</v>
      </c>
      <c r="U30" s="1">
        <v>42080</v>
      </c>
      <c r="V30">
        <v>-70.14</v>
      </c>
      <c r="W30" s="2">
        <f>Sales_Dataset[[#This Row],[Profit]]/Sales_Dataset[[#This Row],[Sales]]</f>
        <v>-7.557603289399961E-3</v>
      </c>
      <c r="X30">
        <v>23</v>
      </c>
      <c r="Y30">
        <v>9280.7199999999993</v>
      </c>
      <c r="Z30">
        <v>90880</v>
      </c>
      <c r="AA30" t="s">
        <v>91</v>
      </c>
      <c r="AB30" t="s">
        <v>40</v>
      </c>
    </row>
    <row r="31" spans="1:28" x14ac:dyDescent="0.3">
      <c r="A31">
        <v>20624</v>
      </c>
      <c r="B31" t="s">
        <v>65</v>
      </c>
      <c r="C31">
        <v>0</v>
      </c>
      <c r="D31">
        <v>1270.99</v>
      </c>
      <c r="E31">
        <v>19.989999999999998</v>
      </c>
      <c r="F31">
        <v>3397</v>
      </c>
      <c r="G31" t="s">
        <v>1293</v>
      </c>
      <c r="H31" t="s">
        <v>43</v>
      </c>
      <c r="I31" t="s">
        <v>60</v>
      </c>
      <c r="J31" t="s">
        <v>45</v>
      </c>
      <c r="K31" t="s">
        <v>67</v>
      </c>
      <c r="L31" t="s">
        <v>47</v>
      </c>
      <c r="M31" t="s">
        <v>109</v>
      </c>
      <c r="N31">
        <v>0.35</v>
      </c>
      <c r="O31" t="s">
        <v>35</v>
      </c>
      <c r="P31" t="s">
        <v>49</v>
      </c>
      <c r="Q31" t="s">
        <v>176</v>
      </c>
      <c r="R31" t="s">
        <v>1295</v>
      </c>
      <c r="S31">
        <v>61832</v>
      </c>
      <c r="T31" s="1">
        <v>42162</v>
      </c>
      <c r="U31" s="1">
        <v>42164</v>
      </c>
      <c r="V31">
        <v>6384.4388999999992</v>
      </c>
      <c r="W31" s="2">
        <f>Sales_Dataset[[#This Row],[Profit]]/Sales_Dataset[[#This Row],[Sales]]</f>
        <v>0.69</v>
      </c>
      <c r="X31">
        <v>7</v>
      </c>
      <c r="Y31">
        <v>9252.81</v>
      </c>
      <c r="Z31">
        <v>87535</v>
      </c>
      <c r="AA31" t="s">
        <v>52</v>
      </c>
      <c r="AB31" t="s">
        <v>40</v>
      </c>
    </row>
    <row r="32" spans="1:28" x14ac:dyDescent="0.3">
      <c r="A32">
        <v>18810</v>
      </c>
      <c r="B32" t="s">
        <v>58</v>
      </c>
      <c r="C32">
        <v>0</v>
      </c>
      <c r="D32">
        <v>230.98</v>
      </c>
      <c r="E32">
        <v>23.78</v>
      </c>
      <c r="F32">
        <v>693</v>
      </c>
      <c r="G32" t="s">
        <v>762</v>
      </c>
      <c r="H32" t="s">
        <v>29</v>
      </c>
      <c r="I32" t="s">
        <v>60</v>
      </c>
      <c r="J32" t="s">
        <v>31</v>
      </c>
      <c r="K32" t="s">
        <v>32</v>
      </c>
      <c r="L32" t="s">
        <v>33</v>
      </c>
      <c r="M32" t="s">
        <v>797</v>
      </c>
      <c r="N32">
        <v>0.6</v>
      </c>
      <c r="O32" t="s">
        <v>35</v>
      </c>
      <c r="P32" t="s">
        <v>36</v>
      </c>
      <c r="Q32" t="s">
        <v>423</v>
      </c>
      <c r="R32" t="s">
        <v>763</v>
      </c>
      <c r="S32">
        <v>80229</v>
      </c>
      <c r="T32" s="1">
        <v>42129</v>
      </c>
      <c r="U32" s="1">
        <v>42131</v>
      </c>
      <c r="V32">
        <v>6095.8601999999992</v>
      </c>
      <c r="W32" s="2">
        <f>Sales_Dataset[[#This Row],[Profit]]/Sales_Dataset[[#This Row],[Sales]]</f>
        <v>0.69</v>
      </c>
      <c r="X32">
        <v>36</v>
      </c>
      <c r="Y32">
        <v>8834.58</v>
      </c>
      <c r="Z32">
        <v>87813</v>
      </c>
      <c r="AA32" t="s">
        <v>39</v>
      </c>
      <c r="AB32" t="s">
        <v>40</v>
      </c>
    </row>
    <row r="33" spans="1:28" x14ac:dyDescent="0.3">
      <c r="A33">
        <v>3406</v>
      </c>
      <c r="B33" t="s">
        <v>76</v>
      </c>
      <c r="C33">
        <v>0.03</v>
      </c>
      <c r="D33">
        <v>200.97</v>
      </c>
      <c r="E33">
        <v>15.59</v>
      </c>
      <c r="F33">
        <v>3196</v>
      </c>
      <c r="G33" t="s">
        <v>220</v>
      </c>
      <c r="H33" t="s">
        <v>29</v>
      </c>
      <c r="I33" t="s">
        <v>44</v>
      </c>
      <c r="J33" t="s">
        <v>55</v>
      </c>
      <c r="K33" t="s">
        <v>77</v>
      </c>
      <c r="L33" t="s">
        <v>74</v>
      </c>
      <c r="M33" t="s">
        <v>221</v>
      </c>
      <c r="N33">
        <v>0.36</v>
      </c>
      <c r="O33" t="s">
        <v>35</v>
      </c>
      <c r="P33" t="s">
        <v>36</v>
      </c>
      <c r="Q33" t="s">
        <v>37</v>
      </c>
      <c r="R33" t="s">
        <v>103</v>
      </c>
      <c r="S33">
        <v>94109</v>
      </c>
      <c r="T33" s="1">
        <v>42037</v>
      </c>
      <c r="U33" s="1">
        <v>42038</v>
      </c>
      <c r="V33">
        <v>1951.3</v>
      </c>
      <c r="W33" s="2">
        <f>Sales_Dataset[[#This Row],[Profit]]/Sales_Dataset[[#This Row],[Sales]]</f>
        <v>0.22383069025838087</v>
      </c>
      <c r="X33">
        <v>43</v>
      </c>
      <c r="Y33">
        <v>8717.75</v>
      </c>
      <c r="Z33">
        <v>24294</v>
      </c>
      <c r="AA33" t="s">
        <v>39</v>
      </c>
      <c r="AB33" t="s">
        <v>40</v>
      </c>
    </row>
    <row r="34" spans="1:28" x14ac:dyDescent="0.3">
      <c r="A34">
        <v>18914</v>
      </c>
      <c r="B34" t="s">
        <v>41</v>
      </c>
      <c r="C34">
        <v>0.02</v>
      </c>
      <c r="D34">
        <v>1360.14</v>
      </c>
      <c r="E34">
        <v>14.7</v>
      </c>
      <c r="F34">
        <v>494</v>
      </c>
      <c r="G34" t="s">
        <v>858</v>
      </c>
      <c r="H34" t="s">
        <v>29</v>
      </c>
      <c r="I34" t="s">
        <v>80</v>
      </c>
      <c r="J34" t="s">
        <v>55</v>
      </c>
      <c r="K34" t="s">
        <v>77</v>
      </c>
      <c r="L34" t="s">
        <v>74</v>
      </c>
      <c r="M34" t="s">
        <v>126</v>
      </c>
      <c r="N34">
        <v>0.59</v>
      </c>
      <c r="O34" t="s">
        <v>35</v>
      </c>
      <c r="P34" t="s">
        <v>36</v>
      </c>
      <c r="Q34" t="s">
        <v>108</v>
      </c>
      <c r="R34" t="s">
        <v>135</v>
      </c>
      <c r="S34">
        <v>98115</v>
      </c>
      <c r="T34" s="1">
        <v>42175</v>
      </c>
      <c r="U34" s="1">
        <v>42177</v>
      </c>
      <c r="V34">
        <v>3042.18</v>
      </c>
      <c r="W34" s="2">
        <f>Sales_Dataset[[#This Row],[Profit]]/Sales_Dataset[[#This Row],[Sales]]</f>
        <v>0.35220852474807346</v>
      </c>
      <c r="X34">
        <v>6</v>
      </c>
      <c r="Y34">
        <v>8637.44</v>
      </c>
      <c r="Z34">
        <v>88908</v>
      </c>
      <c r="AA34" t="s">
        <v>39</v>
      </c>
      <c r="AB34" t="s">
        <v>40</v>
      </c>
    </row>
    <row r="35" spans="1:28" x14ac:dyDescent="0.3">
      <c r="A35">
        <v>24783</v>
      </c>
      <c r="B35" t="s">
        <v>27</v>
      </c>
      <c r="C35">
        <v>0.05</v>
      </c>
      <c r="D35">
        <v>204.1</v>
      </c>
      <c r="E35">
        <v>13.99</v>
      </c>
      <c r="F35">
        <v>540</v>
      </c>
      <c r="G35" t="s">
        <v>1631</v>
      </c>
      <c r="H35" t="s">
        <v>43</v>
      </c>
      <c r="I35" t="s">
        <v>60</v>
      </c>
      <c r="J35" t="s">
        <v>55</v>
      </c>
      <c r="K35" t="s">
        <v>77</v>
      </c>
      <c r="L35" t="s">
        <v>167</v>
      </c>
      <c r="M35" t="s">
        <v>2715</v>
      </c>
      <c r="N35">
        <v>0.37</v>
      </c>
      <c r="O35" t="s">
        <v>35</v>
      </c>
      <c r="P35" t="s">
        <v>49</v>
      </c>
      <c r="Q35" t="s">
        <v>176</v>
      </c>
      <c r="R35" t="s">
        <v>1633</v>
      </c>
      <c r="S35">
        <v>60061</v>
      </c>
      <c r="T35" s="1">
        <v>42147</v>
      </c>
      <c r="U35" s="1">
        <v>42149</v>
      </c>
      <c r="V35">
        <v>5924.1122999999998</v>
      </c>
      <c r="W35" s="2">
        <f>Sales_Dataset[[#This Row],[Profit]]/Sales_Dataset[[#This Row],[Sales]]</f>
        <v>0.69</v>
      </c>
      <c r="X35">
        <v>41</v>
      </c>
      <c r="Y35">
        <v>8585.67</v>
      </c>
      <c r="Z35">
        <v>91175</v>
      </c>
      <c r="AA35" t="s">
        <v>52</v>
      </c>
      <c r="AB35" t="s">
        <v>40</v>
      </c>
    </row>
    <row r="36" spans="1:28" x14ac:dyDescent="0.3">
      <c r="A36">
        <v>2986</v>
      </c>
      <c r="B36" t="s">
        <v>41</v>
      </c>
      <c r="C36">
        <v>0.03</v>
      </c>
      <c r="D36">
        <v>194.3</v>
      </c>
      <c r="E36">
        <v>11.54</v>
      </c>
      <c r="F36">
        <v>3342</v>
      </c>
      <c r="G36" t="s">
        <v>197</v>
      </c>
      <c r="H36" t="s">
        <v>43</v>
      </c>
      <c r="I36" t="s">
        <v>44</v>
      </c>
      <c r="J36" t="s">
        <v>31</v>
      </c>
      <c r="K36" t="s">
        <v>117</v>
      </c>
      <c r="L36" t="s">
        <v>105</v>
      </c>
      <c r="M36" t="s">
        <v>198</v>
      </c>
      <c r="N36">
        <v>0.59</v>
      </c>
      <c r="O36" t="s">
        <v>35</v>
      </c>
      <c r="P36" t="s">
        <v>69</v>
      </c>
      <c r="Q36" t="s">
        <v>107</v>
      </c>
      <c r="R36" t="s">
        <v>108</v>
      </c>
      <c r="S36">
        <v>20006</v>
      </c>
      <c r="T36" s="1">
        <v>42048</v>
      </c>
      <c r="U36" s="1">
        <v>42050</v>
      </c>
      <c r="V36">
        <v>2861.01</v>
      </c>
      <c r="W36" s="2">
        <f>Sales_Dataset[[#This Row],[Profit]]/Sales_Dataset[[#This Row],[Sales]]</f>
        <v>0.33465862833721682</v>
      </c>
      <c r="X36">
        <v>42</v>
      </c>
      <c r="Y36">
        <v>8549.0400000000009</v>
      </c>
      <c r="Z36">
        <v>21572</v>
      </c>
      <c r="AA36" t="s">
        <v>72</v>
      </c>
      <c r="AB36" t="s">
        <v>40</v>
      </c>
    </row>
    <row r="37" spans="1:28" x14ac:dyDescent="0.3">
      <c r="A37">
        <v>3792</v>
      </c>
      <c r="B37" t="s">
        <v>65</v>
      </c>
      <c r="C37">
        <v>0.05</v>
      </c>
      <c r="D37">
        <v>279.48</v>
      </c>
      <c r="E37">
        <v>35</v>
      </c>
      <c r="F37">
        <v>1314</v>
      </c>
      <c r="G37" t="s">
        <v>206</v>
      </c>
      <c r="H37" t="s">
        <v>43</v>
      </c>
      <c r="I37" t="s">
        <v>44</v>
      </c>
      <c r="J37" t="s">
        <v>45</v>
      </c>
      <c r="K37" t="s">
        <v>120</v>
      </c>
      <c r="L37" t="s">
        <v>105</v>
      </c>
      <c r="M37" t="s">
        <v>229</v>
      </c>
      <c r="N37">
        <v>0.8</v>
      </c>
      <c r="O37" t="s">
        <v>35</v>
      </c>
      <c r="P37" t="s">
        <v>36</v>
      </c>
      <c r="Q37" t="s">
        <v>37</v>
      </c>
      <c r="R37" t="s">
        <v>38</v>
      </c>
      <c r="S37">
        <v>90058</v>
      </c>
      <c r="T37" s="1">
        <v>42009</v>
      </c>
      <c r="U37" s="1">
        <v>42009</v>
      </c>
      <c r="V37">
        <v>-274.95</v>
      </c>
      <c r="W37" s="2">
        <f>Sales_Dataset[[#This Row],[Profit]]/Sales_Dataset[[#This Row],[Sales]]</f>
        <v>-3.2909501563784825E-2</v>
      </c>
      <c r="X37">
        <v>31</v>
      </c>
      <c r="Y37">
        <v>8354.73</v>
      </c>
      <c r="Z37">
        <v>27013</v>
      </c>
      <c r="AA37" t="s">
        <v>39</v>
      </c>
      <c r="AB37" t="s">
        <v>40</v>
      </c>
    </row>
    <row r="38" spans="1:28" x14ac:dyDescent="0.3">
      <c r="A38">
        <v>5722</v>
      </c>
      <c r="B38" t="s">
        <v>41</v>
      </c>
      <c r="C38">
        <v>0.06</v>
      </c>
      <c r="D38">
        <v>179.99</v>
      </c>
      <c r="E38">
        <v>13.99</v>
      </c>
      <c r="F38">
        <v>806</v>
      </c>
      <c r="G38" t="s">
        <v>293</v>
      </c>
      <c r="H38" t="s">
        <v>85</v>
      </c>
      <c r="I38" t="s">
        <v>60</v>
      </c>
      <c r="J38" t="s">
        <v>55</v>
      </c>
      <c r="K38" t="s">
        <v>56</v>
      </c>
      <c r="L38" t="s">
        <v>167</v>
      </c>
      <c r="M38" t="s">
        <v>294</v>
      </c>
      <c r="N38">
        <v>0.56999999999999995</v>
      </c>
      <c r="O38" t="s">
        <v>35</v>
      </c>
      <c r="P38" t="s">
        <v>88</v>
      </c>
      <c r="Q38" t="s">
        <v>94</v>
      </c>
      <c r="R38" t="s">
        <v>95</v>
      </c>
      <c r="S38">
        <v>33132</v>
      </c>
      <c r="T38" s="1">
        <v>42013</v>
      </c>
      <c r="U38" s="1">
        <v>42015</v>
      </c>
      <c r="V38">
        <v>1220.03784</v>
      </c>
      <c r="W38" s="2">
        <f>Sales_Dataset[[#This Row],[Profit]]/Sales_Dataset[[#This Row],[Sales]]</f>
        <v>0.14641197852850923</v>
      </c>
      <c r="X38">
        <v>54</v>
      </c>
      <c r="Y38">
        <v>8332.91</v>
      </c>
      <c r="Z38">
        <v>40547</v>
      </c>
      <c r="AA38" t="s">
        <v>91</v>
      </c>
      <c r="AB38" t="s">
        <v>40</v>
      </c>
    </row>
    <row r="39" spans="1:28" x14ac:dyDescent="0.3">
      <c r="A39">
        <v>6581</v>
      </c>
      <c r="B39" t="s">
        <v>65</v>
      </c>
      <c r="C39">
        <v>0.03</v>
      </c>
      <c r="D39">
        <v>256.99</v>
      </c>
      <c r="E39">
        <v>11.25</v>
      </c>
      <c r="F39">
        <v>1246</v>
      </c>
      <c r="G39" t="s">
        <v>266</v>
      </c>
      <c r="H39" t="s">
        <v>43</v>
      </c>
      <c r="I39" t="s">
        <v>44</v>
      </c>
      <c r="J39" t="s">
        <v>55</v>
      </c>
      <c r="K39" t="s">
        <v>86</v>
      </c>
      <c r="L39" t="s">
        <v>47</v>
      </c>
      <c r="M39" t="s">
        <v>319</v>
      </c>
      <c r="N39">
        <v>0.51</v>
      </c>
      <c r="O39" t="s">
        <v>35</v>
      </c>
      <c r="P39" t="s">
        <v>69</v>
      </c>
      <c r="Q39" t="s">
        <v>70</v>
      </c>
      <c r="R39" t="s">
        <v>71</v>
      </c>
      <c r="S39">
        <v>10009</v>
      </c>
      <c r="T39" s="1">
        <v>42146</v>
      </c>
      <c r="U39" s="1">
        <v>42146</v>
      </c>
      <c r="V39">
        <v>1489.8</v>
      </c>
      <c r="W39" s="2">
        <f>Sales_Dataset[[#This Row],[Profit]]/Sales_Dataset[[#This Row],[Sales]]</f>
        <v>0.18132293446669293</v>
      </c>
      <c r="X39">
        <v>32</v>
      </c>
      <c r="Y39">
        <v>8216.2800000000007</v>
      </c>
      <c r="Z39">
        <v>46853</v>
      </c>
      <c r="AA39" t="s">
        <v>72</v>
      </c>
      <c r="AB39" t="s">
        <v>40</v>
      </c>
    </row>
    <row r="40" spans="1:28" x14ac:dyDescent="0.3">
      <c r="A40">
        <v>22096</v>
      </c>
      <c r="B40" t="s">
        <v>65</v>
      </c>
      <c r="C40">
        <v>0.03</v>
      </c>
      <c r="D40">
        <v>808.49</v>
      </c>
      <c r="E40">
        <v>55.3</v>
      </c>
      <c r="F40">
        <v>2781</v>
      </c>
      <c r="G40" t="s">
        <v>2049</v>
      </c>
      <c r="H40" t="s">
        <v>29</v>
      </c>
      <c r="I40" t="s">
        <v>80</v>
      </c>
      <c r="J40" t="s">
        <v>55</v>
      </c>
      <c r="K40" t="s">
        <v>77</v>
      </c>
      <c r="L40" t="s">
        <v>74</v>
      </c>
      <c r="M40" t="s">
        <v>2051</v>
      </c>
      <c r="N40">
        <v>0.4</v>
      </c>
      <c r="O40" t="s">
        <v>35</v>
      </c>
      <c r="P40" t="s">
        <v>36</v>
      </c>
      <c r="Q40" t="s">
        <v>516</v>
      </c>
      <c r="R40" t="s">
        <v>2050</v>
      </c>
      <c r="S40">
        <v>97071</v>
      </c>
      <c r="T40" s="1">
        <v>42035</v>
      </c>
      <c r="U40" s="1">
        <v>42042</v>
      </c>
      <c r="V40">
        <v>7576.11</v>
      </c>
      <c r="W40" s="2">
        <f>Sales_Dataset[[#This Row],[Profit]]/Sales_Dataset[[#This Row],[Sales]]</f>
        <v>0.92376602331573043</v>
      </c>
      <c r="X40">
        <v>11</v>
      </c>
      <c r="Y40">
        <v>8201.33</v>
      </c>
      <c r="Z40">
        <v>87162</v>
      </c>
      <c r="AA40" t="s">
        <v>39</v>
      </c>
      <c r="AB40" t="s">
        <v>40</v>
      </c>
    </row>
    <row r="41" spans="1:28" x14ac:dyDescent="0.3">
      <c r="A41">
        <v>3212</v>
      </c>
      <c r="B41" t="s">
        <v>27</v>
      </c>
      <c r="C41">
        <v>0.04</v>
      </c>
      <c r="D41">
        <v>419.19</v>
      </c>
      <c r="E41">
        <v>19.989999999999998</v>
      </c>
      <c r="F41">
        <v>2491</v>
      </c>
      <c r="G41" t="s">
        <v>159</v>
      </c>
      <c r="H41" t="s">
        <v>43</v>
      </c>
      <c r="I41" t="s">
        <v>44</v>
      </c>
      <c r="J41" t="s">
        <v>45</v>
      </c>
      <c r="K41" t="s">
        <v>120</v>
      </c>
      <c r="L41" t="s">
        <v>47</v>
      </c>
      <c r="M41" t="s">
        <v>209</v>
      </c>
      <c r="N41">
        <v>0.57999999999999996</v>
      </c>
      <c r="O41" t="s">
        <v>35</v>
      </c>
      <c r="P41" t="s">
        <v>36</v>
      </c>
      <c r="Q41" t="s">
        <v>37</v>
      </c>
      <c r="R41" t="s">
        <v>38</v>
      </c>
      <c r="S41">
        <v>90045</v>
      </c>
      <c r="T41" s="1">
        <v>42120</v>
      </c>
      <c r="U41" s="1">
        <v>42121</v>
      </c>
      <c r="V41">
        <v>1947.67</v>
      </c>
      <c r="W41" s="2">
        <f>Sales_Dataset[[#This Row],[Profit]]/Sales_Dataset[[#This Row],[Sales]]</f>
        <v>0.24199317881082694</v>
      </c>
      <c r="X41">
        <v>20</v>
      </c>
      <c r="Y41">
        <v>8048.45</v>
      </c>
      <c r="Z41">
        <v>23042</v>
      </c>
      <c r="AA41" t="s">
        <v>39</v>
      </c>
      <c r="AB41" t="s">
        <v>40</v>
      </c>
    </row>
    <row r="42" spans="1:28" x14ac:dyDescent="0.3">
      <c r="A42">
        <v>23427</v>
      </c>
      <c r="B42" t="s">
        <v>41</v>
      </c>
      <c r="C42">
        <v>0.09</v>
      </c>
      <c r="D42">
        <v>280.98</v>
      </c>
      <c r="E42">
        <v>57</v>
      </c>
      <c r="F42">
        <v>3139</v>
      </c>
      <c r="G42" t="s">
        <v>2424</v>
      </c>
      <c r="H42" t="s">
        <v>29</v>
      </c>
      <c r="I42" t="s">
        <v>44</v>
      </c>
      <c r="J42" t="s">
        <v>31</v>
      </c>
      <c r="K42" t="s">
        <v>185</v>
      </c>
      <c r="L42" t="s">
        <v>74</v>
      </c>
      <c r="M42" t="s">
        <v>250</v>
      </c>
      <c r="N42">
        <v>0.78</v>
      </c>
      <c r="O42" t="s">
        <v>35</v>
      </c>
      <c r="P42" t="s">
        <v>69</v>
      </c>
      <c r="Q42" t="s">
        <v>497</v>
      </c>
      <c r="R42" t="s">
        <v>2002</v>
      </c>
      <c r="S42">
        <v>7016</v>
      </c>
      <c r="T42" s="1">
        <v>42126</v>
      </c>
      <c r="U42" s="1">
        <v>42129</v>
      </c>
      <c r="V42">
        <v>252.48800000000028</v>
      </c>
      <c r="W42" s="2">
        <f>Sales_Dataset[[#This Row],[Profit]]/Sales_Dataset[[#This Row],[Sales]]</f>
        <v>3.1663073834273275E-2</v>
      </c>
      <c r="X42">
        <v>31</v>
      </c>
      <c r="Y42">
        <v>7974.21</v>
      </c>
      <c r="Z42">
        <v>86793</v>
      </c>
      <c r="AA42" t="s">
        <v>72</v>
      </c>
      <c r="AB42" t="s">
        <v>40</v>
      </c>
    </row>
    <row r="43" spans="1:28" x14ac:dyDescent="0.3">
      <c r="A43">
        <v>18696</v>
      </c>
      <c r="B43" t="s">
        <v>27</v>
      </c>
      <c r="C43">
        <v>0.08</v>
      </c>
      <c r="D43">
        <v>400.98</v>
      </c>
      <c r="E43">
        <v>42.52</v>
      </c>
      <c r="F43">
        <v>2094</v>
      </c>
      <c r="G43" t="s">
        <v>747</v>
      </c>
      <c r="H43" t="s">
        <v>29</v>
      </c>
      <c r="I43" t="s">
        <v>30</v>
      </c>
      <c r="J43" t="s">
        <v>31</v>
      </c>
      <c r="K43" t="s">
        <v>32</v>
      </c>
      <c r="L43" t="s">
        <v>33</v>
      </c>
      <c r="M43" t="s">
        <v>748</v>
      </c>
      <c r="N43">
        <v>0.71</v>
      </c>
      <c r="O43" t="s">
        <v>35</v>
      </c>
      <c r="P43" t="s">
        <v>36</v>
      </c>
      <c r="Q43" t="s">
        <v>37</v>
      </c>
      <c r="R43" t="s">
        <v>749</v>
      </c>
      <c r="S43">
        <v>95928</v>
      </c>
      <c r="T43" s="1">
        <v>42040</v>
      </c>
      <c r="U43" s="1">
        <v>42041</v>
      </c>
      <c r="V43">
        <v>3031.9724000000001</v>
      </c>
      <c r="W43" s="2">
        <f>Sales_Dataset[[#This Row],[Profit]]/Sales_Dataset[[#This Row],[Sales]]</f>
        <v>0.38672920036122266</v>
      </c>
      <c r="X43">
        <v>20</v>
      </c>
      <c r="Y43">
        <v>7840.04</v>
      </c>
      <c r="Z43">
        <v>86629</v>
      </c>
      <c r="AA43" t="s">
        <v>39</v>
      </c>
      <c r="AB43" t="s">
        <v>40</v>
      </c>
    </row>
    <row r="44" spans="1:28" x14ac:dyDescent="0.3">
      <c r="A44">
        <v>3065</v>
      </c>
      <c r="B44" t="s">
        <v>58</v>
      </c>
      <c r="C44">
        <v>0.09</v>
      </c>
      <c r="D44">
        <v>363.25</v>
      </c>
      <c r="E44">
        <v>19.989999999999998</v>
      </c>
      <c r="F44">
        <v>2882</v>
      </c>
      <c r="G44" t="s">
        <v>110</v>
      </c>
      <c r="H44" t="s">
        <v>43</v>
      </c>
      <c r="I44" t="s">
        <v>80</v>
      </c>
      <c r="J44" t="s">
        <v>45</v>
      </c>
      <c r="K44" t="s">
        <v>73</v>
      </c>
      <c r="L44" t="s">
        <v>47</v>
      </c>
      <c r="M44" t="s">
        <v>203</v>
      </c>
      <c r="N44">
        <v>0.56999999999999995</v>
      </c>
      <c r="O44" t="s">
        <v>35</v>
      </c>
      <c r="P44" t="s">
        <v>88</v>
      </c>
      <c r="Q44" t="s">
        <v>112</v>
      </c>
      <c r="R44" t="s">
        <v>113</v>
      </c>
      <c r="S44">
        <v>28206</v>
      </c>
      <c r="T44" s="1">
        <v>42160</v>
      </c>
      <c r="U44" s="1">
        <v>42161</v>
      </c>
      <c r="V44">
        <v>732.26980000000003</v>
      </c>
      <c r="W44" s="2">
        <f>Sales_Dataset[[#This Row],[Profit]]/Sales_Dataset[[#This Row],[Sales]]</f>
        <v>9.7674391927491486E-2</v>
      </c>
      <c r="X44">
        <v>21</v>
      </c>
      <c r="Y44">
        <v>7497.05</v>
      </c>
      <c r="Z44">
        <v>21958</v>
      </c>
      <c r="AA44" t="s">
        <v>91</v>
      </c>
      <c r="AB44" t="s">
        <v>40</v>
      </c>
    </row>
    <row r="45" spans="1:28" x14ac:dyDescent="0.3">
      <c r="A45">
        <v>25096</v>
      </c>
      <c r="B45" t="s">
        <v>41</v>
      </c>
      <c r="C45">
        <v>0.01</v>
      </c>
      <c r="D45">
        <v>500.98</v>
      </c>
      <c r="E45">
        <v>56</v>
      </c>
      <c r="F45">
        <v>2570</v>
      </c>
      <c r="G45" t="s">
        <v>2809</v>
      </c>
      <c r="H45" t="s">
        <v>29</v>
      </c>
      <c r="I45" t="s">
        <v>80</v>
      </c>
      <c r="J45" t="s">
        <v>31</v>
      </c>
      <c r="K45" t="s">
        <v>185</v>
      </c>
      <c r="L45" t="s">
        <v>74</v>
      </c>
      <c r="M45" t="s">
        <v>332</v>
      </c>
      <c r="N45">
        <v>0.6</v>
      </c>
      <c r="O45" t="s">
        <v>35</v>
      </c>
      <c r="P45" t="s">
        <v>36</v>
      </c>
      <c r="Q45" t="s">
        <v>37</v>
      </c>
      <c r="R45" t="s">
        <v>391</v>
      </c>
      <c r="S45">
        <v>95616</v>
      </c>
      <c r="T45" s="1">
        <v>42119</v>
      </c>
      <c r="U45" s="1">
        <v>42120</v>
      </c>
      <c r="V45">
        <v>4899.1288000000004</v>
      </c>
      <c r="W45" s="2">
        <f>Sales_Dataset[[#This Row],[Profit]]/Sales_Dataset[[#This Row],[Sales]]</f>
        <v>0.65940414260198699</v>
      </c>
      <c r="X45">
        <v>14</v>
      </c>
      <c r="Y45">
        <v>7429.63</v>
      </c>
      <c r="Z45">
        <v>90327</v>
      </c>
      <c r="AA45" t="s">
        <v>39</v>
      </c>
      <c r="AB45" t="s">
        <v>40</v>
      </c>
    </row>
    <row r="46" spans="1:28" x14ac:dyDescent="0.3">
      <c r="A46">
        <v>5780</v>
      </c>
      <c r="B46" t="s">
        <v>65</v>
      </c>
      <c r="C46">
        <v>0.04</v>
      </c>
      <c r="D46">
        <v>212.6</v>
      </c>
      <c r="E46">
        <v>110.2</v>
      </c>
      <c r="F46">
        <v>2548</v>
      </c>
      <c r="G46" t="s">
        <v>243</v>
      </c>
      <c r="H46" t="s">
        <v>29</v>
      </c>
      <c r="I46" t="s">
        <v>60</v>
      </c>
      <c r="J46" t="s">
        <v>31</v>
      </c>
      <c r="K46" t="s">
        <v>32</v>
      </c>
      <c r="L46" t="s">
        <v>33</v>
      </c>
      <c r="M46" t="s">
        <v>297</v>
      </c>
      <c r="N46">
        <v>0.73</v>
      </c>
      <c r="O46" t="s">
        <v>35</v>
      </c>
      <c r="P46" t="s">
        <v>36</v>
      </c>
      <c r="Q46" t="s">
        <v>37</v>
      </c>
      <c r="R46" t="s">
        <v>38</v>
      </c>
      <c r="S46">
        <v>90068</v>
      </c>
      <c r="T46" s="1">
        <v>42115</v>
      </c>
      <c r="U46" s="1">
        <v>42119</v>
      </c>
      <c r="V46">
        <v>-513.79042000000004</v>
      </c>
      <c r="W46" s="2">
        <f>Sales_Dataset[[#This Row],[Profit]]/Sales_Dataset[[#This Row],[Sales]]</f>
        <v>-6.9579888355917649E-2</v>
      </c>
      <c r="X46">
        <v>33</v>
      </c>
      <c r="Y46">
        <v>7384.18</v>
      </c>
      <c r="Z46">
        <v>40997</v>
      </c>
      <c r="AA46" t="s">
        <v>39</v>
      </c>
      <c r="AB46" t="s">
        <v>40</v>
      </c>
    </row>
    <row r="47" spans="1:28" x14ac:dyDescent="0.3">
      <c r="A47">
        <v>21059</v>
      </c>
      <c r="B47" t="s">
        <v>58</v>
      </c>
      <c r="C47">
        <v>0.01</v>
      </c>
      <c r="D47">
        <v>500.98</v>
      </c>
      <c r="E47">
        <v>26</v>
      </c>
      <c r="F47">
        <v>1595</v>
      </c>
      <c r="G47" t="s">
        <v>1725</v>
      </c>
      <c r="H47" t="s">
        <v>29</v>
      </c>
      <c r="I47" t="s">
        <v>30</v>
      </c>
      <c r="J47" t="s">
        <v>31</v>
      </c>
      <c r="K47" t="s">
        <v>185</v>
      </c>
      <c r="L47" t="s">
        <v>74</v>
      </c>
      <c r="M47" t="s">
        <v>332</v>
      </c>
      <c r="N47">
        <v>0.6</v>
      </c>
      <c r="O47" t="s">
        <v>35</v>
      </c>
      <c r="P47" t="s">
        <v>69</v>
      </c>
      <c r="Q47" t="s">
        <v>856</v>
      </c>
      <c r="R47" t="s">
        <v>1726</v>
      </c>
      <c r="S47">
        <v>25705</v>
      </c>
      <c r="T47" s="1">
        <v>42135</v>
      </c>
      <c r="U47" s="1">
        <v>42136</v>
      </c>
      <c r="V47">
        <v>5078.5379999999996</v>
      </c>
      <c r="W47" s="2">
        <f>Sales_Dataset[[#This Row],[Profit]]/Sales_Dataset[[#This Row],[Sales]]</f>
        <v>0.69</v>
      </c>
      <c r="X47">
        <v>14</v>
      </c>
      <c r="Y47">
        <v>7360.2</v>
      </c>
      <c r="Z47">
        <v>90796</v>
      </c>
      <c r="AA47" t="s">
        <v>72</v>
      </c>
      <c r="AB47" t="s">
        <v>40</v>
      </c>
    </row>
    <row r="48" spans="1:28" x14ac:dyDescent="0.3">
      <c r="A48">
        <v>22972</v>
      </c>
      <c r="B48" t="s">
        <v>41</v>
      </c>
      <c r="C48">
        <v>0.06</v>
      </c>
      <c r="D48">
        <v>424.21</v>
      </c>
      <c r="E48">
        <v>110.2</v>
      </c>
      <c r="F48">
        <v>2046</v>
      </c>
      <c r="G48" t="s">
        <v>2286</v>
      </c>
      <c r="H48" t="s">
        <v>29</v>
      </c>
      <c r="I48" t="s">
        <v>30</v>
      </c>
      <c r="J48" t="s">
        <v>31</v>
      </c>
      <c r="K48" t="s">
        <v>32</v>
      </c>
      <c r="L48" t="s">
        <v>33</v>
      </c>
      <c r="M48" t="s">
        <v>1957</v>
      </c>
      <c r="N48">
        <v>0.67</v>
      </c>
      <c r="O48" t="s">
        <v>35</v>
      </c>
      <c r="P48" t="s">
        <v>49</v>
      </c>
      <c r="Q48" t="s">
        <v>991</v>
      </c>
      <c r="R48" t="s">
        <v>2288</v>
      </c>
      <c r="S48">
        <v>67901</v>
      </c>
      <c r="T48" s="1">
        <v>42167</v>
      </c>
      <c r="U48" s="1">
        <v>42168</v>
      </c>
      <c r="V48">
        <v>682.53</v>
      </c>
      <c r="W48" s="2">
        <f>Sales_Dataset[[#This Row],[Profit]]/Sales_Dataset[[#This Row],[Sales]]</f>
        <v>9.3445673142087307E-2</v>
      </c>
      <c r="X48">
        <v>17</v>
      </c>
      <c r="Y48">
        <v>7304.03</v>
      </c>
      <c r="Z48">
        <v>88219</v>
      </c>
      <c r="AA48" t="s">
        <v>52</v>
      </c>
      <c r="AB48" t="s">
        <v>40</v>
      </c>
    </row>
    <row r="49" spans="1:28" x14ac:dyDescent="0.3">
      <c r="A49">
        <v>18218</v>
      </c>
      <c r="B49" t="s">
        <v>27</v>
      </c>
      <c r="C49">
        <v>0.04</v>
      </c>
      <c r="D49">
        <v>1360.14</v>
      </c>
      <c r="E49">
        <v>14.7</v>
      </c>
      <c r="F49">
        <v>2522</v>
      </c>
      <c r="G49" t="s">
        <v>489</v>
      </c>
      <c r="H49" t="s">
        <v>29</v>
      </c>
      <c r="I49" t="s">
        <v>44</v>
      </c>
      <c r="J49" t="s">
        <v>55</v>
      </c>
      <c r="K49" t="s">
        <v>77</v>
      </c>
      <c r="L49" t="s">
        <v>74</v>
      </c>
      <c r="M49" t="s">
        <v>126</v>
      </c>
      <c r="N49">
        <v>0.59</v>
      </c>
      <c r="O49" t="s">
        <v>35</v>
      </c>
      <c r="P49" t="s">
        <v>69</v>
      </c>
      <c r="Q49" t="s">
        <v>490</v>
      </c>
      <c r="R49" t="s">
        <v>491</v>
      </c>
      <c r="S49">
        <v>5401</v>
      </c>
      <c r="T49" s="1">
        <v>42160</v>
      </c>
      <c r="U49" s="1">
        <v>42163</v>
      </c>
      <c r="V49">
        <v>2639.0099999999998</v>
      </c>
      <c r="W49" s="2">
        <f>Sales_Dataset[[#This Row],[Profit]]/Sales_Dataset[[#This Row],[Sales]]</f>
        <v>0.36135724115266904</v>
      </c>
      <c r="X49">
        <v>6</v>
      </c>
      <c r="Y49">
        <v>7303.05</v>
      </c>
      <c r="Z49">
        <v>87033</v>
      </c>
      <c r="AA49" t="s">
        <v>72</v>
      </c>
      <c r="AB49" t="s">
        <v>40</v>
      </c>
    </row>
    <row r="50" spans="1:28" x14ac:dyDescent="0.3">
      <c r="A50">
        <v>19909</v>
      </c>
      <c r="B50" t="s">
        <v>65</v>
      </c>
      <c r="C50">
        <v>0.02</v>
      </c>
      <c r="D50">
        <v>880.98</v>
      </c>
      <c r="E50">
        <v>44.55</v>
      </c>
      <c r="F50">
        <v>2896</v>
      </c>
      <c r="G50" t="s">
        <v>472</v>
      </c>
      <c r="H50" t="s">
        <v>29</v>
      </c>
      <c r="I50" t="s">
        <v>44</v>
      </c>
      <c r="J50" t="s">
        <v>31</v>
      </c>
      <c r="K50" t="s">
        <v>153</v>
      </c>
      <c r="L50" t="s">
        <v>33</v>
      </c>
      <c r="M50" t="s">
        <v>1324</v>
      </c>
      <c r="N50">
        <v>0.62</v>
      </c>
      <c r="O50" t="s">
        <v>35</v>
      </c>
      <c r="P50" t="s">
        <v>49</v>
      </c>
      <c r="Q50" t="s">
        <v>474</v>
      </c>
      <c r="R50" t="s">
        <v>475</v>
      </c>
      <c r="S50">
        <v>56001</v>
      </c>
      <c r="T50" s="1">
        <v>42026</v>
      </c>
      <c r="U50" s="1">
        <v>42030</v>
      </c>
      <c r="V50">
        <v>4861.0637999999999</v>
      </c>
      <c r="W50" s="2">
        <f>Sales_Dataset[[#This Row],[Profit]]/Sales_Dataset[[#This Row],[Sales]]</f>
        <v>0.69</v>
      </c>
      <c r="X50">
        <v>8</v>
      </c>
      <c r="Y50">
        <v>7045.02</v>
      </c>
      <c r="Z50">
        <v>86925</v>
      </c>
      <c r="AA50" t="s">
        <v>52</v>
      </c>
      <c r="AB50" t="s">
        <v>40</v>
      </c>
    </row>
    <row r="51" spans="1:28" x14ac:dyDescent="0.3">
      <c r="A51">
        <v>18283</v>
      </c>
      <c r="B51" t="s">
        <v>76</v>
      </c>
      <c r="C51">
        <v>0.05</v>
      </c>
      <c r="D51">
        <v>535.64</v>
      </c>
      <c r="E51">
        <v>14.7</v>
      </c>
      <c r="F51">
        <v>1885</v>
      </c>
      <c r="G51" t="s">
        <v>536</v>
      </c>
      <c r="H51" t="s">
        <v>29</v>
      </c>
      <c r="I51" t="s">
        <v>44</v>
      </c>
      <c r="J51" t="s">
        <v>55</v>
      </c>
      <c r="K51" t="s">
        <v>77</v>
      </c>
      <c r="L51" t="s">
        <v>74</v>
      </c>
      <c r="M51" t="s">
        <v>368</v>
      </c>
      <c r="N51">
        <v>0.59</v>
      </c>
      <c r="O51" t="s">
        <v>35</v>
      </c>
      <c r="P51" t="s">
        <v>69</v>
      </c>
      <c r="Q51" t="s">
        <v>501</v>
      </c>
      <c r="R51" t="s">
        <v>537</v>
      </c>
      <c r="S51">
        <v>2806</v>
      </c>
      <c r="T51" s="1">
        <v>42064</v>
      </c>
      <c r="U51" s="1">
        <v>42066</v>
      </c>
      <c r="V51">
        <v>4407.4399999999996</v>
      </c>
      <c r="W51" s="2">
        <f>Sales_Dataset[[#This Row],[Profit]]/Sales_Dataset[[#This Row],[Sales]]</f>
        <v>0.62702764223015739</v>
      </c>
      <c r="X51">
        <v>15</v>
      </c>
      <c r="Y51">
        <v>7029.1</v>
      </c>
      <c r="Z51">
        <v>87378</v>
      </c>
      <c r="AA51" t="s">
        <v>72</v>
      </c>
      <c r="AB51" t="s">
        <v>40</v>
      </c>
    </row>
    <row r="52" spans="1:28" x14ac:dyDescent="0.3">
      <c r="A52">
        <v>21284</v>
      </c>
      <c r="B52" t="s">
        <v>41</v>
      </c>
      <c r="C52">
        <v>0.04</v>
      </c>
      <c r="D52">
        <v>880.98</v>
      </c>
      <c r="E52">
        <v>44.55</v>
      </c>
      <c r="F52">
        <v>1793</v>
      </c>
      <c r="G52" t="s">
        <v>1806</v>
      </c>
      <c r="H52" t="s">
        <v>29</v>
      </c>
      <c r="I52" t="s">
        <v>44</v>
      </c>
      <c r="J52" t="s">
        <v>31</v>
      </c>
      <c r="K52" t="s">
        <v>153</v>
      </c>
      <c r="L52" t="s">
        <v>33</v>
      </c>
      <c r="M52" t="s">
        <v>1324</v>
      </c>
      <c r="N52">
        <v>0.62</v>
      </c>
      <c r="O52" t="s">
        <v>35</v>
      </c>
      <c r="P52" t="s">
        <v>49</v>
      </c>
      <c r="Q52" t="s">
        <v>176</v>
      </c>
      <c r="R52" t="s">
        <v>1807</v>
      </c>
      <c r="S52">
        <v>61401</v>
      </c>
      <c r="T52" s="1">
        <v>42010</v>
      </c>
      <c r="U52" s="1">
        <v>42011</v>
      </c>
      <c r="V52">
        <v>-13706.464</v>
      </c>
      <c r="W52" s="2">
        <f>Sales_Dataset[[#This Row],[Profit]]/Sales_Dataset[[#This Row],[Sales]]</f>
        <v>-1.9668045172121857</v>
      </c>
      <c r="X52">
        <v>8</v>
      </c>
      <c r="Y52">
        <v>6968.9</v>
      </c>
      <c r="Z52">
        <v>87853</v>
      </c>
      <c r="AA52" t="s">
        <v>52</v>
      </c>
      <c r="AB52" t="s">
        <v>40</v>
      </c>
    </row>
    <row r="53" spans="1:28" x14ac:dyDescent="0.3">
      <c r="A53">
        <v>18886</v>
      </c>
      <c r="B53" t="s">
        <v>58</v>
      </c>
      <c r="C53">
        <v>0.1</v>
      </c>
      <c r="D53">
        <v>550.98</v>
      </c>
      <c r="E53">
        <v>45.7</v>
      </c>
      <c r="F53">
        <v>1009</v>
      </c>
      <c r="G53" t="s">
        <v>844</v>
      </c>
      <c r="H53" t="s">
        <v>29</v>
      </c>
      <c r="I53" t="s">
        <v>30</v>
      </c>
      <c r="J53" t="s">
        <v>31</v>
      </c>
      <c r="K53" t="s">
        <v>32</v>
      </c>
      <c r="L53" t="s">
        <v>33</v>
      </c>
      <c r="M53" t="s">
        <v>845</v>
      </c>
      <c r="N53">
        <v>0.71</v>
      </c>
      <c r="O53" t="s">
        <v>35</v>
      </c>
      <c r="P53" t="s">
        <v>69</v>
      </c>
      <c r="Q53" t="s">
        <v>487</v>
      </c>
      <c r="R53" t="s">
        <v>846</v>
      </c>
      <c r="S53">
        <v>4072</v>
      </c>
      <c r="T53" s="1">
        <v>42174</v>
      </c>
      <c r="U53" s="1">
        <v>42176</v>
      </c>
      <c r="V53">
        <v>818.54617499999995</v>
      </c>
      <c r="W53" s="2">
        <f>Sales_Dataset[[#This Row],[Profit]]/Sales_Dataset[[#This Row],[Sales]]</f>
        <v>0.11754522758832626</v>
      </c>
      <c r="X53">
        <v>14</v>
      </c>
      <c r="Y53">
        <v>6963.67</v>
      </c>
      <c r="Z53">
        <v>88372</v>
      </c>
      <c r="AA53" t="s">
        <v>72</v>
      </c>
      <c r="AB53" t="s">
        <v>40</v>
      </c>
    </row>
    <row r="54" spans="1:28" x14ac:dyDescent="0.3">
      <c r="A54">
        <v>19316</v>
      </c>
      <c r="B54" t="s">
        <v>65</v>
      </c>
      <c r="C54">
        <v>0.05</v>
      </c>
      <c r="D54">
        <v>574.74</v>
      </c>
      <c r="E54">
        <v>24.49</v>
      </c>
      <c r="F54">
        <v>169</v>
      </c>
      <c r="G54" t="s">
        <v>1064</v>
      </c>
      <c r="H54" t="s">
        <v>43</v>
      </c>
      <c r="I54" t="s">
        <v>30</v>
      </c>
      <c r="J54" t="s">
        <v>55</v>
      </c>
      <c r="K54" t="s">
        <v>77</v>
      </c>
      <c r="L54" t="s">
        <v>105</v>
      </c>
      <c r="M54" t="s">
        <v>1067</v>
      </c>
      <c r="N54">
        <v>0.37</v>
      </c>
      <c r="O54" t="s">
        <v>35</v>
      </c>
      <c r="P54" t="s">
        <v>88</v>
      </c>
      <c r="Q54" t="s">
        <v>521</v>
      </c>
      <c r="R54" t="s">
        <v>1066</v>
      </c>
      <c r="S54">
        <v>70802</v>
      </c>
      <c r="T54" s="1">
        <v>42007</v>
      </c>
      <c r="U54" s="1">
        <v>42014</v>
      </c>
      <c r="V54">
        <v>-112.4263</v>
      </c>
      <c r="W54" s="2">
        <f>Sales_Dataset[[#This Row],[Profit]]/Sales_Dataset[[#This Row],[Sales]]</f>
        <v>-1.6187719217411838E-2</v>
      </c>
      <c r="X54">
        <v>12</v>
      </c>
      <c r="Y54">
        <v>6945.16</v>
      </c>
      <c r="Z54">
        <v>87463</v>
      </c>
      <c r="AA54" t="s">
        <v>91</v>
      </c>
      <c r="AB54" t="s">
        <v>40</v>
      </c>
    </row>
    <row r="55" spans="1:28" x14ac:dyDescent="0.3">
      <c r="A55">
        <v>23338</v>
      </c>
      <c r="B55" t="s">
        <v>58</v>
      </c>
      <c r="C55">
        <v>0.05</v>
      </c>
      <c r="D55">
        <v>165.2</v>
      </c>
      <c r="E55">
        <v>19.989999999999998</v>
      </c>
      <c r="F55">
        <v>2671</v>
      </c>
      <c r="G55" t="s">
        <v>2389</v>
      </c>
      <c r="H55" t="s">
        <v>43</v>
      </c>
      <c r="I55" t="s">
        <v>44</v>
      </c>
      <c r="J55" t="s">
        <v>45</v>
      </c>
      <c r="K55" t="s">
        <v>120</v>
      </c>
      <c r="L55" t="s">
        <v>47</v>
      </c>
      <c r="M55" t="s">
        <v>279</v>
      </c>
      <c r="N55">
        <v>0.59</v>
      </c>
      <c r="O55" t="s">
        <v>35</v>
      </c>
      <c r="P55" t="s">
        <v>88</v>
      </c>
      <c r="Q55" t="s">
        <v>736</v>
      </c>
      <c r="R55" t="s">
        <v>2390</v>
      </c>
      <c r="S55">
        <v>37027</v>
      </c>
      <c r="T55" s="1">
        <v>42153</v>
      </c>
      <c r="U55" s="1">
        <v>42153</v>
      </c>
      <c r="V55">
        <v>-48.957999999999998</v>
      </c>
      <c r="W55" s="2">
        <f>Sales_Dataset[[#This Row],[Profit]]/Sales_Dataset[[#This Row],[Sales]]</f>
        <v>-7.0563071925098626E-3</v>
      </c>
      <c r="X55">
        <v>42</v>
      </c>
      <c r="Y55">
        <v>6938.19</v>
      </c>
      <c r="Z55">
        <v>90551</v>
      </c>
      <c r="AA55" t="s">
        <v>91</v>
      </c>
      <c r="AB55" t="s">
        <v>40</v>
      </c>
    </row>
    <row r="56" spans="1:28" x14ac:dyDescent="0.3">
      <c r="A56">
        <v>23433</v>
      </c>
      <c r="B56" t="s">
        <v>65</v>
      </c>
      <c r="C56">
        <v>0.04</v>
      </c>
      <c r="D56">
        <v>880.98</v>
      </c>
      <c r="E56">
        <v>44.55</v>
      </c>
      <c r="F56">
        <v>651</v>
      </c>
      <c r="G56" t="s">
        <v>2430</v>
      </c>
      <c r="H56" t="s">
        <v>29</v>
      </c>
      <c r="I56" t="s">
        <v>80</v>
      </c>
      <c r="J56" t="s">
        <v>31</v>
      </c>
      <c r="K56" t="s">
        <v>153</v>
      </c>
      <c r="L56" t="s">
        <v>33</v>
      </c>
      <c r="M56" t="s">
        <v>1324</v>
      </c>
      <c r="N56">
        <v>0.62</v>
      </c>
      <c r="O56" t="s">
        <v>35</v>
      </c>
      <c r="P56" t="s">
        <v>36</v>
      </c>
      <c r="Q56" t="s">
        <v>1617</v>
      </c>
      <c r="R56" t="s">
        <v>2431</v>
      </c>
      <c r="S56">
        <v>89115</v>
      </c>
      <c r="T56" s="1">
        <v>42050</v>
      </c>
      <c r="U56" s="1">
        <v>42054</v>
      </c>
      <c r="V56">
        <v>4233.2587999999996</v>
      </c>
      <c r="W56" s="2">
        <f>Sales_Dataset[[#This Row],[Profit]]/Sales_Dataset[[#This Row],[Sales]]</f>
        <v>0.6134046440862162</v>
      </c>
      <c r="X56">
        <v>8</v>
      </c>
      <c r="Y56">
        <v>6901.25</v>
      </c>
      <c r="Z56">
        <v>91576</v>
      </c>
      <c r="AA56" t="s">
        <v>39</v>
      </c>
      <c r="AB56" t="s">
        <v>40</v>
      </c>
    </row>
    <row r="57" spans="1:28" x14ac:dyDescent="0.3">
      <c r="A57">
        <v>64</v>
      </c>
      <c r="B57" t="s">
        <v>27</v>
      </c>
      <c r="C57">
        <v>0.08</v>
      </c>
      <c r="D57">
        <v>124.49</v>
      </c>
      <c r="E57">
        <v>51.94</v>
      </c>
      <c r="F57">
        <v>553</v>
      </c>
      <c r="G57" t="s">
        <v>28</v>
      </c>
      <c r="H57" t="s">
        <v>29</v>
      </c>
      <c r="I57" t="s">
        <v>30</v>
      </c>
      <c r="J57" t="s">
        <v>31</v>
      </c>
      <c r="K57" t="s">
        <v>32</v>
      </c>
      <c r="L57" t="s">
        <v>33</v>
      </c>
      <c r="M57" t="s">
        <v>34</v>
      </c>
      <c r="N57">
        <v>0.63</v>
      </c>
      <c r="O57" t="s">
        <v>35</v>
      </c>
      <c r="P57" t="s">
        <v>36</v>
      </c>
      <c r="Q57" t="s">
        <v>37</v>
      </c>
      <c r="R57" t="s">
        <v>38</v>
      </c>
      <c r="S57">
        <v>90008</v>
      </c>
      <c r="T57" s="1">
        <v>42173</v>
      </c>
      <c r="U57" s="1">
        <v>42174</v>
      </c>
      <c r="V57">
        <v>-500.38</v>
      </c>
      <c r="W57" s="2">
        <f>Sales_Dataset[[#This Row],[Profit]]/Sales_Dataset[[#This Row],[Sales]]</f>
        <v>-7.3247386688175292E-2</v>
      </c>
      <c r="X57">
        <v>56</v>
      </c>
      <c r="Y57">
        <v>6831.37</v>
      </c>
      <c r="Z57">
        <v>359</v>
      </c>
      <c r="AA57" t="s">
        <v>39</v>
      </c>
      <c r="AB57" t="s">
        <v>40</v>
      </c>
    </row>
    <row r="58" spans="1:28" x14ac:dyDescent="0.3">
      <c r="A58">
        <v>23209</v>
      </c>
      <c r="B58" t="s">
        <v>27</v>
      </c>
      <c r="C58">
        <v>0.06</v>
      </c>
      <c r="D58">
        <v>549.99</v>
      </c>
      <c r="E58">
        <v>49</v>
      </c>
      <c r="F58">
        <v>550</v>
      </c>
      <c r="G58" t="s">
        <v>2346</v>
      </c>
      <c r="H58" t="s">
        <v>29</v>
      </c>
      <c r="I58" t="s">
        <v>30</v>
      </c>
      <c r="J58" t="s">
        <v>55</v>
      </c>
      <c r="K58" t="s">
        <v>239</v>
      </c>
      <c r="L58" t="s">
        <v>74</v>
      </c>
      <c r="M58" t="s">
        <v>586</v>
      </c>
      <c r="N58">
        <v>0.35</v>
      </c>
      <c r="O58" t="s">
        <v>35</v>
      </c>
      <c r="P58" t="s">
        <v>49</v>
      </c>
      <c r="Q58" t="s">
        <v>50</v>
      </c>
      <c r="R58" t="s">
        <v>2347</v>
      </c>
      <c r="S58">
        <v>78155</v>
      </c>
      <c r="T58" s="1">
        <v>42167</v>
      </c>
      <c r="U58" s="1">
        <v>42168</v>
      </c>
      <c r="V58">
        <v>4637.4071999999996</v>
      </c>
      <c r="W58" s="2">
        <f>Sales_Dataset[[#This Row],[Profit]]/Sales_Dataset[[#This Row],[Sales]]</f>
        <v>0.69</v>
      </c>
      <c r="X58">
        <v>13</v>
      </c>
      <c r="Y58">
        <v>6720.88</v>
      </c>
      <c r="Z58">
        <v>90910</v>
      </c>
      <c r="AA58" t="s">
        <v>52</v>
      </c>
      <c r="AB58" t="s">
        <v>40</v>
      </c>
    </row>
    <row r="59" spans="1:28" x14ac:dyDescent="0.3">
      <c r="A59">
        <v>7893</v>
      </c>
      <c r="B59" t="s">
        <v>76</v>
      </c>
      <c r="C59">
        <v>0</v>
      </c>
      <c r="D59">
        <v>236.97</v>
      </c>
      <c r="E59">
        <v>59.24</v>
      </c>
      <c r="F59">
        <v>640</v>
      </c>
      <c r="G59" t="s">
        <v>152</v>
      </c>
      <c r="H59" t="s">
        <v>29</v>
      </c>
      <c r="I59" t="s">
        <v>80</v>
      </c>
      <c r="J59" t="s">
        <v>31</v>
      </c>
      <c r="K59" t="s">
        <v>32</v>
      </c>
      <c r="L59" t="s">
        <v>33</v>
      </c>
      <c r="M59" t="s">
        <v>361</v>
      </c>
      <c r="N59">
        <v>0.61</v>
      </c>
      <c r="O59" t="s">
        <v>35</v>
      </c>
      <c r="P59" t="s">
        <v>36</v>
      </c>
      <c r="Q59" t="s">
        <v>108</v>
      </c>
      <c r="R59" t="s">
        <v>135</v>
      </c>
      <c r="S59">
        <v>98119</v>
      </c>
      <c r="T59" s="1">
        <v>42049</v>
      </c>
      <c r="U59" s="1">
        <v>42050</v>
      </c>
      <c r="V59">
        <v>1192.04</v>
      </c>
      <c r="W59" s="2">
        <f>Sales_Dataset[[#This Row],[Profit]]/Sales_Dataset[[#This Row],[Sales]]</f>
        <v>0.17827989602682484</v>
      </c>
      <c r="X59">
        <v>34</v>
      </c>
      <c r="Y59">
        <v>6686.34</v>
      </c>
      <c r="Z59">
        <v>56452</v>
      </c>
      <c r="AA59" t="s">
        <v>39</v>
      </c>
      <c r="AB59" t="s">
        <v>129</v>
      </c>
    </row>
    <row r="60" spans="1:28" x14ac:dyDescent="0.3">
      <c r="A60">
        <v>22511</v>
      </c>
      <c r="B60" t="s">
        <v>65</v>
      </c>
      <c r="C60">
        <v>0.04</v>
      </c>
      <c r="D60">
        <v>291.73</v>
      </c>
      <c r="E60">
        <v>48.8</v>
      </c>
      <c r="F60">
        <v>2062</v>
      </c>
      <c r="G60" t="s">
        <v>1646</v>
      </c>
      <c r="H60" t="s">
        <v>29</v>
      </c>
      <c r="I60" t="s">
        <v>30</v>
      </c>
      <c r="J60" t="s">
        <v>31</v>
      </c>
      <c r="K60" t="s">
        <v>185</v>
      </c>
      <c r="L60" t="s">
        <v>74</v>
      </c>
      <c r="M60" t="s">
        <v>273</v>
      </c>
      <c r="N60">
        <v>0.56000000000000005</v>
      </c>
      <c r="O60" t="s">
        <v>35</v>
      </c>
      <c r="P60" t="s">
        <v>88</v>
      </c>
      <c r="Q60" t="s">
        <v>437</v>
      </c>
      <c r="R60" t="s">
        <v>1648</v>
      </c>
      <c r="S60">
        <v>23111</v>
      </c>
      <c r="T60" s="1">
        <v>42181</v>
      </c>
      <c r="U60" s="1">
        <v>42185</v>
      </c>
      <c r="V60">
        <v>-115.90389999999999</v>
      </c>
      <c r="W60" s="2">
        <f>Sales_Dataset[[#This Row],[Profit]]/Sales_Dataset[[#This Row],[Sales]]</f>
        <v>-1.7359693017863855E-2</v>
      </c>
      <c r="X60">
        <v>22</v>
      </c>
      <c r="Y60">
        <v>6676.61</v>
      </c>
      <c r="Z60">
        <v>87148</v>
      </c>
      <c r="AA60" t="s">
        <v>91</v>
      </c>
      <c r="AB60" t="s">
        <v>40</v>
      </c>
    </row>
    <row r="61" spans="1:28" x14ac:dyDescent="0.3">
      <c r="A61">
        <v>4125</v>
      </c>
      <c r="B61" t="s">
        <v>65</v>
      </c>
      <c r="C61">
        <v>0.1</v>
      </c>
      <c r="D61">
        <v>238.4</v>
      </c>
      <c r="E61">
        <v>24.49</v>
      </c>
      <c r="F61">
        <v>1282</v>
      </c>
      <c r="G61" t="s">
        <v>237</v>
      </c>
      <c r="H61" t="s">
        <v>43</v>
      </c>
      <c r="I61" t="s">
        <v>60</v>
      </c>
      <c r="J61" t="s">
        <v>31</v>
      </c>
      <c r="K61" t="s">
        <v>185</v>
      </c>
      <c r="L61" t="s">
        <v>105</v>
      </c>
      <c r="M61" t="s">
        <v>238</v>
      </c>
      <c r="O61" t="s">
        <v>35</v>
      </c>
      <c r="P61" t="s">
        <v>69</v>
      </c>
      <c r="Q61" t="s">
        <v>165</v>
      </c>
      <c r="R61" t="s">
        <v>166</v>
      </c>
      <c r="S61">
        <v>19134</v>
      </c>
      <c r="T61" s="1">
        <v>42028</v>
      </c>
      <c r="U61" s="1">
        <v>42030</v>
      </c>
      <c r="V61">
        <v>460.67600000000004</v>
      </c>
      <c r="W61" s="2">
        <f>Sales_Dataset[[#This Row],[Profit]]/Sales_Dataset[[#This Row],[Sales]]</f>
        <v>6.9228884991712245E-2</v>
      </c>
      <c r="X61">
        <v>30</v>
      </c>
      <c r="Y61">
        <v>6654.39</v>
      </c>
      <c r="Z61">
        <v>29319</v>
      </c>
      <c r="AA61" t="s">
        <v>72</v>
      </c>
      <c r="AB61" t="s">
        <v>40</v>
      </c>
    </row>
    <row r="62" spans="1:28" x14ac:dyDescent="0.3">
      <c r="A62">
        <v>21610</v>
      </c>
      <c r="B62" t="s">
        <v>27</v>
      </c>
      <c r="C62">
        <v>0.02</v>
      </c>
      <c r="D62">
        <v>367.99</v>
      </c>
      <c r="E62">
        <v>19.989999999999998</v>
      </c>
      <c r="F62">
        <v>679</v>
      </c>
      <c r="G62" t="s">
        <v>1905</v>
      </c>
      <c r="H62" t="s">
        <v>43</v>
      </c>
      <c r="I62" t="s">
        <v>30</v>
      </c>
      <c r="J62" t="s">
        <v>45</v>
      </c>
      <c r="K62" t="s">
        <v>67</v>
      </c>
      <c r="L62" t="s">
        <v>47</v>
      </c>
      <c r="M62" t="s">
        <v>1908</v>
      </c>
      <c r="N62">
        <v>0.4</v>
      </c>
      <c r="O62" t="s">
        <v>35</v>
      </c>
      <c r="P62" t="s">
        <v>36</v>
      </c>
      <c r="Q62" t="s">
        <v>108</v>
      </c>
      <c r="R62" t="s">
        <v>1907</v>
      </c>
      <c r="S62">
        <v>98387</v>
      </c>
      <c r="T62" s="1">
        <v>42067</v>
      </c>
      <c r="U62" s="1">
        <v>42068</v>
      </c>
      <c r="V62">
        <v>4568.6072999999997</v>
      </c>
      <c r="W62" s="2">
        <f>Sales_Dataset[[#This Row],[Profit]]/Sales_Dataset[[#This Row],[Sales]]</f>
        <v>0.69</v>
      </c>
      <c r="X62">
        <v>17</v>
      </c>
      <c r="Y62">
        <v>6621.17</v>
      </c>
      <c r="Z62">
        <v>88890</v>
      </c>
      <c r="AA62" t="s">
        <v>39</v>
      </c>
      <c r="AB62" t="s">
        <v>40</v>
      </c>
    </row>
    <row r="63" spans="1:28" x14ac:dyDescent="0.3">
      <c r="A63">
        <v>20249</v>
      </c>
      <c r="B63" t="s">
        <v>58</v>
      </c>
      <c r="C63">
        <v>0.03</v>
      </c>
      <c r="D63">
        <v>320.98</v>
      </c>
      <c r="E63">
        <v>24.49</v>
      </c>
      <c r="F63">
        <v>2117</v>
      </c>
      <c r="G63" t="s">
        <v>1439</v>
      </c>
      <c r="H63" t="s">
        <v>43</v>
      </c>
      <c r="I63" t="s">
        <v>44</v>
      </c>
      <c r="J63" t="s">
        <v>31</v>
      </c>
      <c r="K63" t="s">
        <v>185</v>
      </c>
      <c r="L63" t="s">
        <v>105</v>
      </c>
      <c r="M63" t="s">
        <v>1440</v>
      </c>
      <c r="N63">
        <v>0.55000000000000004</v>
      </c>
      <c r="O63" t="s">
        <v>35</v>
      </c>
      <c r="P63" t="s">
        <v>49</v>
      </c>
      <c r="Q63" t="s">
        <v>50</v>
      </c>
      <c r="R63" t="s">
        <v>1441</v>
      </c>
      <c r="S63">
        <v>75401</v>
      </c>
      <c r="T63" s="1">
        <v>42114</v>
      </c>
      <c r="U63" s="1">
        <v>42116</v>
      </c>
      <c r="V63">
        <v>4554.4346999999998</v>
      </c>
      <c r="W63" s="2">
        <f>Sales_Dataset[[#This Row],[Profit]]/Sales_Dataset[[#This Row],[Sales]]</f>
        <v>0.69</v>
      </c>
      <c r="X63">
        <v>20</v>
      </c>
      <c r="Y63">
        <v>6600.63</v>
      </c>
      <c r="Z63">
        <v>90891</v>
      </c>
      <c r="AA63" t="s">
        <v>52</v>
      </c>
      <c r="AB63" t="s">
        <v>40</v>
      </c>
    </row>
    <row r="64" spans="1:28" x14ac:dyDescent="0.3">
      <c r="A64">
        <v>24076</v>
      </c>
      <c r="B64" t="s">
        <v>27</v>
      </c>
      <c r="C64">
        <v>0.04</v>
      </c>
      <c r="D64">
        <v>6783.02</v>
      </c>
      <c r="E64">
        <v>24.49</v>
      </c>
      <c r="F64">
        <v>2004</v>
      </c>
      <c r="G64" t="s">
        <v>2569</v>
      </c>
      <c r="H64" t="s">
        <v>43</v>
      </c>
      <c r="I64" t="s">
        <v>44</v>
      </c>
      <c r="J64" t="s">
        <v>55</v>
      </c>
      <c r="K64" t="s">
        <v>77</v>
      </c>
      <c r="L64" t="s">
        <v>105</v>
      </c>
      <c r="M64" t="s">
        <v>620</v>
      </c>
      <c r="N64">
        <v>0.39</v>
      </c>
      <c r="O64" t="s">
        <v>35</v>
      </c>
      <c r="P64" t="s">
        <v>36</v>
      </c>
      <c r="Q64" t="s">
        <v>1259</v>
      </c>
      <c r="R64" t="s">
        <v>1260</v>
      </c>
      <c r="S64">
        <v>59715</v>
      </c>
      <c r="T64" s="1">
        <v>42111</v>
      </c>
      <c r="U64" s="1">
        <v>42113</v>
      </c>
      <c r="V64">
        <v>-13562.637407999999</v>
      </c>
      <c r="W64" s="2">
        <f>Sales_Dataset[[#This Row],[Profit]]/Sales_Dataset[[#This Row],[Sales]]</f>
        <v>-2.0646206248373056</v>
      </c>
      <c r="X64">
        <v>1</v>
      </c>
      <c r="Y64">
        <v>6569.07</v>
      </c>
      <c r="Z64">
        <v>91277</v>
      </c>
      <c r="AA64" t="s">
        <v>39</v>
      </c>
      <c r="AB64" t="s">
        <v>40</v>
      </c>
    </row>
    <row r="65" spans="1:28" x14ac:dyDescent="0.3">
      <c r="A65">
        <v>4557</v>
      </c>
      <c r="B65" t="s">
        <v>27</v>
      </c>
      <c r="C65">
        <v>7.0000000000000007E-2</v>
      </c>
      <c r="D65">
        <v>280.98</v>
      </c>
      <c r="E65">
        <v>57</v>
      </c>
      <c r="F65">
        <v>699</v>
      </c>
      <c r="G65" t="s">
        <v>79</v>
      </c>
      <c r="H65" t="s">
        <v>29</v>
      </c>
      <c r="I65" t="s">
        <v>80</v>
      </c>
      <c r="J65" t="s">
        <v>31</v>
      </c>
      <c r="K65" t="s">
        <v>185</v>
      </c>
      <c r="L65" t="s">
        <v>74</v>
      </c>
      <c r="M65" t="s">
        <v>250</v>
      </c>
      <c r="N65">
        <v>0.78</v>
      </c>
      <c r="O65" t="s">
        <v>35</v>
      </c>
      <c r="P65" t="s">
        <v>36</v>
      </c>
      <c r="Q65" t="s">
        <v>37</v>
      </c>
      <c r="R65" t="s">
        <v>38</v>
      </c>
      <c r="S65">
        <v>90041</v>
      </c>
      <c r="T65" s="1">
        <v>42033</v>
      </c>
      <c r="U65" s="1">
        <v>42035</v>
      </c>
      <c r="V65">
        <v>-439.62</v>
      </c>
      <c r="W65" s="2">
        <f>Sales_Dataset[[#This Row],[Profit]]/Sales_Dataset[[#This Row],[Sales]]</f>
        <v>-6.7635198857823306E-2</v>
      </c>
      <c r="X65">
        <v>23</v>
      </c>
      <c r="Y65">
        <v>6499.87</v>
      </c>
      <c r="Z65">
        <v>32420</v>
      </c>
      <c r="AA65" t="s">
        <v>39</v>
      </c>
      <c r="AB65" t="s">
        <v>40</v>
      </c>
    </row>
    <row r="66" spans="1:28" x14ac:dyDescent="0.3">
      <c r="A66">
        <v>3927</v>
      </c>
      <c r="B66" t="s">
        <v>41</v>
      </c>
      <c r="C66">
        <v>0.01</v>
      </c>
      <c r="D66">
        <v>194.3</v>
      </c>
      <c r="E66">
        <v>11.54</v>
      </c>
      <c r="F66">
        <v>1044</v>
      </c>
      <c r="G66" t="s">
        <v>232</v>
      </c>
      <c r="H66" t="s">
        <v>43</v>
      </c>
      <c r="I66" t="s">
        <v>44</v>
      </c>
      <c r="J66" t="s">
        <v>31</v>
      </c>
      <c r="K66" t="s">
        <v>117</v>
      </c>
      <c r="L66" t="s">
        <v>105</v>
      </c>
      <c r="M66" t="s">
        <v>198</v>
      </c>
      <c r="N66">
        <v>0.59</v>
      </c>
      <c r="O66" t="s">
        <v>35</v>
      </c>
      <c r="P66" t="s">
        <v>36</v>
      </c>
      <c r="Q66" t="s">
        <v>37</v>
      </c>
      <c r="R66" t="s">
        <v>38</v>
      </c>
      <c r="S66">
        <v>90004</v>
      </c>
      <c r="T66" s="1">
        <v>42169</v>
      </c>
      <c r="U66" s="1">
        <v>42171</v>
      </c>
      <c r="V66">
        <v>1162.76</v>
      </c>
      <c r="W66" s="2">
        <f>Sales_Dataset[[#This Row],[Profit]]/Sales_Dataset[[#This Row],[Sales]]</f>
        <v>0.18163442237548133</v>
      </c>
      <c r="X66">
        <v>32</v>
      </c>
      <c r="Y66">
        <v>6401.65</v>
      </c>
      <c r="Z66">
        <v>28001</v>
      </c>
      <c r="AA66" t="s">
        <v>39</v>
      </c>
      <c r="AB66" t="s">
        <v>40</v>
      </c>
    </row>
    <row r="67" spans="1:28" x14ac:dyDescent="0.3">
      <c r="A67">
        <v>20228</v>
      </c>
      <c r="B67" t="s">
        <v>76</v>
      </c>
      <c r="C67">
        <v>0.02</v>
      </c>
      <c r="D67">
        <v>500.98</v>
      </c>
      <c r="E67">
        <v>26</v>
      </c>
      <c r="F67">
        <v>5</v>
      </c>
      <c r="G67" t="s">
        <v>1433</v>
      </c>
      <c r="H67" t="s">
        <v>29</v>
      </c>
      <c r="I67" t="s">
        <v>44</v>
      </c>
      <c r="J67" t="s">
        <v>31</v>
      </c>
      <c r="K67" t="s">
        <v>185</v>
      </c>
      <c r="L67" t="s">
        <v>74</v>
      </c>
      <c r="M67" t="s">
        <v>332</v>
      </c>
      <c r="N67">
        <v>0.6</v>
      </c>
      <c r="O67" t="s">
        <v>35</v>
      </c>
      <c r="P67" t="s">
        <v>36</v>
      </c>
      <c r="Q67" t="s">
        <v>37</v>
      </c>
      <c r="R67" t="s">
        <v>1434</v>
      </c>
      <c r="S67">
        <v>91776</v>
      </c>
      <c r="T67" s="1">
        <v>42168</v>
      </c>
      <c r="U67" s="1">
        <v>42170</v>
      </c>
      <c r="V67">
        <v>4390.3665000000001</v>
      </c>
      <c r="W67" s="2">
        <f>Sales_Dataset[[#This Row],[Profit]]/Sales_Dataset[[#This Row],[Sales]]</f>
        <v>0.69</v>
      </c>
      <c r="X67">
        <v>12</v>
      </c>
      <c r="Y67">
        <v>6362.85</v>
      </c>
      <c r="Z67">
        <v>90193</v>
      </c>
      <c r="AA67" t="s">
        <v>39</v>
      </c>
      <c r="AB67" t="s">
        <v>40</v>
      </c>
    </row>
    <row r="68" spans="1:28" x14ac:dyDescent="0.3">
      <c r="A68">
        <v>21724</v>
      </c>
      <c r="B68" t="s">
        <v>58</v>
      </c>
      <c r="C68">
        <v>0.1</v>
      </c>
      <c r="D68">
        <v>599.99</v>
      </c>
      <c r="E68">
        <v>24.49</v>
      </c>
      <c r="F68">
        <v>2418</v>
      </c>
      <c r="G68" t="s">
        <v>1461</v>
      </c>
      <c r="H68" t="s">
        <v>43</v>
      </c>
      <c r="I68" t="s">
        <v>80</v>
      </c>
      <c r="J68" t="s">
        <v>55</v>
      </c>
      <c r="K68" t="s">
        <v>239</v>
      </c>
      <c r="L68" t="s">
        <v>105</v>
      </c>
      <c r="M68" t="s">
        <v>1948</v>
      </c>
      <c r="N68">
        <v>0.5</v>
      </c>
      <c r="O68" t="s">
        <v>35</v>
      </c>
      <c r="P68" t="s">
        <v>88</v>
      </c>
      <c r="Q68" t="s">
        <v>437</v>
      </c>
      <c r="R68" t="s">
        <v>1463</v>
      </c>
      <c r="S68">
        <v>23805</v>
      </c>
      <c r="T68" s="1">
        <v>42014</v>
      </c>
      <c r="U68" s="1">
        <v>42015</v>
      </c>
      <c r="V68">
        <v>-343.12599999999998</v>
      </c>
      <c r="W68" s="2">
        <f>Sales_Dataset[[#This Row],[Profit]]/Sales_Dataset[[#This Row],[Sales]]</f>
        <v>-5.3987214606124594E-2</v>
      </c>
      <c r="X68">
        <v>11</v>
      </c>
      <c r="Y68">
        <v>6355.69</v>
      </c>
      <c r="Z68">
        <v>86753</v>
      </c>
      <c r="AA68" t="s">
        <v>91</v>
      </c>
      <c r="AB68" t="s">
        <v>40</v>
      </c>
    </row>
    <row r="69" spans="1:28" x14ac:dyDescent="0.3">
      <c r="A69">
        <v>23213</v>
      </c>
      <c r="B69" t="s">
        <v>65</v>
      </c>
      <c r="C69">
        <v>0.09</v>
      </c>
      <c r="D69">
        <v>6783.02</v>
      </c>
      <c r="E69">
        <v>24.49</v>
      </c>
      <c r="F69">
        <v>2855</v>
      </c>
      <c r="G69" t="s">
        <v>2302</v>
      </c>
      <c r="H69" t="s">
        <v>43</v>
      </c>
      <c r="I69" t="s">
        <v>80</v>
      </c>
      <c r="J69" t="s">
        <v>55</v>
      </c>
      <c r="K69" t="s">
        <v>77</v>
      </c>
      <c r="L69" t="s">
        <v>105</v>
      </c>
      <c r="M69" t="s">
        <v>620</v>
      </c>
      <c r="N69">
        <v>0.39</v>
      </c>
      <c r="O69" t="s">
        <v>35</v>
      </c>
      <c r="P69" t="s">
        <v>36</v>
      </c>
      <c r="Q69" t="s">
        <v>108</v>
      </c>
      <c r="R69" t="s">
        <v>2303</v>
      </c>
      <c r="S69">
        <v>98198</v>
      </c>
      <c r="T69" s="1">
        <v>42073</v>
      </c>
      <c r="U69" s="1">
        <v>42077</v>
      </c>
      <c r="V69">
        <v>-14140.7016</v>
      </c>
      <c r="W69" s="2">
        <f>Sales_Dataset[[#This Row],[Profit]]/Sales_Dataset[[#This Row],[Sales]]</f>
        <v>-2.245981829733164</v>
      </c>
      <c r="X69">
        <v>1</v>
      </c>
      <c r="Y69">
        <v>6296</v>
      </c>
      <c r="Z69">
        <v>87317</v>
      </c>
      <c r="AA69" t="s">
        <v>39</v>
      </c>
      <c r="AB69" t="s">
        <v>40</v>
      </c>
    </row>
    <row r="70" spans="1:28" x14ac:dyDescent="0.3">
      <c r="A70">
        <v>6243</v>
      </c>
      <c r="B70" t="s">
        <v>76</v>
      </c>
      <c r="C70">
        <v>0.04</v>
      </c>
      <c r="D70">
        <v>160.97999999999999</v>
      </c>
      <c r="E70">
        <v>30</v>
      </c>
      <c r="F70">
        <v>94</v>
      </c>
      <c r="G70" t="s">
        <v>311</v>
      </c>
      <c r="H70" t="s">
        <v>29</v>
      </c>
      <c r="I70" t="s">
        <v>44</v>
      </c>
      <c r="J70" t="s">
        <v>31</v>
      </c>
      <c r="K70" t="s">
        <v>185</v>
      </c>
      <c r="L70" t="s">
        <v>74</v>
      </c>
      <c r="M70" t="s">
        <v>312</v>
      </c>
      <c r="N70">
        <v>0.62</v>
      </c>
      <c r="O70" t="s">
        <v>35</v>
      </c>
      <c r="P70" t="s">
        <v>49</v>
      </c>
      <c r="Q70" t="s">
        <v>176</v>
      </c>
      <c r="R70" t="s">
        <v>177</v>
      </c>
      <c r="S70">
        <v>60601</v>
      </c>
      <c r="T70" s="1">
        <v>42127</v>
      </c>
      <c r="U70" s="1">
        <v>42129</v>
      </c>
      <c r="V70">
        <v>116.1</v>
      </c>
      <c r="W70" s="2">
        <f>Sales_Dataset[[#This Row],[Profit]]/Sales_Dataset[[#This Row],[Sales]]</f>
        <v>1.8498041852417171E-2</v>
      </c>
      <c r="X70">
        <v>37</v>
      </c>
      <c r="Y70">
        <v>6276.34</v>
      </c>
      <c r="Z70">
        <v>44231</v>
      </c>
      <c r="AA70" t="s">
        <v>52</v>
      </c>
      <c r="AB70" t="s">
        <v>40</v>
      </c>
    </row>
    <row r="71" spans="1:28" x14ac:dyDescent="0.3">
      <c r="A71">
        <v>23773</v>
      </c>
      <c r="B71" t="s">
        <v>27</v>
      </c>
      <c r="C71">
        <v>0.09</v>
      </c>
      <c r="D71">
        <v>159.31</v>
      </c>
      <c r="E71">
        <v>60</v>
      </c>
      <c r="F71">
        <v>2162</v>
      </c>
      <c r="G71" t="s">
        <v>2512</v>
      </c>
      <c r="H71" t="s">
        <v>29</v>
      </c>
      <c r="I71" t="s">
        <v>30</v>
      </c>
      <c r="J71" t="s">
        <v>31</v>
      </c>
      <c r="K71" t="s">
        <v>32</v>
      </c>
      <c r="L71" t="s">
        <v>74</v>
      </c>
      <c r="M71" t="s">
        <v>2513</v>
      </c>
      <c r="N71">
        <v>0.55000000000000004</v>
      </c>
      <c r="O71" t="s">
        <v>35</v>
      </c>
      <c r="P71" t="s">
        <v>69</v>
      </c>
      <c r="Q71" t="s">
        <v>165</v>
      </c>
      <c r="R71" t="s">
        <v>2514</v>
      </c>
      <c r="S71">
        <v>16146</v>
      </c>
      <c r="T71" s="1">
        <v>42144</v>
      </c>
      <c r="U71" s="1">
        <v>42146</v>
      </c>
      <c r="V71">
        <v>77.000895400000104</v>
      </c>
      <c r="W71" s="2">
        <f>Sales_Dataset[[#This Row],[Profit]]/Sales_Dataset[[#This Row],[Sales]]</f>
        <v>1.2472972096504062E-2</v>
      </c>
      <c r="X71">
        <v>41</v>
      </c>
      <c r="Y71">
        <v>6173.42</v>
      </c>
      <c r="Z71">
        <v>90387</v>
      </c>
      <c r="AA71" t="s">
        <v>72</v>
      </c>
      <c r="AB71" t="s">
        <v>40</v>
      </c>
    </row>
    <row r="72" spans="1:28" x14ac:dyDescent="0.3">
      <c r="A72">
        <v>22865</v>
      </c>
      <c r="B72" t="s">
        <v>76</v>
      </c>
      <c r="C72">
        <v>7.0000000000000007E-2</v>
      </c>
      <c r="D72">
        <v>699.99</v>
      </c>
      <c r="E72">
        <v>24.49</v>
      </c>
      <c r="F72">
        <v>483</v>
      </c>
      <c r="G72" t="s">
        <v>1565</v>
      </c>
      <c r="H72" t="s">
        <v>43</v>
      </c>
      <c r="I72" t="s">
        <v>30</v>
      </c>
      <c r="J72" t="s">
        <v>55</v>
      </c>
      <c r="K72" t="s">
        <v>239</v>
      </c>
      <c r="L72" t="s">
        <v>105</v>
      </c>
      <c r="M72" t="s">
        <v>486</v>
      </c>
      <c r="N72">
        <v>0.41</v>
      </c>
      <c r="O72" t="s">
        <v>35</v>
      </c>
      <c r="P72" t="s">
        <v>49</v>
      </c>
      <c r="Q72" t="s">
        <v>176</v>
      </c>
      <c r="R72" t="s">
        <v>1567</v>
      </c>
      <c r="S72">
        <v>60543</v>
      </c>
      <c r="T72" s="1">
        <v>42117</v>
      </c>
      <c r="U72" s="1">
        <v>42119</v>
      </c>
      <c r="V72">
        <v>2583.5614799999998</v>
      </c>
      <c r="W72" s="2">
        <f>Sales_Dataset[[#This Row],[Profit]]/Sales_Dataset[[#This Row],[Sales]]</f>
        <v>0.432316360697379</v>
      </c>
      <c r="X72">
        <v>9</v>
      </c>
      <c r="Y72">
        <v>5976.09</v>
      </c>
      <c r="Z72">
        <v>90354</v>
      </c>
      <c r="AA72" t="s">
        <v>52</v>
      </c>
      <c r="AB72" t="s">
        <v>40</v>
      </c>
    </row>
    <row r="73" spans="1:28" x14ac:dyDescent="0.3">
      <c r="A73">
        <v>151</v>
      </c>
      <c r="B73" t="s">
        <v>65</v>
      </c>
      <c r="C73">
        <v>0.06</v>
      </c>
      <c r="D73">
        <v>122.99</v>
      </c>
      <c r="E73">
        <v>19.989999999999998</v>
      </c>
      <c r="F73">
        <v>2382</v>
      </c>
      <c r="G73" t="s">
        <v>66</v>
      </c>
      <c r="H73" t="s">
        <v>43</v>
      </c>
      <c r="I73" t="s">
        <v>60</v>
      </c>
      <c r="J73" t="s">
        <v>45</v>
      </c>
      <c r="K73" t="s">
        <v>67</v>
      </c>
      <c r="L73" t="s">
        <v>47</v>
      </c>
      <c r="M73" t="s">
        <v>68</v>
      </c>
      <c r="N73">
        <v>0.37</v>
      </c>
      <c r="O73" t="s">
        <v>35</v>
      </c>
      <c r="P73" t="s">
        <v>69</v>
      </c>
      <c r="Q73" t="s">
        <v>70</v>
      </c>
      <c r="R73" t="s">
        <v>71</v>
      </c>
      <c r="S73">
        <v>10024</v>
      </c>
      <c r="T73" s="1">
        <v>42129</v>
      </c>
      <c r="U73" s="1">
        <v>42131</v>
      </c>
      <c r="V73">
        <v>1408.1865</v>
      </c>
      <c r="W73" s="2">
        <f>Sales_Dataset[[#This Row],[Profit]]/Sales_Dataset[[#This Row],[Sales]]</f>
        <v>0.23821741226623358</v>
      </c>
      <c r="X73">
        <v>48</v>
      </c>
      <c r="Y73">
        <v>5911.35</v>
      </c>
      <c r="Z73">
        <v>962</v>
      </c>
      <c r="AA73" t="s">
        <v>72</v>
      </c>
      <c r="AB73" t="s">
        <v>40</v>
      </c>
    </row>
    <row r="74" spans="1:28" x14ac:dyDescent="0.3">
      <c r="A74">
        <v>21835</v>
      </c>
      <c r="B74" t="s">
        <v>65</v>
      </c>
      <c r="C74">
        <v>0.05</v>
      </c>
      <c r="D74">
        <v>442.14</v>
      </c>
      <c r="E74">
        <v>14.7</v>
      </c>
      <c r="F74">
        <v>2157</v>
      </c>
      <c r="G74" t="s">
        <v>1969</v>
      </c>
      <c r="H74" t="s">
        <v>29</v>
      </c>
      <c r="I74" t="s">
        <v>44</v>
      </c>
      <c r="J74" t="s">
        <v>55</v>
      </c>
      <c r="K74" t="s">
        <v>77</v>
      </c>
      <c r="L74" t="s">
        <v>74</v>
      </c>
      <c r="M74" t="s">
        <v>842</v>
      </c>
      <c r="N74">
        <v>0.56000000000000005</v>
      </c>
      <c r="O74" t="s">
        <v>35</v>
      </c>
      <c r="P74" t="s">
        <v>49</v>
      </c>
      <c r="Q74" t="s">
        <v>216</v>
      </c>
      <c r="R74" t="s">
        <v>1971</v>
      </c>
      <c r="S74">
        <v>48093</v>
      </c>
      <c r="T74" s="1">
        <v>42079</v>
      </c>
      <c r="U74" s="1">
        <v>42088</v>
      </c>
      <c r="V74">
        <v>2963.48</v>
      </c>
      <c r="W74" s="2">
        <f>Sales_Dataset[[#This Row],[Profit]]/Sales_Dataset[[#This Row],[Sales]]</f>
        <v>0.50395377232393379</v>
      </c>
      <c r="X74">
        <v>14</v>
      </c>
      <c r="Y74">
        <v>5880.46</v>
      </c>
      <c r="Z74">
        <v>90385</v>
      </c>
      <c r="AA74" t="s">
        <v>52</v>
      </c>
      <c r="AB74" t="s">
        <v>40</v>
      </c>
    </row>
    <row r="75" spans="1:28" x14ac:dyDescent="0.3">
      <c r="A75">
        <v>19246</v>
      </c>
      <c r="B75" t="s">
        <v>41</v>
      </c>
      <c r="C75">
        <v>0.03</v>
      </c>
      <c r="D75">
        <v>304.99</v>
      </c>
      <c r="E75">
        <v>19.989999999999998</v>
      </c>
      <c r="F75">
        <v>2874</v>
      </c>
      <c r="G75" t="s">
        <v>1032</v>
      </c>
      <c r="H75" t="s">
        <v>43</v>
      </c>
      <c r="I75" t="s">
        <v>44</v>
      </c>
      <c r="J75" t="s">
        <v>45</v>
      </c>
      <c r="K75" t="s">
        <v>67</v>
      </c>
      <c r="L75" t="s">
        <v>47</v>
      </c>
      <c r="M75" t="s">
        <v>1033</v>
      </c>
      <c r="N75">
        <v>0.4</v>
      </c>
      <c r="O75" t="s">
        <v>35</v>
      </c>
      <c r="P75" t="s">
        <v>49</v>
      </c>
      <c r="Q75" t="s">
        <v>467</v>
      </c>
      <c r="R75" t="s">
        <v>1034</v>
      </c>
      <c r="S75">
        <v>68128</v>
      </c>
      <c r="T75" s="1">
        <v>42177</v>
      </c>
      <c r="U75" s="1">
        <v>42179</v>
      </c>
      <c r="V75">
        <v>4033.6089000000002</v>
      </c>
      <c r="W75" s="2">
        <f>Sales_Dataset[[#This Row],[Profit]]/Sales_Dataset[[#This Row],[Sales]]</f>
        <v>0.69</v>
      </c>
      <c r="X75">
        <v>19</v>
      </c>
      <c r="Y75">
        <v>5845.81</v>
      </c>
      <c r="Z75">
        <v>89874</v>
      </c>
      <c r="AA75" t="s">
        <v>52</v>
      </c>
      <c r="AB75" t="s">
        <v>40</v>
      </c>
    </row>
    <row r="76" spans="1:28" x14ac:dyDescent="0.3">
      <c r="A76">
        <v>22593</v>
      </c>
      <c r="B76" t="s">
        <v>58</v>
      </c>
      <c r="C76">
        <v>0.09</v>
      </c>
      <c r="D76">
        <v>349.45</v>
      </c>
      <c r="E76">
        <v>60</v>
      </c>
      <c r="F76">
        <v>1739</v>
      </c>
      <c r="G76" t="s">
        <v>2178</v>
      </c>
      <c r="H76" t="s">
        <v>29</v>
      </c>
      <c r="I76" t="s">
        <v>30</v>
      </c>
      <c r="J76" t="s">
        <v>31</v>
      </c>
      <c r="K76" t="s">
        <v>32</v>
      </c>
      <c r="L76" t="s">
        <v>74</v>
      </c>
      <c r="M76" t="s">
        <v>757</v>
      </c>
      <c r="O76" t="s">
        <v>35</v>
      </c>
      <c r="P76" t="s">
        <v>88</v>
      </c>
      <c r="Q76" t="s">
        <v>112</v>
      </c>
      <c r="R76" t="s">
        <v>2179</v>
      </c>
      <c r="S76">
        <v>27534</v>
      </c>
      <c r="T76" s="1">
        <v>42127</v>
      </c>
      <c r="U76" s="1">
        <v>42128</v>
      </c>
      <c r="V76">
        <v>-90.74799999999999</v>
      </c>
      <c r="W76" s="2">
        <f>Sales_Dataset[[#This Row],[Profit]]/Sales_Dataset[[#This Row],[Sales]]</f>
        <v>-1.5551263750104962E-2</v>
      </c>
      <c r="X76">
        <v>17</v>
      </c>
      <c r="Y76">
        <v>5835.41</v>
      </c>
      <c r="Z76">
        <v>85867</v>
      </c>
      <c r="AA76" t="s">
        <v>91</v>
      </c>
      <c r="AB76" t="s">
        <v>40</v>
      </c>
    </row>
    <row r="77" spans="1:28" x14ac:dyDescent="0.3">
      <c r="A77">
        <v>20432</v>
      </c>
      <c r="B77" t="s">
        <v>27</v>
      </c>
      <c r="C77">
        <v>0.05</v>
      </c>
      <c r="D77">
        <v>300.98</v>
      </c>
      <c r="E77">
        <v>13.99</v>
      </c>
      <c r="F77">
        <v>1237</v>
      </c>
      <c r="G77" t="s">
        <v>693</v>
      </c>
      <c r="H77" t="s">
        <v>43</v>
      </c>
      <c r="I77" t="s">
        <v>30</v>
      </c>
      <c r="J77" t="s">
        <v>55</v>
      </c>
      <c r="K77" t="s">
        <v>77</v>
      </c>
      <c r="L77" t="s">
        <v>167</v>
      </c>
      <c r="M77" t="s">
        <v>1492</v>
      </c>
      <c r="N77">
        <v>0.39</v>
      </c>
      <c r="O77" t="s">
        <v>35</v>
      </c>
      <c r="P77" t="s">
        <v>49</v>
      </c>
      <c r="Q77" t="s">
        <v>50</v>
      </c>
      <c r="R77" t="s">
        <v>694</v>
      </c>
      <c r="S77">
        <v>75007</v>
      </c>
      <c r="T77" s="1">
        <v>42149</v>
      </c>
      <c r="U77" s="1">
        <v>42150</v>
      </c>
      <c r="V77">
        <v>3985.3089</v>
      </c>
      <c r="W77" s="2">
        <f>Sales_Dataset[[#This Row],[Profit]]/Sales_Dataset[[#This Row],[Sales]]</f>
        <v>0.69</v>
      </c>
      <c r="X77">
        <v>20</v>
      </c>
      <c r="Y77">
        <v>5775.81</v>
      </c>
      <c r="Z77">
        <v>86077</v>
      </c>
      <c r="AA77" t="s">
        <v>52</v>
      </c>
      <c r="AB77" t="s">
        <v>40</v>
      </c>
    </row>
    <row r="78" spans="1:28" x14ac:dyDescent="0.3">
      <c r="A78">
        <v>24434</v>
      </c>
      <c r="B78" t="s">
        <v>41</v>
      </c>
      <c r="C78">
        <v>0.04</v>
      </c>
      <c r="D78">
        <v>296.18</v>
      </c>
      <c r="E78">
        <v>154.12</v>
      </c>
      <c r="F78">
        <v>2204</v>
      </c>
      <c r="G78" t="s">
        <v>2549</v>
      </c>
      <c r="H78" t="s">
        <v>29</v>
      </c>
      <c r="I78" t="s">
        <v>80</v>
      </c>
      <c r="J78" t="s">
        <v>31</v>
      </c>
      <c r="K78" t="s">
        <v>32</v>
      </c>
      <c r="L78" t="s">
        <v>33</v>
      </c>
      <c r="M78" t="s">
        <v>534</v>
      </c>
      <c r="N78">
        <v>0.76</v>
      </c>
      <c r="O78" t="s">
        <v>35</v>
      </c>
      <c r="P78" t="s">
        <v>49</v>
      </c>
      <c r="Q78" t="s">
        <v>474</v>
      </c>
      <c r="R78" t="s">
        <v>1031</v>
      </c>
      <c r="S78">
        <v>55337</v>
      </c>
      <c r="T78" s="1">
        <v>42045</v>
      </c>
      <c r="U78" s="1">
        <v>42046</v>
      </c>
      <c r="V78">
        <v>-87.998040000000003</v>
      </c>
      <c r="W78" s="2">
        <f>Sales_Dataset[[#This Row],[Profit]]/Sales_Dataset[[#This Row],[Sales]]</f>
        <v>-1.525593087522451E-2</v>
      </c>
      <c r="X78">
        <v>20</v>
      </c>
      <c r="Y78">
        <v>5768.12</v>
      </c>
      <c r="Z78">
        <v>86053</v>
      </c>
      <c r="AA78" t="s">
        <v>52</v>
      </c>
      <c r="AB78" t="s">
        <v>40</v>
      </c>
    </row>
    <row r="79" spans="1:28" x14ac:dyDescent="0.3">
      <c r="A79">
        <v>7786</v>
      </c>
      <c r="B79" t="s">
        <v>58</v>
      </c>
      <c r="C79">
        <v>0.09</v>
      </c>
      <c r="D79">
        <v>122.99</v>
      </c>
      <c r="E79">
        <v>70.2</v>
      </c>
      <c r="F79">
        <v>68</v>
      </c>
      <c r="G79" t="s">
        <v>272</v>
      </c>
      <c r="H79" t="s">
        <v>29</v>
      </c>
      <c r="I79" t="s">
        <v>30</v>
      </c>
      <c r="J79" t="s">
        <v>31</v>
      </c>
      <c r="K79" t="s">
        <v>185</v>
      </c>
      <c r="L79" t="s">
        <v>74</v>
      </c>
      <c r="M79" t="s">
        <v>356</v>
      </c>
      <c r="N79">
        <v>0.74</v>
      </c>
      <c r="O79" t="s">
        <v>35</v>
      </c>
      <c r="P79" t="s">
        <v>69</v>
      </c>
      <c r="Q79" t="s">
        <v>70</v>
      </c>
      <c r="R79" t="s">
        <v>71</v>
      </c>
      <c r="S79">
        <v>10177</v>
      </c>
      <c r="T79" s="1">
        <v>42037</v>
      </c>
      <c r="U79" s="1">
        <v>42039</v>
      </c>
      <c r="V79">
        <v>-2426.5500000000002</v>
      </c>
      <c r="W79" s="2">
        <f>Sales_Dataset[[#This Row],[Profit]]/Sales_Dataset[[#This Row],[Sales]]</f>
        <v>-0.42430733451655489</v>
      </c>
      <c r="X79">
        <v>49</v>
      </c>
      <c r="Y79">
        <v>5718.85</v>
      </c>
      <c r="Z79">
        <v>55713</v>
      </c>
      <c r="AA79" t="s">
        <v>72</v>
      </c>
      <c r="AB79" t="s">
        <v>40</v>
      </c>
    </row>
    <row r="80" spans="1:28" x14ac:dyDescent="0.3">
      <c r="A80">
        <v>4015</v>
      </c>
      <c r="B80" t="s">
        <v>41</v>
      </c>
      <c r="C80">
        <v>0.09</v>
      </c>
      <c r="D80">
        <v>154.13</v>
      </c>
      <c r="E80">
        <v>69</v>
      </c>
      <c r="F80">
        <v>604</v>
      </c>
      <c r="G80" t="s">
        <v>235</v>
      </c>
      <c r="H80" t="s">
        <v>85</v>
      </c>
      <c r="I80" t="s">
        <v>30</v>
      </c>
      <c r="J80" t="s">
        <v>31</v>
      </c>
      <c r="K80" t="s">
        <v>32</v>
      </c>
      <c r="L80" t="s">
        <v>105</v>
      </c>
      <c r="M80" t="s">
        <v>236</v>
      </c>
      <c r="N80">
        <v>0.68</v>
      </c>
      <c r="O80" t="s">
        <v>35</v>
      </c>
      <c r="P80" t="s">
        <v>36</v>
      </c>
      <c r="Q80" t="s">
        <v>37</v>
      </c>
      <c r="R80" t="s">
        <v>38</v>
      </c>
      <c r="S80">
        <v>90045</v>
      </c>
      <c r="T80" s="1">
        <v>42077</v>
      </c>
      <c r="U80" s="1">
        <v>42078</v>
      </c>
      <c r="V80">
        <v>-1763.7477000000003</v>
      </c>
      <c r="W80" s="2">
        <f>Sales_Dataset[[#This Row],[Profit]]/Sales_Dataset[[#This Row],[Sales]]</f>
        <v>-0.31054137710644614</v>
      </c>
      <c r="X80">
        <v>38</v>
      </c>
      <c r="Y80">
        <v>5679.59</v>
      </c>
      <c r="Z80">
        <v>28647</v>
      </c>
      <c r="AA80" t="s">
        <v>39</v>
      </c>
      <c r="AB80" t="s">
        <v>40</v>
      </c>
    </row>
    <row r="81" spans="1:28" x14ac:dyDescent="0.3">
      <c r="A81">
        <v>20315</v>
      </c>
      <c r="B81" t="s">
        <v>65</v>
      </c>
      <c r="C81">
        <v>0.09</v>
      </c>
      <c r="D81">
        <v>243.98</v>
      </c>
      <c r="E81">
        <v>43.32</v>
      </c>
      <c r="F81">
        <v>2880</v>
      </c>
      <c r="G81" t="s">
        <v>708</v>
      </c>
      <c r="H81" t="s">
        <v>29</v>
      </c>
      <c r="I81" t="s">
        <v>60</v>
      </c>
      <c r="J81" t="s">
        <v>31</v>
      </c>
      <c r="K81" t="s">
        <v>185</v>
      </c>
      <c r="L81" t="s">
        <v>74</v>
      </c>
      <c r="M81" t="s">
        <v>1458</v>
      </c>
      <c r="N81">
        <v>0.55000000000000004</v>
      </c>
      <c r="O81" t="s">
        <v>35</v>
      </c>
      <c r="P81" t="s">
        <v>88</v>
      </c>
      <c r="Q81" t="s">
        <v>94</v>
      </c>
      <c r="R81" t="s">
        <v>710</v>
      </c>
      <c r="S81">
        <v>33160</v>
      </c>
      <c r="T81" s="1">
        <v>42132</v>
      </c>
      <c r="U81" s="1">
        <v>42137</v>
      </c>
      <c r="V81">
        <v>1059.288</v>
      </c>
      <c r="W81" s="2">
        <f>Sales_Dataset[[#This Row],[Profit]]/Sales_Dataset[[#This Row],[Sales]]</f>
        <v>0.18956851333866628</v>
      </c>
      <c r="X81">
        <v>25</v>
      </c>
      <c r="Y81">
        <v>5587.89</v>
      </c>
      <c r="Z81">
        <v>88627</v>
      </c>
      <c r="AA81" t="s">
        <v>91</v>
      </c>
      <c r="AB81" t="s">
        <v>40</v>
      </c>
    </row>
    <row r="82" spans="1:28" x14ac:dyDescent="0.3">
      <c r="A82">
        <v>1043</v>
      </c>
      <c r="B82" t="s">
        <v>41</v>
      </c>
      <c r="C82">
        <v>0.1</v>
      </c>
      <c r="D82">
        <v>104.85</v>
      </c>
      <c r="E82">
        <v>4.6500000000000004</v>
      </c>
      <c r="F82">
        <v>3011</v>
      </c>
      <c r="G82" t="s">
        <v>130</v>
      </c>
      <c r="H82" t="s">
        <v>43</v>
      </c>
      <c r="I82" t="s">
        <v>30</v>
      </c>
      <c r="J82" t="s">
        <v>45</v>
      </c>
      <c r="K82" t="s">
        <v>53</v>
      </c>
      <c r="L82" t="s">
        <v>47</v>
      </c>
      <c r="M82" t="s">
        <v>133</v>
      </c>
      <c r="N82">
        <v>0.37</v>
      </c>
      <c r="O82" t="s">
        <v>35</v>
      </c>
      <c r="P82" t="s">
        <v>69</v>
      </c>
      <c r="Q82" t="s">
        <v>98</v>
      </c>
      <c r="R82" t="s">
        <v>99</v>
      </c>
      <c r="S82">
        <v>2113</v>
      </c>
      <c r="T82" s="1">
        <v>42122</v>
      </c>
      <c r="U82" s="1">
        <v>42123</v>
      </c>
      <c r="V82">
        <v>1184.1200000000001</v>
      </c>
      <c r="W82" s="2">
        <f>Sales_Dataset[[#This Row],[Profit]]/Sales_Dataset[[#This Row],[Sales]]</f>
        <v>0.21210791329534648</v>
      </c>
      <c r="X82">
        <v>58</v>
      </c>
      <c r="Y82">
        <v>5582.63</v>
      </c>
      <c r="Z82">
        <v>7623</v>
      </c>
      <c r="AA82" t="s">
        <v>72</v>
      </c>
      <c r="AB82" t="s">
        <v>40</v>
      </c>
    </row>
    <row r="83" spans="1:28" x14ac:dyDescent="0.3">
      <c r="A83">
        <v>23181</v>
      </c>
      <c r="B83" t="s">
        <v>41</v>
      </c>
      <c r="C83">
        <v>0.03</v>
      </c>
      <c r="D83">
        <v>315.98</v>
      </c>
      <c r="E83">
        <v>19.989999999999998</v>
      </c>
      <c r="F83">
        <v>3380</v>
      </c>
      <c r="G83" t="s">
        <v>2336</v>
      </c>
      <c r="H83" t="s">
        <v>43</v>
      </c>
      <c r="I83" t="s">
        <v>44</v>
      </c>
      <c r="J83" t="s">
        <v>45</v>
      </c>
      <c r="K83" t="s">
        <v>67</v>
      </c>
      <c r="L83" t="s">
        <v>47</v>
      </c>
      <c r="M83" t="s">
        <v>2337</v>
      </c>
      <c r="N83">
        <v>0.38</v>
      </c>
      <c r="O83" t="s">
        <v>35</v>
      </c>
      <c r="P83" t="s">
        <v>88</v>
      </c>
      <c r="Q83" t="s">
        <v>89</v>
      </c>
      <c r="R83" t="s">
        <v>2338</v>
      </c>
      <c r="S83">
        <v>30240</v>
      </c>
      <c r="T83" s="1">
        <v>42114</v>
      </c>
      <c r="U83" s="1">
        <v>42116</v>
      </c>
      <c r="V83">
        <v>-4.4800000000000004</v>
      </c>
      <c r="W83" s="2">
        <f>Sales_Dataset[[#This Row],[Profit]]/Sales_Dataset[[#This Row],[Sales]]</f>
        <v>-8.0399412797145823E-4</v>
      </c>
      <c r="X83">
        <v>18</v>
      </c>
      <c r="Y83">
        <v>5572.18</v>
      </c>
      <c r="Z83">
        <v>88838</v>
      </c>
      <c r="AA83" t="s">
        <v>91</v>
      </c>
      <c r="AB83" t="s">
        <v>40</v>
      </c>
    </row>
    <row r="84" spans="1:28" x14ac:dyDescent="0.3">
      <c r="A84">
        <v>1595</v>
      </c>
      <c r="B84" t="s">
        <v>27</v>
      </c>
      <c r="C84">
        <v>0.04</v>
      </c>
      <c r="D84">
        <v>99.23</v>
      </c>
      <c r="E84">
        <v>8.99</v>
      </c>
      <c r="F84">
        <v>349</v>
      </c>
      <c r="G84" t="s">
        <v>157</v>
      </c>
      <c r="H84" t="s">
        <v>43</v>
      </c>
      <c r="I84" t="s">
        <v>44</v>
      </c>
      <c r="J84" t="s">
        <v>31</v>
      </c>
      <c r="K84" t="s">
        <v>117</v>
      </c>
      <c r="L84" t="s">
        <v>62</v>
      </c>
      <c r="M84" t="s">
        <v>158</v>
      </c>
      <c r="N84">
        <v>0.35</v>
      </c>
      <c r="O84" t="s">
        <v>35</v>
      </c>
      <c r="P84" t="s">
        <v>88</v>
      </c>
      <c r="Q84" t="s">
        <v>94</v>
      </c>
      <c r="R84" t="s">
        <v>95</v>
      </c>
      <c r="S84">
        <v>33132</v>
      </c>
      <c r="T84" s="1">
        <v>42006</v>
      </c>
      <c r="U84" s="1">
        <v>42008</v>
      </c>
      <c r="V84">
        <v>1916.6757</v>
      </c>
      <c r="W84" s="2">
        <f>Sales_Dataset[[#This Row],[Profit]]/Sales_Dataset[[#This Row],[Sales]]</f>
        <v>0.34499886600907193</v>
      </c>
      <c r="X84">
        <v>54</v>
      </c>
      <c r="Y84">
        <v>5555.6</v>
      </c>
      <c r="Z84">
        <v>11527</v>
      </c>
      <c r="AA84" t="s">
        <v>91</v>
      </c>
      <c r="AB84" t="s">
        <v>40</v>
      </c>
    </row>
    <row r="85" spans="1:28" x14ac:dyDescent="0.3">
      <c r="A85">
        <v>18728</v>
      </c>
      <c r="B85" t="s">
        <v>76</v>
      </c>
      <c r="C85">
        <v>0.01</v>
      </c>
      <c r="D85">
        <v>349.45</v>
      </c>
      <c r="E85">
        <v>60</v>
      </c>
      <c r="F85">
        <v>3257</v>
      </c>
      <c r="G85" t="s">
        <v>756</v>
      </c>
      <c r="H85" t="s">
        <v>29</v>
      </c>
      <c r="I85" t="s">
        <v>80</v>
      </c>
      <c r="J85" t="s">
        <v>31</v>
      </c>
      <c r="K85" t="s">
        <v>32</v>
      </c>
      <c r="L85" t="s">
        <v>74</v>
      </c>
      <c r="M85" t="s">
        <v>757</v>
      </c>
      <c r="O85" t="s">
        <v>35</v>
      </c>
      <c r="P85" t="s">
        <v>36</v>
      </c>
      <c r="Q85" t="s">
        <v>108</v>
      </c>
      <c r="R85" t="s">
        <v>758</v>
      </c>
      <c r="S85">
        <v>98632</v>
      </c>
      <c r="T85" s="1">
        <v>42150</v>
      </c>
      <c r="U85" s="1">
        <v>42151</v>
      </c>
      <c r="V85">
        <v>3739.3928999999998</v>
      </c>
      <c r="W85" s="2">
        <f>Sales_Dataset[[#This Row],[Profit]]/Sales_Dataset[[#This Row],[Sales]]</f>
        <v>0.69</v>
      </c>
      <c r="X85">
        <v>15</v>
      </c>
      <c r="Y85">
        <v>5419.41</v>
      </c>
      <c r="Z85">
        <v>88825</v>
      </c>
      <c r="AA85" t="s">
        <v>39</v>
      </c>
      <c r="AB85" t="s">
        <v>40</v>
      </c>
    </row>
    <row r="86" spans="1:28" x14ac:dyDescent="0.3">
      <c r="A86">
        <v>26037</v>
      </c>
      <c r="B86" t="s">
        <v>76</v>
      </c>
      <c r="C86">
        <v>0.03</v>
      </c>
      <c r="D86">
        <v>205.99</v>
      </c>
      <c r="E86">
        <v>3</v>
      </c>
      <c r="F86">
        <v>1708</v>
      </c>
      <c r="G86" t="s">
        <v>2912</v>
      </c>
      <c r="H86" t="s">
        <v>43</v>
      </c>
      <c r="I86" t="s">
        <v>60</v>
      </c>
      <c r="J86" t="s">
        <v>55</v>
      </c>
      <c r="K86" t="s">
        <v>56</v>
      </c>
      <c r="L86" t="s">
        <v>47</v>
      </c>
      <c r="M86" t="s">
        <v>1599</v>
      </c>
      <c r="N86">
        <v>0.57999999999999996</v>
      </c>
      <c r="O86" t="s">
        <v>35</v>
      </c>
      <c r="P86" t="s">
        <v>69</v>
      </c>
      <c r="Q86" t="s">
        <v>441</v>
      </c>
      <c r="R86" t="s">
        <v>2913</v>
      </c>
      <c r="S86">
        <v>44118</v>
      </c>
      <c r="T86" s="1">
        <v>42144</v>
      </c>
      <c r="U86" s="1">
        <v>42145</v>
      </c>
      <c r="V86">
        <v>3670.3514999999998</v>
      </c>
      <c r="W86" s="2">
        <f>Sales_Dataset[[#This Row],[Profit]]/Sales_Dataset[[#This Row],[Sales]]</f>
        <v>0.69</v>
      </c>
      <c r="X86">
        <v>29</v>
      </c>
      <c r="Y86">
        <v>5319.35</v>
      </c>
      <c r="Z86">
        <v>88784</v>
      </c>
      <c r="AA86" t="s">
        <v>72</v>
      </c>
      <c r="AB86" t="s">
        <v>40</v>
      </c>
    </row>
    <row r="87" spans="1:28" x14ac:dyDescent="0.3">
      <c r="A87">
        <v>18507</v>
      </c>
      <c r="B87" t="s">
        <v>65</v>
      </c>
      <c r="C87">
        <v>0.1</v>
      </c>
      <c r="D87">
        <v>130.97999999999999</v>
      </c>
      <c r="E87">
        <v>54.74</v>
      </c>
      <c r="F87">
        <v>2858</v>
      </c>
      <c r="G87" t="s">
        <v>653</v>
      </c>
      <c r="H87" t="s">
        <v>29</v>
      </c>
      <c r="I87" t="s">
        <v>30</v>
      </c>
      <c r="J87" t="s">
        <v>31</v>
      </c>
      <c r="K87" t="s">
        <v>153</v>
      </c>
      <c r="L87" t="s">
        <v>33</v>
      </c>
      <c r="M87" t="s">
        <v>656</v>
      </c>
      <c r="N87">
        <v>0.69</v>
      </c>
      <c r="O87" t="s">
        <v>35</v>
      </c>
      <c r="P87" t="s">
        <v>88</v>
      </c>
      <c r="Q87" t="s">
        <v>94</v>
      </c>
      <c r="R87" t="s">
        <v>655</v>
      </c>
      <c r="S87">
        <v>32259</v>
      </c>
      <c r="T87" s="1">
        <v>42147</v>
      </c>
      <c r="U87" s="1">
        <v>42147</v>
      </c>
      <c r="V87">
        <v>669.61199999999997</v>
      </c>
      <c r="W87" s="2">
        <f>Sales_Dataset[[#This Row],[Profit]]/Sales_Dataset[[#This Row],[Sales]]</f>
        <v>0.12646047331176594</v>
      </c>
      <c r="X87">
        <v>42</v>
      </c>
      <c r="Y87">
        <v>5295.03</v>
      </c>
      <c r="Z87">
        <v>88282</v>
      </c>
      <c r="AA87" t="s">
        <v>91</v>
      </c>
      <c r="AB87" t="s">
        <v>40</v>
      </c>
    </row>
    <row r="88" spans="1:28" x14ac:dyDescent="0.3">
      <c r="A88">
        <v>7632</v>
      </c>
      <c r="B88" t="s">
        <v>27</v>
      </c>
      <c r="C88">
        <v>0.09</v>
      </c>
      <c r="D88">
        <v>130.97999999999999</v>
      </c>
      <c r="E88">
        <v>30</v>
      </c>
      <c r="F88">
        <v>1217</v>
      </c>
      <c r="G88" t="s">
        <v>346</v>
      </c>
      <c r="H88" t="s">
        <v>29</v>
      </c>
      <c r="I88" t="s">
        <v>60</v>
      </c>
      <c r="J88" t="s">
        <v>31</v>
      </c>
      <c r="K88" t="s">
        <v>185</v>
      </c>
      <c r="L88" t="s">
        <v>74</v>
      </c>
      <c r="M88" t="s">
        <v>347</v>
      </c>
      <c r="N88">
        <v>0.78</v>
      </c>
      <c r="O88" t="s">
        <v>35</v>
      </c>
      <c r="P88" t="s">
        <v>69</v>
      </c>
      <c r="Q88" t="s">
        <v>98</v>
      </c>
      <c r="R88" t="s">
        <v>99</v>
      </c>
      <c r="S88">
        <v>2112</v>
      </c>
      <c r="T88" s="1">
        <v>42122</v>
      </c>
      <c r="U88" s="1">
        <v>42125</v>
      </c>
      <c r="V88">
        <v>-421.76</v>
      </c>
      <c r="W88" s="2">
        <f>Sales_Dataset[[#This Row],[Profit]]/Sales_Dataset[[#This Row],[Sales]]</f>
        <v>-8.0198671215111789E-2</v>
      </c>
      <c r="X88">
        <v>41</v>
      </c>
      <c r="Y88">
        <v>5258.94</v>
      </c>
      <c r="Z88">
        <v>54595</v>
      </c>
      <c r="AA88" t="s">
        <v>72</v>
      </c>
      <c r="AB88" t="s">
        <v>129</v>
      </c>
    </row>
    <row r="89" spans="1:28" x14ac:dyDescent="0.3">
      <c r="A89">
        <v>4616</v>
      </c>
      <c r="B89" t="s">
        <v>27</v>
      </c>
      <c r="C89">
        <v>0.1</v>
      </c>
      <c r="D89">
        <v>175.99</v>
      </c>
      <c r="E89">
        <v>8.99</v>
      </c>
      <c r="F89">
        <v>698</v>
      </c>
      <c r="G89" t="s">
        <v>140</v>
      </c>
      <c r="H89" t="s">
        <v>43</v>
      </c>
      <c r="I89" t="s">
        <v>30</v>
      </c>
      <c r="J89" t="s">
        <v>55</v>
      </c>
      <c r="K89" t="s">
        <v>56</v>
      </c>
      <c r="L89" t="s">
        <v>47</v>
      </c>
      <c r="M89" t="s">
        <v>255</v>
      </c>
      <c r="N89">
        <v>0.56999999999999995</v>
      </c>
      <c r="O89" t="s">
        <v>35</v>
      </c>
      <c r="P89" t="s">
        <v>36</v>
      </c>
      <c r="Q89" t="s">
        <v>108</v>
      </c>
      <c r="R89" t="s">
        <v>135</v>
      </c>
      <c r="S89">
        <v>98105</v>
      </c>
      <c r="T89" s="1">
        <v>42090</v>
      </c>
      <c r="U89" s="1">
        <v>42091</v>
      </c>
      <c r="V89">
        <v>930.98700000000008</v>
      </c>
      <c r="W89" s="2">
        <f>Sales_Dataset[[#This Row],[Profit]]/Sales_Dataset[[#This Row],[Sales]]</f>
        <v>0.17730856692301541</v>
      </c>
      <c r="X89">
        <v>39</v>
      </c>
      <c r="Y89">
        <v>5250.66</v>
      </c>
      <c r="Z89">
        <v>32869</v>
      </c>
      <c r="AA89" t="s">
        <v>39</v>
      </c>
      <c r="AB89" t="s">
        <v>40</v>
      </c>
    </row>
    <row r="90" spans="1:28" x14ac:dyDescent="0.3">
      <c r="A90">
        <v>18998</v>
      </c>
      <c r="B90" t="s">
        <v>58</v>
      </c>
      <c r="C90">
        <v>0.03</v>
      </c>
      <c r="D90">
        <v>896.99</v>
      </c>
      <c r="E90">
        <v>19.989999999999998</v>
      </c>
      <c r="F90">
        <v>2868</v>
      </c>
      <c r="G90" t="s">
        <v>892</v>
      </c>
      <c r="H90" t="s">
        <v>43</v>
      </c>
      <c r="I90" t="s">
        <v>30</v>
      </c>
      <c r="J90" t="s">
        <v>45</v>
      </c>
      <c r="K90" t="s">
        <v>67</v>
      </c>
      <c r="L90" t="s">
        <v>47</v>
      </c>
      <c r="M90" t="s">
        <v>893</v>
      </c>
      <c r="N90">
        <v>0.38</v>
      </c>
      <c r="O90" t="s">
        <v>35</v>
      </c>
      <c r="P90" t="s">
        <v>36</v>
      </c>
      <c r="Q90" t="s">
        <v>108</v>
      </c>
      <c r="R90" t="s">
        <v>894</v>
      </c>
      <c r="S90">
        <v>98026</v>
      </c>
      <c r="T90" s="1">
        <v>42012</v>
      </c>
      <c r="U90" s="1">
        <v>42014</v>
      </c>
      <c r="V90">
        <v>3602.1311999999994</v>
      </c>
      <c r="W90" s="2">
        <f>Sales_Dataset[[#This Row],[Profit]]/Sales_Dataset[[#This Row],[Sales]]</f>
        <v>0.69</v>
      </c>
      <c r="X90">
        <v>6</v>
      </c>
      <c r="Y90">
        <v>5220.4799999999996</v>
      </c>
      <c r="Z90">
        <v>85826</v>
      </c>
      <c r="AA90" t="s">
        <v>39</v>
      </c>
      <c r="AB90" t="s">
        <v>40</v>
      </c>
    </row>
    <row r="91" spans="1:28" x14ac:dyDescent="0.3">
      <c r="A91">
        <v>19232</v>
      </c>
      <c r="B91" t="s">
        <v>65</v>
      </c>
      <c r="C91">
        <v>0.04</v>
      </c>
      <c r="D91">
        <v>449.99</v>
      </c>
      <c r="E91">
        <v>24.49</v>
      </c>
      <c r="F91">
        <v>3275</v>
      </c>
      <c r="G91" t="s">
        <v>924</v>
      </c>
      <c r="H91" t="s">
        <v>43</v>
      </c>
      <c r="I91" t="s">
        <v>60</v>
      </c>
      <c r="J91" t="s">
        <v>55</v>
      </c>
      <c r="K91" t="s">
        <v>239</v>
      </c>
      <c r="L91" t="s">
        <v>105</v>
      </c>
      <c r="M91" t="s">
        <v>1024</v>
      </c>
      <c r="N91">
        <v>0.52</v>
      </c>
      <c r="O91" t="s">
        <v>35</v>
      </c>
      <c r="P91" t="s">
        <v>36</v>
      </c>
      <c r="Q91" t="s">
        <v>108</v>
      </c>
      <c r="R91" t="s">
        <v>926</v>
      </c>
      <c r="S91">
        <v>98273</v>
      </c>
      <c r="T91" s="1">
        <v>42005</v>
      </c>
      <c r="U91" s="1">
        <v>42009</v>
      </c>
      <c r="V91">
        <v>3576.8840999999998</v>
      </c>
      <c r="W91" s="2">
        <f>Sales_Dataset[[#This Row],[Profit]]/Sales_Dataset[[#This Row],[Sales]]</f>
        <v>0.69</v>
      </c>
      <c r="X91">
        <v>12</v>
      </c>
      <c r="Y91">
        <v>5183.8900000000003</v>
      </c>
      <c r="Z91">
        <v>86234</v>
      </c>
      <c r="AA91" t="s">
        <v>39</v>
      </c>
      <c r="AB91" t="s">
        <v>40</v>
      </c>
    </row>
    <row r="92" spans="1:28" x14ac:dyDescent="0.3">
      <c r="A92">
        <v>25239</v>
      </c>
      <c r="B92" t="s">
        <v>76</v>
      </c>
      <c r="C92">
        <v>0.06</v>
      </c>
      <c r="D92">
        <v>355.98</v>
      </c>
      <c r="E92">
        <v>58.92</v>
      </c>
      <c r="F92">
        <v>3067</v>
      </c>
      <c r="G92" t="s">
        <v>2820</v>
      </c>
      <c r="H92" t="s">
        <v>29</v>
      </c>
      <c r="I92" t="s">
        <v>80</v>
      </c>
      <c r="J92" t="s">
        <v>31</v>
      </c>
      <c r="K92" t="s">
        <v>185</v>
      </c>
      <c r="L92" t="s">
        <v>74</v>
      </c>
      <c r="M92" t="s">
        <v>186</v>
      </c>
      <c r="N92">
        <v>0.64</v>
      </c>
      <c r="O92" t="s">
        <v>35</v>
      </c>
      <c r="P92" t="s">
        <v>69</v>
      </c>
      <c r="Q92" t="s">
        <v>441</v>
      </c>
      <c r="R92" t="s">
        <v>2821</v>
      </c>
      <c r="S92">
        <v>44515</v>
      </c>
      <c r="T92" s="1">
        <v>42065</v>
      </c>
      <c r="U92" s="1">
        <v>42066</v>
      </c>
      <c r="V92">
        <v>1660.92</v>
      </c>
      <c r="W92" s="2">
        <f>Sales_Dataset[[#This Row],[Profit]]/Sales_Dataset[[#This Row],[Sales]]</f>
        <v>0.32656191015477543</v>
      </c>
      <c r="X92">
        <v>14</v>
      </c>
      <c r="Y92">
        <v>5086.08</v>
      </c>
      <c r="Z92">
        <v>91376</v>
      </c>
      <c r="AA92" t="s">
        <v>72</v>
      </c>
      <c r="AB92" t="s">
        <v>40</v>
      </c>
    </row>
    <row r="93" spans="1:28" x14ac:dyDescent="0.3">
      <c r="A93">
        <v>26315</v>
      </c>
      <c r="B93" t="s">
        <v>41</v>
      </c>
      <c r="C93">
        <v>7.0000000000000007E-2</v>
      </c>
      <c r="D93">
        <v>152.47999999999999</v>
      </c>
      <c r="E93">
        <v>6.5</v>
      </c>
      <c r="F93">
        <v>497</v>
      </c>
      <c r="G93" t="s">
        <v>3024</v>
      </c>
      <c r="H93" t="s">
        <v>43</v>
      </c>
      <c r="I93" t="s">
        <v>60</v>
      </c>
      <c r="J93" t="s">
        <v>55</v>
      </c>
      <c r="K93" t="s">
        <v>86</v>
      </c>
      <c r="L93" t="s">
        <v>47</v>
      </c>
      <c r="M93" t="s">
        <v>1788</v>
      </c>
      <c r="N93">
        <v>0.74</v>
      </c>
      <c r="O93" t="s">
        <v>35</v>
      </c>
      <c r="P93" t="s">
        <v>88</v>
      </c>
      <c r="Q93" t="s">
        <v>736</v>
      </c>
      <c r="R93" t="s">
        <v>737</v>
      </c>
      <c r="S93">
        <v>37130</v>
      </c>
      <c r="T93" s="1">
        <v>42138</v>
      </c>
      <c r="U93" s="1">
        <v>42140</v>
      </c>
      <c r="V93">
        <v>171.83879999999999</v>
      </c>
      <c r="W93" s="2">
        <f>Sales_Dataset[[#This Row],[Profit]]/Sales_Dataset[[#This Row],[Sales]]</f>
        <v>3.3943533715622157E-2</v>
      </c>
      <c r="X93">
        <v>35</v>
      </c>
      <c r="Y93">
        <v>5062.49</v>
      </c>
      <c r="Z93">
        <v>90706</v>
      </c>
      <c r="AA93" t="s">
        <v>91</v>
      </c>
      <c r="AB93" t="s">
        <v>40</v>
      </c>
    </row>
    <row r="94" spans="1:28" x14ac:dyDescent="0.3">
      <c r="A94">
        <v>5871</v>
      </c>
      <c r="B94" t="s">
        <v>41</v>
      </c>
      <c r="C94">
        <v>0.03</v>
      </c>
      <c r="D94">
        <v>115.99</v>
      </c>
      <c r="E94">
        <v>4.2300000000000004</v>
      </c>
      <c r="F94">
        <v>2190</v>
      </c>
      <c r="G94" t="s">
        <v>299</v>
      </c>
      <c r="H94" t="s">
        <v>43</v>
      </c>
      <c r="I94" t="s">
        <v>44</v>
      </c>
      <c r="J94" t="s">
        <v>55</v>
      </c>
      <c r="K94" t="s">
        <v>56</v>
      </c>
      <c r="L94" t="s">
        <v>47</v>
      </c>
      <c r="M94" t="s">
        <v>301</v>
      </c>
      <c r="N94">
        <v>0.56000000000000005</v>
      </c>
      <c r="O94" t="s">
        <v>35</v>
      </c>
      <c r="P94" t="s">
        <v>49</v>
      </c>
      <c r="Q94" t="s">
        <v>216</v>
      </c>
      <c r="R94" t="s">
        <v>217</v>
      </c>
      <c r="S94">
        <v>48227</v>
      </c>
      <c r="T94" s="1">
        <v>42049</v>
      </c>
      <c r="U94" s="1">
        <v>42051</v>
      </c>
      <c r="V94">
        <v>722.24099999999999</v>
      </c>
      <c r="W94" s="2">
        <f>Sales_Dataset[[#This Row],[Profit]]/Sales_Dataset[[#This Row],[Sales]]</f>
        <v>0.14404286338244182</v>
      </c>
      <c r="X94">
        <v>49</v>
      </c>
      <c r="Y94">
        <v>5014.07</v>
      </c>
      <c r="Z94">
        <v>41636</v>
      </c>
      <c r="AA94" t="s">
        <v>52</v>
      </c>
      <c r="AB94" t="s">
        <v>40</v>
      </c>
    </row>
    <row r="95" spans="1:28" x14ac:dyDescent="0.3">
      <c r="A95">
        <v>89</v>
      </c>
      <c r="B95" t="s">
        <v>41</v>
      </c>
      <c r="C95">
        <v>0.04</v>
      </c>
      <c r="D95">
        <v>125.99</v>
      </c>
      <c r="E95">
        <v>4.2</v>
      </c>
      <c r="F95">
        <v>3106</v>
      </c>
      <c r="G95" t="s">
        <v>42</v>
      </c>
      <c r="H95" t="s">
        <v>43</v>
      </c>
      <c r="I95" t="s">
        <v>44</v>
      </c>
      <c r="J95" t="s">
        <v>55</v>
      </c>
      <c r="K95" t="s">
        <v>56</v>
      </c>
      <c r="L95" t="s">
        <v>47</v>
      </c>
      <c r="M95" t="s">
        <v>57</v>
      </c>
      <c r="N95">
        <v>0.59</v>
      </c>
      <c r="O95" t="s">
        <v>35</v>
      </c>
      <c r="P95" t="s">
        <v>49</v>
      </c>
      <c r="Q95" t="s">
        <v>50</v>
      </c>
      <c r="R95" t="s">
        <v>51</v>
      </c>
      <c r="S95">
        <v>77041</v>
      </c>
      <c r="T95" s="1">
        <v>42083</v>
      </c>
      <c r="U95" s="1">
        <v>42085</v>
      </c>
      <c r="V95">
        <v>510.48900000000003</v>
      </c>
      <c r="W95" s="2">
        <f>Sales_Dataset[[#This Row],[Profit]]/Sales_Dataset[[#This Row],[Sales]]</f>
        <v>0.1025712689776006</v>
      </c>
      <c r="X95">
        <v>47</v>
      </c>
      <c r="Y95">
        <v>4976.92</v>
      </c>
      <c r="Z95">
        <v>548</v>
      </c>
      <c r="AA95" t="s">
        <v>52</v>
      </c>
      <c r="AB95" t="s">
        <v>40</v>
      </c>
    </row>
    <row r="96" spans="1:28" x14ac:dyDescent="0.3">
      <c r="A96">
        <v>21762</v>
      </c>
      <c r="B96" t="s">
        <v>65</v>
      </c>
      <c r="C96">
        <v>0.05</v>
      </c>
      <c r="D96">
        <v>424.21</v>
      </c>
      <c r="E96">
        <v>110.2</v>
      </c>
      <c r="F96">
        <v>1949</v>
      </c>
      <c r="G96" t="s">
        <v>1956</v>
      </c>
      <c r="H96" t="s">
        <v>29</v>
      </c>
      <c r="I96" t="s">
        <v>60</v>
      </c>
      <c r="J96" t="s">
        <v>31</v>
      </c>
      <c r="K96" t="s">
        <v>32</v>
      </c>
      <c r="L96" t="s">
        <v>33</v>
      </c>
      <c r="M96" t="s">
        <v>1957</v>
      </c>
      <c r="N96">
        <v>0.67</v>
      </c>
      <c r="O96" t="s">
        <v>35</v>
      </c>
      <c r="P96" t="s">
        <v>36</v>
      </c>
      <c r="Q96" t="s">
        <v>1259</v>
      </c>
      <c r="R96" t="s">
        <v>1260</v>
      </c>
      <c r="S96">
        <v>59715</v>
      </c>
      <c r="T96" s="1">
        <v>42036</v>
      </c>
      <c r="U96" s="1">
        <v>42040</v>
      </c>
      <c r="V96">
        <v>-213.40280000000001</v>
      </c>
      <c r="W96" s="2">
        <f>Sales_Dataset[[#This Row],[Profit]]/Sales_Dataset[[#This Row],[Sales]]</f>
        <v>-4.3240787644725061E-2</v>
      </c>
      <c r="X96">
        <v>12</v>
      </c>
      <c r="Y96">
        <v>4935.22</v>
      </c>
      <c r="Z96">
        <v>90415</v>
      </c>
      <c r="AA96" t="s">
        <v>39</v>
      </c>
      <c r="AB96" t="s">
        <v>40</v>
      </c>
    </row>
    <row r="97" spans="1:28" x14ac:dyDescent="0.3">
      <c r="A97">
        <v>24975</v>
      </c>
      <c r="B97" t="s">
        <v>41</v>
      </c>
      <c r="C97">
        <v>0.01</v>
      </c>
      <c r="D97">
        <v>525.98</v>
      </c>
      <c r="E97">
        <v>19.989999999999998</v>
      </c>
      <c r="F97">
        <v>1528</v>
      </c>
      <c r="G97" t="s">
        <v>2776</v>
      </c>
      <c r="H97" t="s">
        <v>43</v>
      </c>
      <c r="I97" t="s">
        <v>60</v>
      </c>
      <c r="J97" t="s">
        <v>45</v>
      </c>
      <c r="K97" t="s">
        <v>67</v>
      </c>
      <c r="L97" t="s">
        <v>47</v>
      </c>
      <c r="M97" t="s">
        <v>2777</v>
      </c>
      <c r="N97">
        <v>0.37</v>
      </c>
      <c r="O97" t="s">
        <v>35</v>
      </c>
      <c r="P97" t="s">
        <v>88</v>
      </c>
      <c r="Q97" t="s">
        <v>112</v>
      </c>
      <c r="R97" t="s">
        <v>2778</v>
      </c>
      <c r="S97">
        <v>27288</v>
      </c>
      <c r="T97" s="1">
        <v>42013</v>
      </c>
      <c r="U97" s="1">
        <v>42015</v>
      </c>
      <c r="V97">
        <v>-161.92400000000001</v>
      </c>
      <c r="W97" s="2">
        <f>Sales_Dataset[[#This Row],[Profit]]/Sales_Dataset[[#This Row],[Sales]]</f>
        <v>-3.2905964668418407E-2</v>
      </c>
      <c r="X97">
        <v>9</v>
      </c>
      <c r="Y97">
        <v>4920.8100000000004</v>
      </c>
      <c r="Z97">
        <v>86813</v>
      </c>
      <c r="AA97" t="s">
        <v>91</v>
      </c>
      <c r="AB97" t="s">
        <v>40</v>
      </c>
    </row>
    <row r="98" spans="1:28" x14ac:dyDescent="0.3">
      <c r="A98">
        <v>24482</v>
      </c>
      <c r="B98" t="s">
        <v>41</v>
      </c>
      <c r="C98">
        <v>7.0000000000000007E-2</v>
      </c>
      <c r="D98">
        <v>417.4</v>
      </c>
      <c r="E98">
        <v>75.23</v>
      </c>
      <c r="F98">
        <v>596</v>
      </c>
      <c r="G98" t="s">
        <v>2649</v>
      </c>
      <c r="H98" t="s">
        <v>29</v>
      </c>
      <c r="I98" t="s">
        <v>80</v>
      </c>
      <c r="J98" t="s">
        <v>31</v>
      </c>
      <c r="K98" t="s">
        <v>32</v>
      </c>
      <c r="L98" t="s">
        <v>33</v>
      </c>
      <c r="M98" t="s">
        <v>2652</v>
      </c>
      <c r="N98">
        <v>0.79</v>
      </c>
      <c r="O98" t="s">
        <v>35</v>
      </c>
      <c r="P98" t="s">
        <v>49</v>
      </c>
      <c r="Q98" t="s">
        <v>413</v>
      </c>
      <c r="R98" t="s">
        <v>2650</v>
      </c>
      <c r="S98">
        <v>46032</v>
      </c>
      <c r="T98" s="1">
        <v>42050</v>
      </c>
      <c r="U98" s="1">
        <v>42051</v>
      </c>
      <c r="V98">
        <v>-575.35199999999998</v>
      </c>
      <c r="W98" s="2">
        <f>Sales_Dataset[[#This Row],[Profit]]/Sales_Dataset[[#This Row],[Sales]]</f>
        <v>-0.11716245275641859</v>
      </c>
      <c r="X98">
        <v>12</v>
      </c>
      <c r="Y98">
        <v>4910.72</v>
      </c>
      <c r="Z98">
        <v>86308</v>
      </c>
      <c r="AA98" t="s">
        <v>52</v>
      </c>
      <c r="AB98" t="s">
        <v>40</v>
      </c>
    </row>
    <row r="99" spans="1:28" x14ac:dyDescent="0.3">
      <c r="A99">
        <v>5274</v>
      </c>
      <c r="B99" t="s">
        <v>65</v>
      </c>
      <c r="C99">
        <v>0.05</v>
      </c>
      <c r="D99">
        <v>155.06</v>
      </c>
      <c r="E99">
        <v>7.07</v>
      </c>
      <c r="F99">
        <v>68</v>
      </c>
      <c r="G99" t="s">
        <v>272</v>
      </c>
      <c r="H99" t="s">
        <v>43</v>
      </c>
      <c r="I99" t="s">
        <v>30</v>
      </c>
      <c r="J99" t="s">
        <v>45</v>
      </c>
      <c r="K99" t="s">
        <v>120</v>
      </c>
      <c r="L99" t="s">
        <v>47</v>
      </c>
      <c r="M99" t="s">
        <v>121</v>
      </c>
      <c r="N99">
        <v>0.59</v>
      </c>
      <c r="O99" t="s">
        <v>35</v>
      </c>
      <c r="P99" t="s">
        <v>69</v>
      </c>
      <c r="Q99" t="s">
        <v>70</v>
      </c>
      <c r="R99" t="s">
        <v>71</v>
      </c>
      <c r="S99">
        <v>10177</v>
      </c>
      <c r="T99" s="1">
        <v>42006</v>
      </c>
      <c r="U99" s="1">
        <v>42013</v>
      </c>
      <c r="V99">
        <v>575.39600000000007</v>
      </c>
      <c r="W99" s="2">
        <f>Sales_Dataset[[#This Row],[Profit]]/Sales_Dataset[[#This Row],[Sales]]</f>
        <v>0.11737074645376329</v>
      </c>
      <c r="X99">
        <v>32</v>
      </c>
      <c r="Y99">
        <v>4902.38</v>
      </c>
      <c r="Z99">
        <v>37537</v>
      </c>
      <c r="AA99" t="s">
        <v>72</v>
      </c>
      <c r="AB99" t="s">
        <v>40</v>
      </c>
    </row>
    <row r="100" spans="1:28" x14ac:dyDescent="0.3">
      <c r="A100">
        <v>22007</v>
      </c>
      <c r="B100" t="s">
        <v>41</v>
      </c>
      <c r="C100">
        <v>0.03</v>
      </c>
      <c r="D100">
        <v>223.98</v>
      </c>
      <c r="E100">
        <v>15.01</v>
      </c>
      <c r="F100">
        <v>1671</v>
      </c>
      <c r="G100" t="s">
        <v>2031</v>
      </c>
      <c r="H100" t="s">
        <v>43</v>
      </c>
      <c r="I100" t="s">
        <v>60</v>
      </c>
      <c r="J100" t="s">
        <v>45</v>
      </c>
      <c r="K100" t="s">
        <v>67</v>
      </c>
      <c r="L100" t="s">
        <v>47</v>
      </c>
      <c r="M100" t="s">
        <v>2032</v>
      </c>
      <c r="N100">
        <v>0.38</v>
      </c>
      <c r="O100" t="s">
        <v>35</v>
      </c>
      <c r="P100" t="s">
        <v>88</v>
      </c>
      <c r="Q100" t="s">
        <v>437</v>
      </c>
      <c r="R100" t="s">
        <v>2033</v>
      </c>
      <c r="S100">
        <v>22015</v>
      </c>
      <c r="T100" s="1">
        <v>42136</v>
      </c>
      <c r="U100" s="1">
        <v>42137</v>
      </c>
      <c r="V100">
        <v>0.69599999999999995</v>
      </c>
      <c r="W100" s="2">
        <f>Sales_Dataset[[#This Row],[Profit]]/Sales_Dataset[[#This Row],[Sales]]</f>
        <v>1.4256919522147386E-4</v>
      </c>
      <c r="X100">
        <v>21</v>
      </c>
      <c r="Y100">
        <v>4881.84</v>
      </c>
      <c r="Z100">
        <v>86725</v>
      </c>
      <c r="AA100" t="s">
        <v>91</v>
      </c>
      <c r="AB100" t="s">
        <v>40</v>
      </c>
    </row>
    <row r="101" spans="1:28" x14ac:dyDescent="0.3">
      <c r="A101">
        <v>20712</v>
      </c>
      <c r="B101" t="s">
        <v>41</v>
      </c>
      <c r="C101">
        <v>0.05</v>
      </c>
      <c r="D101">
        <v>2550.14</v>
      </c>
      <c r="E101">
        <v>29.7</v>
      </c>
      <c r="F101">
        <v>2139</v>
      </c>
      <c r="G101" t="s">
        <v>1604</v>
      </c>
      <c r="H101" t="s">
        <v>29</v>
      </c>
      <c r="I101" t="s">
        <v>30</v>
      </c>
      <c r="J101" t="s">
        <v>55</v>
      </c>
      <c r="K101" t="s">
        <v>77</v>
      </c>
      <c r="L101" t="s">
        <v>74</v>
      </c>
      <c r="M101" t="s">
        <v>1415</v>
      </c>
      <c r="N101">
        <v>0.56999999999999995</v>
      </c>
      <c r="O101" t="s">
        <v>35</v>
      </c>
      <c r="P101" t="s">
        <v>49</v>
      </c>
      <c r="Q101" t="s">
        <v>419</v>
      </c>
      <c r="R101" t="s">
        <v>1203</v>
      </c>
      <c r="S101">
        <v>53094</v>
      </c>
      <c r="T101" s="1">
        <v>42110</v>
      </c>
      <c r="U101" s="1">
        <v>42111</v>
      </c>
      <c r="V101">
        <v>-3971.0627999999997</v>
      </c>
      <c r="W101" s="2">
        <f>Sales_Dataset[[#This Row],[Profit]]/Sales_Dataset[[#This Row],[Sales]]</f>
        <v>-0.81957513203598542</v>
      </c>
      <c r="X101">
        <v>2</v>
      </c>
      <c r="Y101">
        <v>4845.2700000000004</v>
      </c>
      <c r="Z101">
        <v>86003</v>
      </c>
      <c r="AA101" t="s">
        <v>52</v>
      </c>
      <c r="AB101" t="s">
        <v>40</v>
      </c>
    </row>
    <row r="102" spans="1:28" x14ac:dyDescent="0.3">
      <c r="A102">
        <v>18885</v>
      </c>
      <c r="B102" t="s">
        <v>76</v>
      </c>
      <c r="C102">
        <v>0</v>
      </c>
      <c r="D102">
        <v>442.14</v>
      </c>
      <c r="E102">
        <v>14.7</v>
      </c>
      <c r="F102">
        <v>236</v>
      </c>
      <c r="G102" t="s">
        <v>841</v>
      </c>
      <c r="H102" t="s">
        <v>29</v>
      </c>
      <c r="I102" t="s">
        <v>30</v>
      </c>
      <c r="J102" t="s">
        <v>55</v>
      </c>
      <c r="K102" t="s">
        <v>77</v>
      </c>
      <c r="L102" t="s">
        <v>74</v>
      </c>
      <c r="M102" t="s">
        <v>842</v>
      </c>
      <c r="N102">
        <v>0.56000000000000005</v>
      </c>
      <c r="O102" t="s">
        <v>35</v>
      </c>
      <c r="P102" t="s">
        <v>36</v>
      </c>
      <c r="Q102" t="s">
        <v>423</v>
      </c>
      <c r="R102" t="s">
        <v>843</v>
      </c>
      <c r="S102">
        <v>80027</v>
      </c>
      <c r="T102" s="1">
        <v>42057</v>
      </c>
      <c r="U102" s="1">
        <v>42057</v>
      </c>
      <c r="V102">
        <v>3294.8258999999994</v>
      </c>
      <c r="W102" s="2">
        <f>Sales_Dataset[[#This Row],[Profit]]/Sales_Dataset[[#This Row],[Sales]]</f>
        <v>0.69</v>
      </c>
      <c r="X102">
        <v>10</v>
      </c>
      <c r="Y102">
        <v>4775.1099999999997</v>
      </c>
      <c r="Z102">
        <v>86621</v>
      </c>
      <c r="AA102" t="s">
        <v>39</v>
      </c>
      <c r="AB102" t="s">
        <v>40</v>
      </c>
    </row>
    <row r="103" spans="1:28" x14ac:dyDescent="0.3">
      <c r="A103">
        <v>20177</v>
      </c>
      <c r="B103" t="s">
        <v>76</v>
      </c>
      <c r="C103">
        <v>0.02</v>
      </c>
      <c r="D103">
        <v>2550.14</v>
      </c>
      <c r="E103">
        <v>29.7</v>
      </c>
      <c r="F103">
        <v>1112</v>
      </c>
      <c r="G103" t="s">
        <v>1413</v>
      </c>
      <c r="H103" t="s">
        <v>29</v>
      </c>
      <c r="I103" t="s">
        <v>30</v>
      </c>
      <c r="J103" t="s">
        <v>55</v>
      </c>
      <c r="K103" t="s">
        <v>77</v>
      </c>
      <c r="L103" t="s">
        <v>74</v>
      </c>
      <c r="M103" t="s">
        <v>1415</v>
      </c>
      <c r="N103">
        <v>0.56999999999999995</v>
      </c>
      <c r="O103" t="s">
        <v>35</v>
      </c>
      <c r="P103" t="s">
        <v>36</v>
      </c>
      <c r="Q103" t="s">
        <v>37</v>
      </c>
      <c r="R103" t="s">
        <v>1414</v>
      </c>
      <c r="S103">
        <v>92399</v>
      </c>
      <c r="T103" s="1">
        <v>42096</v>
      </c>
      <c r="U103" s="1">
        <v>42098</v>
      </c>
      <c r="V103">
        <v>-5390.7388920000003</v>
      </c>
      <c r="W103" s="2">
        <f>Sales_Dataset[[#This Row],[Profit]]/Sales_Dataset[[#This Row],[Sales]]</f>
        <v>-1.1474027112453467</v>
      </c>
      <c r="X103">
        <v>2</v>
      </c>
      <c r="Y103">
        <v>4698.21</v>
      </c>
      <c r="Z103">
        <v>90832</v>
      </c>
      <c r="AA103" t="s">
        <v>39</v>
      </c>
      <c r="AB103" t="s">
        <v>40</v>
      </c>
    </row>
    <row r="104" spans="1:28" x14ac:dyDescent="0.3">
      <c r="A104">
        <v>152</v>
      </c>
      <c r="B104" t="s">
        <v>65</v>
      </c>
      <c r="C104">
        <v>0.08</v>
      </c>
      <c r="D104">
        <v>68.81</v>
      </c>
      <c r="E104">
        <v>60</v>
      </c>
      <c r="F104">
        <v>2382</v>
      </c>
      <c r="G104" t="s">
        <v>66</v>
      </c>
      <c r="H104" t="s">
        <v>29</v>
      </c>
      <c r="I104" t="s">
        <v>60</v>
      </c>
      <c r="J104" t="s">
        <v>45</v>
      </c>
      <c r="K104" t="s">
        <v>73</v>
      </c>
      <c r="L104" t="s">
        <v>74</v>
      </c>
      <c r="M104" t="s">
        <v>75</v>
      </c>
      <c r="N104">
        <v>0.41</v>
      </c>
      <c r="O104" t="s">
        <v>35</v>
      </c>
      <c r="P104" t="s">
        <v>69</v>
      </c>
      <c r="Q104" t="s">
        <v>70</v>
      </c>
      <c r="R104" t="s">
        <v>71</v>
      </c>
      <c r="S104">
        <v>10024</v>
      </c>
      <c r="T104" s="1">
        <v>42129</v>
      </c>
      <c r="U104" s="1">
        <v>42131</v>
      </c>
      <c r="V104">
        <v>-1069.72</v>
      </c>
      <c r="W104" s="2">
        <f>Sales_Dataset[[#This Row],[Profit]]/Sales_Dataset[[#This Row],[Sales]]</f>
        <v>-0.23005473294837467</v>
      </c>
      <c r="X104">
        <v>68</v>
      </c>
      <c r="Y104">
        <v>4649.8500000000004</v>
      </c>
      <c r="Z104">
        <v>962</v>
      </c>
      <c r="AA104" t="s">
        <v>72</v>
      </c>
      <c r="AB104" t="s">
        <v>40</v>
      </c>
    </row>
    <row r="105" spans="1:28" x14ac:dyDescent="0.3">
      <c r="A105">
        <v>22765</v>
      </c>
      <c r="B105" t="s">
        <v>76</v>
      </c>
      <c r="C105">
        <v>0.05</v>
      </c>
      <c r="D105">
        <v>225.02</v>
      </c>
      <c r="E105">
        <v>28.66</v>
      </c>
      <c r="F105">
        <v>1485</v>
      </c>
      <c r="G105" t="s">
        <v>2231</v>
      </c>
      <c r="H105" t="s">
        <v>29</v>
      </c>
      <c r="I105" t="s">
        <v>44</v>
      </c>
      <c r="J105" t="s">
        <v>45</v>
      </c>
      <c r="K105" t="s">
        <v>120</v>
      </c>
      <c r="L105" t="s">
        <v>74</v>
      </c>
      <c r="M105" t="s">
        <v>2235</v>
      </c>
      <c r="N105">
        <v>0.72</v>
      </c>
      <c r="O105" t="s">
        <v>35</v>
      </c>
      <c r="P105" t="s">
        <v>49</v>
      </c>
      <c r="Q105" t="s">
        <v>176</v>
      </c>
      <c r="R105" t="s">
        <v>2233</v>
      </c>
      <c r="S105">
        <v>60516</v>
      </c>
      <c r="T105" s="1">
        <v>42055</v>
      </c>
      <c r="U105" s="1">
        <v>42057</v>
      </c>
      <c r="V105">
        <v>1428.9104</v>
      </c>
      <c r="W105" s="2">
        <f>Sales_Dataset[[#This Row],[Profit]]/Sales_Dataset[[#This Row],[Sales]]</f>
        <v>0.30817865561841251</v>
      </c>
      <c r="X105">
        <v>21</v>
      </c>
      <c r="Y105">
        <v>4636.63</v>
      </c>
      <c r="Z105">
        <v>91236</v>
      </c>
      <c r="AA105" t="s">
        <v>52</v>
      </c>
      <c r="AB105" t="s">
        <v>40</v>
      </c>
    </row>
    <row r="106" spans="1:28" x14ac:dyDescent="0.3">
      <c r="A106">
        <v>22971</v>
      </c>
      <c r="B106" t="s">
        <v>41</v>
      </c>
      <c r="C106">
        <v>0.06</v>
      </c>
      <c r="D106">
        <v>376.13</v>
      </c>
      <c r="E106">
        <v>85.63</v>
      </c>
      <c r="F106">
        <v>2046</v>
      </c>
      <c r="G106" t="s">
        <v>2286</v>
      </c>
      <c r="H106" t="s">
        <v>29</v>
      </c>
      <c r="I106" t="s">
        <v>30</v>
      </c>
      <c r="J106" t="s">
        <v>31</v>
      </c>
      <c r="K106" t="s">
        <v>32</v>
      </c>
      <c r="L106" t="s">
        <v>33</v>
      </c>
      <c r="M106" t="s">
        <v>2289</v>
      </c>
      <c r="N106">
        <v>0.74</v>
      </c>
      <c r="O106" t="s">
        <v>35</v>
      </c>
      <c r="P106" t="s">
        <v>49</v>
      </c>
      <c r="Q106" t="s">
        <v>991</v>
      </c>
      <c r="R106" t="s">
        <v>2288</v>
      </c>
      <c r="S106">
        <v>67901</v>
      </c>
      <c r="T106" s="1">
        <v>42167</v>
      </c>
      <c r="U106" s="1">
        <v>42169</v>
      </c>
      <c r="V106">
        <v>-435.75749999999999</v>
      </c>
      <c r="W106" s="2">
        <f>Sales_Dataset[[#This Row],[Profit]]/Sales_Dataset[[#This Row],[Sales]]</f>
        <v>-9.40208514485327E-2</v>
      </c>
      <c r="X106">
        <v>13</v>
      </c>
      <c r="Y106">
        <v>4634.6899999999996</v>
      </c>
      <c r="Z106">
        <v>88219</v>
      </c>
      <c r="AA106" t="s">
        <v>52</v>
      </c>
      <c r="AB106" t="s">
        <v>40</v>
      </c>
    </row>
    <row r="107" spans="1:28" x14ac:dyDescent="0.3">
      <c r="A107">
        <v>1539</v>
      </c>
      <c r="B107" t="s">
        <v>65</v>
      </c>
      <c r="C107">
        <v>0.06</v>
      </c>
      <c r="D107">
        <v>160.97999999999999</v>
      </c>
      <c r="E107">
        <v>35.020000000000003</v>
      </c>
      <c r="F107">
        <v>640</v>
      </c>
      <c r="G107" t="s">
        <v>152</v>
      </c>
      <c r="H107" t="s">
        <v>29</v>
      </c>
      <c r="I107" t="s">
        <v>80</v>
      </c>
      <c r="J107" t="s">
        <v>31</v>
      </c>
      <c r="K107" t="s">
        <v>153</v>
      </c>
      <c r="L107" t="s">
        <v>33</v>
      </c>
      <c r="M107" t="s">
        <v>154</v>
      </c>
      <c r="N107">
        <v>0.72</v>
      </c>
      <c r="O107" t="s">
        <v>35</v>
      </c>
      <c r="P107" t="s">
        <v>36</v>
      </c>
      <c r="Q107" t="s">
        <v>108</v>
      </c>
      <c r="R107" t="s">
        <v>135</v>
      </c>
      <c r="S107">
        <v>98119</v>
      </c>
      <c r="T107" s="1">
        <v>42083</v>
      </c>
      <c r="U107" s="1">
        <v>42087</v>
      </c>
      <c r="V107">
        <v>-229.68</v>
      </c>
      <c r="W107" s="2">
        <f>Sales_Dataset[[#This Row],[Profit]]/Sales_Dataset[[#This Row],[Sales]]</f>
        <v>-4.9713747686713348E-2</v>
      </c>
      <c r="X107">
        <v>30</v>
      </c>
      <c r="Y107">
        <v>4620.05</v>
      </c>
      <c r="Z107">
        <v>11077</v>
      </c>
      <c r="AA107" t="s">
        <v>39</v>
      </c>
      <c r="AB107" t="s">
        <v>40</v>
      </c>
    </row>
    <row r="108" spans="1:28" x14ac:dyDescent="0.3">
      <c r="A108">
        <v>4131</v>
      </c>
      <c r="B108" t="s">
        <v>58</v>
      </c>
      <c r="C108">
        <v>0.05</v>
      </c>
      <c r="D108">
        <v>52.4</v>
      </c>
      <c r="E108">
        <v>16.11</v>
      </c>
      <c r="F108">
        <v>1193</v>
      </c>
      <c r="G108" t="s">
        <v>122</v>
      </c>
      <c r="H108" t="s">
        <v>43</v>
      </c>
      <c r="I108" t="s">
        <v>80</v>
      </c>
      <c r="J108" t="s">
        <v>45</v>
      </c>
      <c r="K108" t="s">
        <v>67</v>
      </c>
      <c r="L108" t="s">
        <v>47</v>
      </c>
      <c r="M108" t="s">
        <v>241</v>
      </c>
      <c r="N108">
        <v>0.39</v>
      </c>
      <c r="O108" t="s">
        <v>35</v>
      </c>
      <c r="P108" t="s">
        <v>69</v>
      </c>
      <c r="Q108" t="s">
        <v>107</v>
      </c>
      <c r="R108" t="s">
        <v>108</v>
      </c>
      <c r="S108">
        <v>20016</v>
      </c>
      <c r="T108" s="1">
        <v>42060</v>
      </c>
      <c r="U108" s="1">
        <v>42062</v>
      </c>
      <c r="V108">
        <v>592.52650000000006</v>
      </c>
      <c r="W108" s="2">
        <f>Sales_Dataset[[#This Row],[Profit]]/Sales_Dataset[[#This Row],[Sales]]</f>
        <v>0.13003612318753113</v>
      </c>
      <c r="X108">
        <v>85</v>
      </c>
      <c r="Y108">
        <v>4556.63</v>
      </c>
      <c r="Z108">
        <v>29350</v>
      </c>
      <c r="AA108" t="s">
        <v>72</v>
      </c>
      <c r="AB108" t="s">
        <v>40</v>
      </c>
    </row>
    <row r="109" spans="1:28" x14ac:dyDescent="0.3">
      <c r="A109">
        <v>4126</v>
      </c>
      <c r="B109" t="s">
        <v>65</v>
      </c>
      <c r="C109">
        <v>0.03</v>
      </c>
      <c r="D109">
        <v>199.99</v>
      </c>
      <c r="E109">
        <v>24.49</v>
      </c>
      <c r="F109">
        <v>1282</v>
      </c>
      <c r="G109" t="s">
        <v>237</v>
      </c>
      <c r="H109" t="s">
        <v>85</v>
      </c>
      <c r="I109" t="s">
        <v>60</v>
      </c>
      <c r="J109" t="s">
        <v>55</v>
      </c>
      <c r="K109" t="s">
        <v>239</v>
      </c>
      <c r="L109" t="s">
        <v>105</v>
      </c>
      <c r="M109" t="s">
        <v>240</v>
      </c>
      <c r="N109">
        <v>0.46</v>
      </c>
      <c r="O109" t="s">
        <v>35</v>
      </c>
      <c r="P109" t="s">
        <v>69</v>
      </c>
      <c r="Q109" t="s">
        <v>165</v>
      </c>
      <c r="R109" t="s">
        <v>166</v>
      </c>
      <c r="S109">
        <v>19134</v>
      </c>
      <c r="T109" s="1">
        <v>42028</v>
      </c>
      <c r="U109" s="1">
        <v>42030</v>
      </c>
      <c r="V109">
        <v>393.41999999999996</v>
      </c>
      <c r="W109" s="2">
        <f>Sales_Dataset[[#This Row],[Profit]]/Sales_Dataset[[#This Row],[Sales]]</f>
        <v>8.8814341409895498E-2</v>
      </c>
      <c r="X109">
        <v>21</v>
      </c>
      <c r="Y109">
        <v>4429.6899999999996</v>
      </c>
      <c r="Z109">
        <v>29319</v>
      </c>
      <c r="AA109" t="s">
        <v>72</v>
      </c>
      <c r="AB109" t="s">
        <v>40</v>
      </c>
    </row>
    <row r="110" spans="1:28" x14ac:dyDescent="0.3">
      <c r="A110">
        <v>21710</v>
      </c>
      <c r="B110" t="s">
        <v>58</v>
      </c>
      <c r="C110">
        <v>0.03</v>
      </c>
      <c r="D110">
        <v>420.98</v>
      </c>
      <c r="E110">
        <v>19.989999999999998</v>
      </c>
      <c r="F110">
        <v>1471</v>
      </c>
      <c r="G110" t="s">
        <v>1939</v>
      </c>
      <c r="H110" t="s">
        <v>43</v>
      </c>
      <c r="I110" t="s">
        <v>44</v>
      </c>
      <c r="J110" t="s">
        <v>45</v>
      </c>
      <c r="K110" t="s">
        <v>67</v>
      </c>
      <c r="L110" t="s">
        <v>47</v>
      </c>
      <c r="M110" t="s">
        <v>1647</v>
      </c>
      <c r="N110">
        <v>0.35</v>
      </c>
      <c r="O110" t="s">
        <v>35</v>
      </c>
      <c r="P110" t="s">
        <v>69</v>
      </c>
      <c r="Q110" t="s">
        <v>441</v>
      </c>
      <c r="R110" t="s">
        <v>1940</v>
      </c>
      <c r="S110">
        <v>43081</v>
      </c>
      <c r="T110" s="1">
        <v>42084</v>
      </c>
      <c r="U110" s="1">
        <v>42085</v>
      </c>
      <c r="V110">
        <v>3043.0310999999997</v>
      </c>
      <c r="W110" s="2">
        <f>Sales_Dataset[[#This Row],[Profit]]/Sales_Dataset[[#This Row],[Sales]]</f>
        <v>0.69</v>
      </c>
      <c r="X110">
        <v>10</v>
      </c>
      <c r="Y110">
        <v>4410.1899999999996</v>
      </c>
      <c r="Z110">
        <v>87077</v>
      </c>
      <c r="AA110" t="s">
        <v>72</v>
      </c>
      <c r="AB110" t="s">
        <v>40</v>
      </c>
    </row>
    <row r="111" spans="1:28" x14ac:dyDescent="0.3">
      <c r="A111">
        <v>22275</v>
      </c>
      <c r="B111" t="s">
        <v>65</v>
      </c>
      <c r="C111">
        <v>0.02</v>
      </c>
      <c r="D111">
        <v>419.19</v>
      </c>
      <c r="E111">
        <v>19.989999999999998</v>
      </c>
      <c r="F111">
        <v>2593</v>
      </c>
      <c r="G111" t="s">
        <v>2096</v>
      </c>
      <c r="H111" t="s">
        <v>43</v>
      </c>
      <c r="I111" t="s">
        <v>30</v>
      </c>
      <c r="J111" t="s">
        <v>45</v>
      </c>
      <c r="K111" t="s">
        <v>120</v>
      </c>
      <c r="L111" t="s">
        <v>47</v>
      </c>
      <c r="M111" t="s">
        <v>209</v>
      </c>
      <c r="N111">
        <v>0.57999999999999996</v>
      </c>
      <c r="O111" t="s">
        <v>35</v>
      </c>
      <c r="P111" t="s">
        <v>88</v>
      </c>
      <c r="Q111" t="s">
        <v>89</v>
      </c>
      <c r="R111" t="s">
        <v>2097</v>
      </c>
      <c r="S111">
        <v>30605</v>
      </c>
      <c r="T111" s="1">
        <v>42111</v>
      </c>
      <c r="U111" s="1">
        <v>42111</v>
      </c>
      <c r="V111">
        <v>-39.606000000000002</v>
      </c>
      <c r="W111" s="2">
        <f>Sales_Dataset[[#This Row],[Profit]]/Sales_Dataset[[#This Row],[Sales]]</f>
        <v>-9.0953140967493778E-3</v>
      </c>
      <c r="X111">
        <v>10</v>
      </c>
      <c r="Y111">
        <v>4354.55</v>
      </c>
      <c r="Z111">
        <v>87772</v>
      </c>
      <c r="AA111" t="s">
        <v>91</v>
      </c>
      <c r="AB111" t="s">
        <v>40</v>
      </c>
    </row>
    <row r="112" spans="1:28" x14ac:dyDescent="0.3">
      <c r="A112">
        <v>20124</v>
      </c>
      <c r="B112" t="s">
        <v>58</v>
      </c>
      <c r="C112">
        <v>7.0000000000000007E-2</v>
      </c>
      <c r="D112">
        <v>300.98</v>
      </c>
      <c r="E112">
        <v>64.73</v>
      </c>
      <c r="F112">
        <v>1433</v>
      </c>
      <c r="G112" t="s">
        <v>1283</v>
      </c>
      <c r="H112" t="s">
        <v>29</v>
      </c>
      <c r="I112" t="s">
        <v>30</v>
      </c>
      <c r="J112" t="s">
        <v>31</v>
      </c>
      <c r="K112" t="s">
        <v>185</v>
      </c>
      <c r="L112" t="s">
        <v>74</v>
      </c>
      <c r="M112" t="s">
        <v>1315</v>
      </c>
      <c r="N112">
        <v>0.56000000000000005</v>
      </c>
      <c r="O112" t="s">
        <v>35</v>
      </c>
      <c r="P112" t="s">
        <v>49</v>
      </c>
      <c r="Q112" t="s">
        <v>413</v>
      </c>
      <c r="R112" t="s">
        <v>1284</v>
      </c>
      <c r="S112">
        <v>47130</v>
      </c>
      <c r="T112" s="1">
        <v>42143</v>
      </c>
      <c r="U112" s="1">
        <v>42145</v>
      </c>
      <c r="V112">
        <v>1399.6400000000003</v>
      </c>
      <c r="W112" s="2">
        <f>Sales_Dataset[[#This Row],[Profit]]/Sales_Dataset[[#This Row],[Sales]]</f>
        <v>0.32659442406593309</v>
      </c>
      <c r="X112">
        <v>14</v>
      </c>
      <c r="Y112">
        <v>4285.5600000000004</v>
      </c>
      <c r="Z112">
        <v>86828</v>
      </c>
      <c r="AA112" t="s">
        <v>52</v>
      </c>
      <c r="AB112" t="s">
        <v>40</v>
      </c>
    </row>
    <row r="113" spans="1:28" x14ac:dyDescent="0.3">
      <c r="A113">
        <v>20840</v>
      </c>
      <c r="B113" t="s">
        <v>27</v>
      </c>
      <c r="C113">
        <v>0.02</v>
      </c>
      <c r="D113">
        <v>420.98</v>
      </c>
      <c r="E113">
        <v>19.989999999999998</v>
      </c>
      <c r="F113">
        <v>2062</v>
      </c>
      <c r="G113" t="s">
        <v>1646</v>
      </c>
      <c r="H113" t="s">
        <v>43</v>
      </c>
      <c r="I113" t="s">
        <v>30</v>
      </c>
      <c r="J113" t="s">
        <v>45</v>
      </c>
      <c r="K113" t="s">
        <v>67</v>
      </c>
      <c r="L113" t="s">
        <v>47</v>
      </c>
      <c r="M113" t="s">
        <v>1647</v>
      </c>
      <c r="N113">
        <v>0.35</v>
      </c>
      <c r="O113" t="s">
        <v>35</v>
      </c>
      <c r="P113" t="s">
        <v>88</v>
      </c>
      <c r="Q113" t="s">
        <v>437</v>
      </c>
      <c r="R113" t="s">
        <v>1648</v>
      </c>
      <c r="S113">
        <v>23111</v>
      </c>
      <c r="T113" s="1">
        <v>42033</v>
      </c>
      <c r="U113" s="1">
        <v>42036</v>
      </c>
      <c r="V113">
        <v>-162.69399999999999</v>
      </c>
      <c r="W113" s="2">
        <f>Sales_Dataset[[#This Row],[Profit]]/Sales_Dataset[[#This Row],[Sales]]</f>
        <v>-3.8286616604343703E-2</v>
      </c>
      <c r="X113">
        <v>10</v>
      </c>
      <c r="Y113">
        <v>4249.37</v>
      </c>
      <c r="Z113">
        <v>87146</v>
      </c>
      <c r="AA113" t="s">
        <v>91</v>
      </c>
      <c r="AB113" t="s">
        <v>40</v>
      </c>
    </row>
    <row r="114" spans="1:28" x14ac:dyDescent="0.3">
      <c r="A114">
        <v>6388</v>
      </c>
      <c r="B114" t="s">
        <v>41</v>
      </c>
      <c r="C114">
        <v>0</v>
      </c>
      <c r="D114">
        <v>195.99</v>
      </c>
      <c r="E114">
        <v>4.2</v>
      </c>
      <c r="F114">
        <v>640</v>
      </c>
      <c r="G114" t="s">
        <v>152</v>
      </c>
      <c r="H114" t="s">
        <v>85</v>
      </c>
      <c r="I114" t="s">
        <v>80</v>
      </c>
      <c r="J114" t="s">
        <v>55</v>
      </c>
      <c r="K114" t="s">
        <v>56</v>
      </c>
      <c r="L114" t="s">
        <v>47</v>
      </c>
      <c r="M114" t="s">
        <v>315</v>
      </c>
      <c r="N114">
        <v>0.56999999999999995</v>
      </c>
      <c r="O114" t="s">
        <v>35</v>
      </c>
      <c r="P114" t="s">
        <v>36</v>
      </c>
      <c r="Q114" t="s">
        <v>108</v>
      </c>
      <c r="R114" t="s">
        <v>135</v>
      </c>
      <c r="S114">
        <v>98119</v>
      </c>
      <c r="T114" s="1">
        <v>42124</v>
      </c>
      <c r="U114" s="1">
        <v>42126</v>
      </c>
      <c r="V114">
        <v>1030.509</v>
      </c>
      <c r="W114" s="2">
        <f>Sales_Dataset[[#This Row],[Profit]]/Sales_Dataset[[#This Row],[Sales]]</f>
        <v>0.24707291284552144</v>
      </c>
      <c r="X114">
        <v>24</v>
      </c>
      <c r="Y114">
        <v>4170.87</v>
      </c>
      <c r="Z114">
        <v>45380</v>
      </c>
      <c r="AA114" t="s">
        <v>39</v>
      </c>
      <c r="AB114" t="s">
        <v>40</v>
      </c>
    </row>
    <row r="115" spans="1:28" x14ac:dyDescent="0.3">
      <c r="A115">
        <v>20956</v>
      </c>
      <c r="B115" t="s">
        <v>65</v>
      </c>
      <c r="C115">
        <v>7.0000000000000007E-2</v>
      </c>
      <c r="D115">
        <v>574.74</v>
      </c>
      <c r="E115">
        <v>24.49</v>
      </c>
      <c r="F115">
        <v>2775</v>
      </c>
      <c r="G115" t="s">
        <v>1693</v>
      </c>
      <c r="H115" t="s">
        <v>43</v>
      </c>
      <c r="I115" t="s">
        <v>80</v>
      </c>
      <c r="J115" t="s">
        <v>55</v>
      </c>
      <c r="K115" t="s">
        <v>77</v>
      </c>
      <c r="L115" t="s">
        <v>105</v>
      </c>
      <c r="M115" t="s">
        <v>1067</v>
      </c>
      <c r="N115">
        <v>0.37</v>
      </c>
      <c r="O115" t="s">
        <v>35</v>
      </c>
      <c r="P115" t="s">
        <v>49</v>
      </c>
      <c r="Q115" t="s">
        <v>176</v>
      </c>
      <c r="R115" t="s">
        <v>1694</v>
      </c>
      <c r="S115">
        <v>60131</v>
      </c>
      <c r="T115" s="1">
        <v>42034</v>
      </c>
      <c r="U115" s="1">
        <v>42039</v>
      </c>
      <c r="V115">
        <v>2860.9331999999995</v>
      </c>
      <c r="W115" s="2">
        <f>Sales_Dataset[[#This Row],[Profit]]/Sales_Dataset[[#This Row],[Sales]]</f>
        <v>0.69</v>
      </c>
      <c r="X115">
        <v>8</v>
      </c>
      <c r="Y115">
        <v>4146.28</v>
      </c>
      <c r="Z115">
        <v>91229</v>
      </c>
      <c r="AA115" t="s">
        <v>52</v>
      </c>
      <c r="AB115" t="s">
        <v>40</v>
      </c>
    </row>
    <row r="116" spans="1:28" x14ac:dyDescent="0.3">
      <c r="A116">
        <v>19072</v>
      </c>
      <c r="B116" t="s">
        <v>65</v>
      </c>
      <c r="C116">
        <v>0.08</v>
      </c>
      <c r="D116">
        <v>259.70999999999998</v>
      </c>
      <c r="E116">
        <v>66.67</v>
      </c>
      <c r="F116">
        <v>2268</v>
      </c>
      <c r="G116" t="s">
        <v>940</v>
      </c>
      <c r="H116" t="s">
        <v>29</v>
      </c>
      <c r="I116" t="s">
        <v>60</v>
      </c>
      <c r="J116" t="s">
        <v>31</v>
      </c>
      <c r="K116" t="s">
        <v>32</v>
      </c>
      <c r="L116" t="s">
        <v>33</v>
      </c>
      <c r="M116" t="s">
        <v>941</v>
      </c>
      <c r="N116">
        <v>0.61</v>
      </c>
      <c r="O116" t="s">
        <v>35</v>
      </c>
      <c r="P116" t="s">
        <v>88</v>
      </c>
      <c r="Q116" t="s">
        <v>94</v>
      </c>
      <c r="R116" t="s">
        <v>942</v>
      </c>
      <c r="S116">
        <v>34639</v>
      </c>
      <c r="T116" s="1">
        <v>42158</v>
      </c>
      <c r="U116" s="1">
        <v>42162</v>
      </c>
      <c r="V116">
        <v>138.22199999999998</v>
      </c>
      <c r="W116" s="2">
        <f>Sales_Dataset[[#This Row],[Profit]]/Sales_Dataset[[#This Row],[Sales]]</f>
        <v>3.3824054814633547E-2</v>
      </c>
      <c r="X116">
        <v>17</v>
      </c>
      <c r="Y116">
        <v>4086.5</v>
      </c>
      <c r="Z116">
        <v>89571</v>
      </c>
      <c r="AA116" t="s">
        <v>91</v>
      </c>
      <c r="AB116" t="s">
        <v>40</v>
      </c>
    </row>
    <row r="117" spans="1:28" x14ac:dyDescent="0.3">
      <c r="A117">
        <v>5273</v>
      </c>
      <c r="B117" t="s">
        <v>65</v>
      </c>
      <c r="C117">
        <v>7.0000000000000007E-2</v>
      </c>
      <c r="D117">
        <v>100.98</v>
      </c>
      <c r="E117">
        <v>45</v>
      </c>
      <c r="F117">
        <v>68</v>
      </c>
      <c r="G117" t="s">
        <v>272</v>
      </c>
      <c r="H117" t="s">
        <v>29</v>
      </c>
      <c r="I117" t="s">
        <v>30</v>
      </c>
      <c r="J117" t="s">
        <v>31</v>
      </c>
      <c r="K117" t="s">
        <v>185</v>
      </c>
      <c r="L117" t="s">
        <v>74</v>
      </c>
      <c r="M117" t="s">
        <v>274</v>
      </c>
      <c r="N117">
        <v>0.69</v>
      </c>
      <c r="O117" t="s">
        <v>35</v>
      </c>
      <c r="P117" t="s">
        <v>69</v>
      </c>
      <c r="Q117" t="s">
        <v>70</v>
      </c>
      <c r="R117" t="s">
        <v>71</v>
      </c>
      <c r="S117">
        <v>10177</v>
      </c>
      <c r="T117" s="1">
        <v>42006</v>
      </c>
      <c r="U117" s="1">
        <v>42008</v>
      </c>
      <c r="V117">
        <v>-1679.7599999999998</v>
      </c>
      <c r="W117" s="2">
        <f>Sales_Dataset[[#This Row],[Profit]]/Sales_Dataset[[#This Row],[Sales]]</f>
        <v>-0.41138423634462262</v>
      </c>
      <c r="X117">
        <v>43</v>
      </c>
      <c r="Y117">
        <v>4083.19</v>
      </c>
      <c r="Z117">
        <v>37537</v>
      </c>
      <c r="AA117" t="s">
        <v>72</v>
      </c>
      <c r="AB117" t="s">
        <v>40</v>
      </c>
    </row>
    <row r="118" spans="1:28" x14ac:dyDescent="0.3">
      <c r="A118">
        <v>21976</v>
      </c>
      <c r="B118" t="s">
        <v>58</v>
      </c>
      <c r="C118">
        <v>0.05</v>
      </c>
      <c r="D118">
        <v>297.48</v>
      </c>
      <c r="E118">
        <v>18.059999999999999</v>
      </c>
      <c r="F118">
        <v>2157</v>
      </c>
      <c r="G118" t="s">
        <v>1969</v>
      </c>
      <c r="H118" t="s">
        <v>29</v>
      </c>
      <c r="I118" t="s">
        <v>44</v>
      </c>
      <c r="J118" t="s">
        <v>55</v>
      </c>
      <c r="K118" t="s">
        <v>77</v>
      </c>
      <c r="L118" t="s">
        <v>74</v>
      </c>
      <c r="M118" t="s">
        <v>1614</v>
      </c>
      <c r="N118">
        <v>0.6</v>
      </c>
      <c r="O118" t="s">
        <v>35</v>
      </c>
      <c r="P118" t="s">
        <v>49</v>
      </c>
      <c r="Q118" t="s">
        <v>216</v>
      </c>
      <c r="R118" t="s">
        <v>1971</v>
      </c>
      <c r="S118">
        <v>48093</v>
      </c>
      <c r="T118" s="1">
        <v>42127</v>
      </c>
      <c r="U118" s="1">
        <v>42128</v>
      </c>
      <c r="V118">
        <v>709.85200000000009</v>
      </c>
      <c r="W118" s="2">
        <f>Sales_Dataset[[#This Row],[Profit]]/Sales_Dataset[[#This Row],[Sales]]</f>
        <v>0.17418911557280908</v>
      </c>
      <c r="X118">
        <v>14</v>
      </c>
      <c r="Y118">
        <v>4075.18</v>
      </c>
      <c r="Z118">
        <v>90386</v>
      </c>
      <c r="AA118" t="s">
        <v>52</v>
      </c>
      <c r="AB118" t="s">
        <v>40</v>
      </c>
    </row>
    <row r="119" spans="1:28" x14ac:dyDescent="0.3">
      <c r="A119">
        <v>19374</v>
      </c>
      <c r="B119" t="s">
        <v>76</v>
      </c>
      <c r="C119">
        <v>7.0000000000000007E-2</v>
      </c>
      <c r="D119">
        <v>280.98</v>
      </c>
      <c r="E119">
        <v>57</v>
      </c>
      <c r="F119">
        <v>3167</v>
      </c>
      <c r="G119" t="s">
        <v>1097</v>
      </c>
      <c r="H119" t="s">
        <v>29</v>
      </c>
      <c r="I119" t="s">
        <v>30</v>
      </c>
      <c r="J119" t="s">
        <v>31</v>
      </c>
      <c r="K119" t="s">
        <v>185</v>
      </c>
      <c r="L119" t="s">
        <v>74</v>
      </c>
      <c r="M119" t="s">
        <v>250</v>
      </c>
      <c r="N119">
        <v>0.78</v>
      </c>
      <c r="O119" t="s">
        <v>35</v>
      </c>
      <c r="P119" t="s">
        <v>88</v>
      </c>
      <c r="Q119" t="s">
        <v>94</v>
      </c>
      <c r="R119" t="s">
        <v>1098</v>
      </c>
      <c r="S119">
        <v>32004</v>
      </c>
      <c r="T119" s="1">
        <v>42174</v>
      </c>
      <c r="U119" s="1">
        <v>42175</v>
      </c>
      <c r="V119">
        <v>-283.9914</v>
      </c>
      <c r="W119" s="2">
        <f>Sales_Dataset[[#This Row],[Profit]]/Sales_Dataset[[#This Row],[Sales]]</f>
        <v>-7.2141106180190567E-2</v>
      </c>
      <c r="X119">
        <v>14</v>
      </c>
      <c r="Y119">
        <v>3936.61</v>
      </c>
      <c r="Z119">
        <v>86491</v>
      </c>
      <c r="AA119" t="s">
        <v>91</v>
      </c>
      <c r="AB119" t="s">
        <v>40</v>
      </c>
    </row>
    <row r="120" spans="1:28" x14ac:dyDescent="0.3">
      <c r="A120">
        <v>24764</v>
      </c>
      <c r="B120" t="s">
        <v>41</v>
      </c>
      <c r="C120">
        <v>0.09</v>
      </c>
      <c r="D120">
        <v>349.45</v>
      </c>
      <c r="E120">
        <v>60</v>
      </c>
      <c r="F120">
        <v>868</v>
      </c>
      <c r="G120" t="s">
        <v>2708</v>
      </c>
      <c r="H120" t="s">
        <v>29</v>
      </c>
      <c r="I120" t="s">
        <v>30</v>
      </c>
      <c r="J120" t="s">
        <v>31</v>
      </c>
      <c r="K120" t="s">
        <v>32</v>
      </c>
      <c r="L120" t="s">
        <v>74</v>
      </c>
      <c r="M120" t="s">
        <v>757</v>
      </c>
      <c r="O120" t="s">
        <v>35</v>
      </c>
      <c r="P120" t="s">
        <v>49</v>
      </c>
      <c r="Q120" t="s">
        <v>474</v>
      </c>
      <c r="R120" t="s">
        <v>2710</v>
      </c>
      <c r="S120">
        <v>55126</v>
      </c>
      <c r="T120" s="1">
        <v>42069</v>
      </c>
      <c r="U120" s="1">
        <v>42070</v>
      </c>
      <c r="V120">
        <v>-2946.0509999999999</v>
      </c>
      <c r="W120" s="2">
        <f>Sales_Dataset[[#This Row],[Profit]]/Sales_Dataset[[#This Row],[Sales]]</f>
        <v>-0.75173922806444526</v>
      </c>
      <c r="X120">
        <v>12</v>
      </c>
      <c r="Y120">
        <v>3918.98</v>
      </c>
      <c r="Z120">
        <v>91195</v>
      </c>
      <c r="AA120" t="s">
        <v>52</v>
      </c>
      <c r="AB120" t="s">
        <v>40</v>
      </c>
    </row>
    <row r="121" spans="1:28" x14ac:dyDescent="0.3">
      <c r="A121">
        <v>18070</v>
      </c>
      <c r="B121" t="s">
        <v>27</v>
      </c>
      <c r="C121">
        <v>7.0000000000000007E-2</v>
      </c>
      <c r="D121">
        <v>500.98</v>
      </c>
      <c r="E121">
        <v>28.14</v>
      </c>
      <c r="F121">
        <v>2803</v>
      </c>
      <c r="G121" t="s">
        <v>404</v>
      </c>
      <c r="H121" t="s">
        <v>29</v>
      </c>
      <c r="I121" t="s">
        <v>60</v>
      </c>
      <c r="J121" t="s">
        <v>55</v>
      </c>
      <c r="K121" t="s">
        <v>77</v>
      </c>
      <c r="L121" t="s">
        <v>74</v>
      </c>
      <c r="M121" t="s">
        <v>405</v>
      </c>
      <c r="N121">
        <v>0.38</v>
      </c>
      <c r="O121" t="s">
        <v>35</v>
      </c>
      <c r="P121" t="s">
        <v>36</v>
      </c>
      <c r="Q121" t="s">
        <v>37</v>
      </c>
      <c r="R121" t="s">
        <v>406</v>
      </c>
      <c r="S121">
        <v>90022</v>
      </c>
      <c r="T121" s="1">
        <v>42040</v>
      </c>
      <c r="U121" s="1">
        <v>42041</v>
      </c>
      <c r="V121">
        <v>2699.9838</v>
      </c>
      <c r="W121" s="2">
        <f>Sales_Dataset[[#This Row],[Profit]]/Sales_Dataset[[#This Row],[Sales]]</f>
        <v>0.69</v>
      </c>
      <c r="X121">
        <v>10</v>
      </c>
      <c r="Y121">
        <v>3913.02</v>
      </c>
      <c r="Z121">
        <v>86227</v>
      </c>
      <c r="AA121" t="s">
        <v>39</v>
      </c>
      <c r="AB121" t="s">
        <v>40</v>
      </c>
    </row>
    <row r="122" spans="1:28" x14ac:dyDescent="0.3">
      <c r="A122">
        <v>24122</v>
      </c>
      <c r="B122" t="s">
        <v>41</v>
      </c>
      <c r="C122">
        <v>0.03</v>
      </c>
      <c r="D122">
        <v>350.98</v>
      </c>
      <c r="E122">
        <v>30</v>
      </c>
      <c r="F122">
        <v>2776</v>
      </c>
      <c r="G122" t="s">
        <v>2581</v>
      </c>
      <c r="H122" t="s">
        <v>29</v>
      </c>
      <c r="I122" t="s">
        <v>80</v>
      </c>
      <c r="J122" t="s">
        <v>31</v>
      </c>
      <c r="K122" t="s">
        <v>185</v>
      </c>
      <c r="L122" t="s">
        <v>74</v>
      </c>
      <c r="M122" t="s">
        <v>2004</v>
      </c>
      <c r="N122">
        <v>0.61</v>
      </c>
      <c r="O122" t="s">
        <v>35</v>
      </c>
      <c r="P122" t="s">
        <v>69</v>
      </c>
      <c r="Q122" t="s">
        <v>460</v>
      </c>
      <c r="R122" t="s">
        <v>2582</v>
      </c>
      <c r="S122">
        <v>20877</v>
      </c>
      <c r="T122" s="1">
        <v>42016</v>
      </c>
      <c r="U122" s="1">
        <v>42019</v>
      </c>
      <c r="V122">
        <v>2692.4420999999998</v>
      </c>
      <c r="W122" s="2">
        <f>Sales_Dataset[[#This Row],[Profit]]/Sales_Dataset[[#This Row],[Sales]]</f>
        <v>0.69</v>
      </c>
      <c r="X122">
        <v>11</v>
      </c>
      <c r="Y122">
        <v>3902.09</v>
      </c>
      <c r="Z122">
        <v>91228</v>
      </c>
      <c r="AA122" t="s">
        <v>72</v>
      </c>
      <c r="AB122" t="s">
        <v>40</v>
      </c>
    </row>
    <row r="123" spans="1:28" x14ac:dyDescent="0.3">
      <c r="A123">
        <v>22119</v>
      </c>
      <c r="B123" t="s">
        <v>58</v>
      </c>
      <c r="C123">
        <v>0.09</v>
      </c>
      <c r="D123">
        <v>270.97000000000003</v>
      </c>
      <c r="E123">
        <v>28.06</v>
      </c>
      <c r="F123">
        <v>1136</v>
      </c>
      <c r="G123" t="s">
        <v>2054</v>
      </c>
      <c r="H123" t="s">
        <v>29</v>
      </c>
      <c r="I123" t="s">
        <v>80</v>
      </c>
      <c r="J123" t="s">
        <v>55</v>
      </c>
      <c r="K123" t="s">
        <v>77</v>
      </c>
      <c r="L123" t="s">
        <v>74</v>
      </c>
      <c r="M123" t="s">
        <v>2055</v>
      </c>
      <c r="N123">
        <v>0.56000000000000005</v>
      </c>
      <c r="O123" t="s">
        <v>35</v>
      </c>
      <c r="P123" t="s">
        <v>49</v>
      </c>
      <c r="Q123" t="s">
        <v>176</v>
      </c>
      <c r="R123" t="s">
        <v>2056</v>
      </c>
      <c r="S123">
        <v>60188</v>
      </c>
      <c r="T123" s="1">
        <v>42006</v>
      </c>
      <c r="U123" s="1">
        <v>42008</v>
      </c>
      <c r="V123">
        <v>2660.1432</v>
      </c>
      <c r="W123" s="2">
        <f>Sales_Dataset[[#This Row],[Profit]]/Sales_Dataset[[#This Row],[Sales]]</f>
        <v>0.69</v>
      </c>
      <c r="X123">
        <v>15</v>
      </c>
      <c r="Y123">
        <v>3855.28</v>
      </c>
      <c r="Z123">
        <v>87940</v>
      </c>
      <c r="AA123" t="s">
        <v>52</v>
      </c>
      <c r="AB123" t="s">
        <v>40</v>
      </c>
    </row>
    <row r="124" spans="1:28" x14ac:dyDescent="0.3">
      <c r="A124">
        <v>24552</v>
      </c>
      <c r="B124" t="s">
        <v>76</v>
      </c>
      <c r="C124">
        <v>0.01</v>
      </c>
      <c r="D124">
        <v>195.99</v>
      </c>
      <c r="E124">
        <v>8.99</v>
      </c>
      <c r="F124">
        <v>2276</v>
      </c>
      <c r="G124" t="s">
        <v>2666</v>
      </c>
      <c r="H124" t="s">
        <v>43</v>
      </c>
      <c r="I124" t="s">
        <v>80</v>
      </c>
      <c r="J124" t="s">
        <v>55</v>
      </c>
      <c r="K124" t="s">
        <v>56</v>
      </c>
      <c r="L124" t="s">
        <v>47</v>
      </c>
      <c r="M124" t="s">
        <v>2091</v>
      </c>
      <c r="N124">
        <v>0.6</v>
      </c>
      <c r="O124" t="s">
        <v>35</v>
      </c>
      <c r="P124" t="s">
        <v>69</v>
      </c>
      <c r="Q124" t="s">
        <v>70</v>
      </c>
      <c r="R124" t="s">
        <v>2667</v>
      </c>
      <c r="S124">
        <v>14304</v>
      </c>
      <c r="T124" s="1">
        <v>42185</v>
      </c>
      <c r="U124" s="1">
        <v>42185</v>
      </c>
      <c r="V124">
        <v>2653.7813999999998</v>
      </c>
      <c r="W124" s="2">
        <f>Sales_Dataset[[#This Row],[Profit]]/Sales_Dataset[[#This Row],[Sales]]</f>
        <v>0.69</v>
      </c>
      <c r="X124">
        <v>22</v>
      </c>
      <c r="Y124">
        <v>3846.06</v>
      </c>
      <c r="Z124">
        <v>91502</v>
      </c>
      <c r="AA124" t="s">
        <v>72</v>
      </c>
      <c r="AB124" t="s">
        <v>40</v>
      </c>
    </row>
    <row r="125" spans="1:28" x14ac:dyDescent="0.3">
      <c r="A125">
        <v>23260</v>
      </c>
      <c r="B125" t="s">
        <v>41</v>
      </c>
      <c r="C125">
        <v>0</v>
      </c>
      <c r="D125">
        <v>300.98</v>
      </c>
      <c r="E125">
        <v>164.73</v>
      </c>
      <c r="F125">
        <v>1894</v>
      </c>
      <c r="G125" t="s">
        <v>2350</v>
      </c>
      <c r="H125" t="s">
        <v>29</v>
      </c>
      <c r="I125" t="s">
        <v>44</v>
      </c>
      <c r="J125" t="s">
        <v>31</v>
      </c>
      <c r="K125" t="s">
        <v>185</v>
      </c>
      <c r="L125" t="s">
        <v>74</v>
      </c>
      <c r="M125" t="s">
        <v>1315</v>
      </c>
      <c r="N125">
        <v>0.56000000000000005</v>
      </c>
      <c r="O125" t="s">
        <v>35</v>
      </c>
      <c r="P125" t="s">
        <v>49</v>
      </c>
      <c r="Q125" t="s">
        <v>419</v>
      </c>
      <c r="R125" t="s">
        <v>2352</v>
      </c>
      <c r="S125">
        <v>54915</v>
      </c>
      <c r="T125" s="1">
        <v>42059</v>
      </c>
      <c r="U125" s="1">
        <v>42060</v>
      </c>
      <c r="V125">
        <v>2653.2914999999998</v>
      </c>
      <c r="W125" s="2">
        <f>Sales_Dataset[[#This Row],[Profit]]/Sales_Dataset[[#This Row],[Sales]]</f>
        <v>0.69</v>
      </c>
      <c r="X125">
        <v>12</v>
      </c>
      <c r="Y125">
        <v>3845.35</v>
      </c>
      <c r="Z125">
        <v>91261</v>
      </c>
      <c r="AA125" t="s">
        <v>52</v>
      </c>
      <c r="AB125" t="s">
        <v>40</v>
      </c>
    </row>
    <row r="126" spans="1:28" x14ac:dyDescent="0.3">
      <c r="A126">
        <v>19355</v>
      </c>
      <c r="B126" t="s">
        <v>65</v>
      </c>
      <c r="C126">
        <v>0.06</v>
      </c>
      <c r="D126">
        <v>205.99</v>
      </c>
      <c r="E126">
        <v>8.99</v>
      </c>
      <c r="F126">
        <v>32</v>
      </c>
      <c r="G126" t="s">
        <v>1083</v>
      </c>
      <c r="H126" t="s">
        <v>43</v>
      </c>
      <c r="I126" t="s">
        <v>30</v>
      </c>
      <c r="J126" t="s">
        <v>55</v>
      </c>
      <c r="K126" t="s">
        <v>56</v>
      </c>
      <c r="L126" t="s">
        <v>47</v>
      </c>
      <c r="M126" t="s">
        <v>1084</v>
      </c>
      <c r="N126">
        <v>0.56000000000000005</v>
      </c>
      <c r="O126" t="s">
        <v>35</v>
      </c>
      <c r="P126" t="s">
        <v>36</v>
      </c>
      <c r="Q126" t="s">
        <v>516</v>
      </c>
      <c r="R126" t="s">
        <v>1085</v>
      </c>
      <c r="S126">
        <v>97526</v>
      </c>
      <c r="T126" s="1">
        <v>42075</v>
      </c>
      <c r="U126" s="1">
        <v>42082</v>
      </c>
      <c r="V126">
        <v>3568.096</v>
      </c>
      <c r="W126" s="2">
        <f>Sales_Dataset[[#This Row],[Profit]]/Sales_Dataset[[#This Row],[Sales]]</f>
        <v>0.92964196199200655</v>
      </c>
      <c r="X126">
        <v>22</v>
      </c>
      <c r="Y126">
        <v>3838.14</v>
      </c>
      <c r="Z126">
        <v>89203</v>
      </c>
      <c r="AA126" t="s">
        <v>39</v>
      </c>
      <c r="AB126" t="s">
        <v>40</v>
      </c>
    </row>
    <row r="127" spans="1:28" x14ac:dyDescent="0.3">
      <c r="A127">
        <v>18261</v>
      </c>
      <c r="B127" t="s">
        <v>41</v>
      </c>
      <c r="C127">
        <v>0.06</v>
      </c>
      <c r="D127">
        <v>276.2</v>
      </c>
      <c r="E127">
        <v>24.49</v>
      </c>
      <c r="F127">
        <v>335</v>
      </c>
      <c r="G127" t="s">
        <v>514</v>
      </c>
      <c r="H127" t="s">
        <v>43</v>
      </c>
      <c r="I127" t="s">
        <v>30</v>
      </c>
      <c r="J127" t="s">
        <v>31</v>
      </c>
      <c r="K127" t="s">
        <v>185</v>
      </c>
      <c r="L127" t="s">
        <v>105</v>
      </c>
      <c r="M127" t="s">
        <v>515</v>
      </c>
      <c r="O127" t="s">
        <v>35</v>
      </c>
      <c r="P127" t="s">
        <v>36</v>
      </c>
      <c r="Q127" t="s">
        <v>516</v>
      </c>
      <c r="R127" t="s">
        <v>517</v>
      </c>
      <c r="S127">
        <v>97504</v>
      </c>
      <c r="T127" s="1">
        <v>42128</v>
      </c>
      <c r="U127" s="1">
        <v>42129</v>
      </c>
      <c r="V127">
        <v>2639.4708000000001</v>
      </c>
      <c r="W127" s="2">
        <f>Sales_Dataset[[#This Row],[Profit]]/Sales_Dataset[[#This Row],[Sales]]</f>
        <v>0.69</v>
      </c>
      <c r="X127">
        <v>14</v>
      </c>
      <c r="Y127">
        <v>3825.32</v>
      </c>
      <c r="Z127">
        <v>87277</v>
      </c>
      <c r="AA127" t="s">
        <v>39</v>
      </c>
      <c r="AB127" t="s">
        <v>40</v>
      </c>
    </row>
    <row r="128" spans="1:28" x14ac:dyDescent="0.3">
      <c r="A128">
        <v>22201</v>
      </c>
      <c r="B128" t="s">
        <v>41</v>
      </c>
      <c r="C128">
        <v>0.08</v>
      </c>
      <c r="D128">
        <v>178.47</v>
      </c>
      <c r="E128">
        <v>19.989999999999998</v>
      </c>
      <c r="F128">
        <v>3036</v>
      </c>
      <c r="G128" t="s">
        <v>1297</v>
      </c>
      <c r="H128" t="s">
        <v>43</v>
      </c>
      <c r="I128" t="s">
        <v>44</v>
      </c>
      <c r="J128" t="s">
        <v>45</v>
      </c>
      <c r="K128" t="s">
        <v>120</v>
      </c>
      <c r="L128" t="s">
        <v>47</v>
      </c>
      <c r="M128" t="s">
        <v>407</v>
      </c>
      <c r="N128">
        <v>0.55000000000000004</v>
      </c>
      <c r="O128" t="s">
        <v>35</v>
      </c>
      <c r="P128" t="s">
        <v>49</v>
      </c>
      <c r="Q128" t="s">
        <v>427</v>
      </c>
      <c r="R128" t="s">
        <v>1299</v>
      </c>
      <c r="S128">
        <v>58554</v>
      </c>
      <c r="T128" s="1">
        <v>42076</v>
      </c>
      <c r="U128" s="1">
        <v>42079</v>
      </c>
      <c r="V128">
        <v>2267.2199999999998</v>
      </c>
      <c r="W128" s="2">
        <f>Sales_Dataset[[#This Row],[Profit]]/Sales_Dataset[[#This Row],[Sales]]</f>
        <v>0.59632141945970674</v>
      </c>
      <c r="X128">
        <v>22</v>
      </c>
      <c r="Y128">
        <v>3802.01</v>
      </c>
      <c r="Z128">
        <v>89130</v>
      </c>
      <c r="AA128" t="s">
        <v>52</v>
      </c>
      <c r="AB128" t="s">
        <v>40</v>
      </c>
    </row>
    <row r="129" spans="1:28" x14ac:dyDescent="0.3">
      <c r="A129">
        <v>20602</v>
      </c>
      <c r="B129" t="s">
        <v>58</v>
      </c>
      <c r="C129">
        <v>0.01</v>
      </c>
      <c r="D129">
        <v>2036.48</v>
      </c>
      <c r="E129">
        <v>14.7</v>
      </c>
      <c r="F129">
        <v>2489</v>
      </c>
      <c r="G129" t="s">
        <v>1545</v>
      </c>
      <c r="H129" t="s">
        <v>29</v>
      </c>
      <c r="I129" t="s">
        <v>80</v>
      </c>
      <c r="J129" t="s">
        <v>55</v>
      </c>
      <c r="K129" t="s">
        <v>77</v>
      </c>
      <c r="L129" t="s">
        <v>74</v>
      </c>
      <c r="M129" t="s">
        <v>78</v>
      </c>
      <c r="N129">
        <v>0.55000000000000004</v>
      </c>
      <c r="O129" t="s">
        <v>35</v>
      </c>
      <c r="P129" t="s">
        <v>36</v>
      </c>
      <c r="Q129" t="s">
        <v>37</v>
      </c>
      <c r="R129" t="s">
        <v>728</v>
      </c>
      <c r="S129">
        <v>94521</v>
      </c>
      <c r="T129" s="1">
        <v>42046</v>
      </c>
      <c r="U129" s="1">
        <v>42048</v>
      </c>
      <c r="V129">
        <v>-1596.7457999999999</v>
      </c>
      <c r="W129" s="2">
        <f>Sales_Dataset[[#This Row],[Profit]]/Sales_Dataset[[#This Row],[Sales]]</f>
        <v>-0.42165652628576855</v>
      </c>
      <c r="X129">
        <v>2</v>
      </c>
      <c r="Y129">
        <v>3786.84</v>
      </c>
      <c r="Z129">
        <v>86883</v>
      </c>
      <c r="AA129" t="s">
        <v>39</v>
      </c>
      <c r="AB129" t="s">
        <v>40</v>
      </c>
    </row>
    <row r="130" spans="1:28" x14ac:dyDescent="0.3">
      <c r="A130">
        <v>20795</v>
      </c>
      <c r="B130" t="s">
        <v>41</v>
      </c>
      <c r="C130">
        <v>0.08</v>
      </c>
      <c r="D130">
        <v>349.45</v>
      </c>
      <c r="E130">
        <v>60</v>
      </c>
      <c r="F130">
        <v>3119</v>
      </c>
      <c r="G130" t="s">
        <v>1620</v>
      </c>
      <c r="H130" t="s">
        <v>29</v>
      </c>
      <c r="I130" t="s">
        <v>30</v>
      </c>
      <c r="J130" t="s">
        <v>31</v>
      </c>
      <c r="K130" t="s">
        <v>32</v>
      </c>
      <c r="L130" t="s">
        <v>74</v>
      </c>
      <c r="M130" t="s">
        <v>757</v>
      </c>
      <c r="O130" t="s">
        <v>35</v>
      </c>
      <c r="P130" t="s">
        <v>88</v>
      </c>
      <c r="Q130" t="s">
        <v>94</v>
      </c>
      <c r="R130" t="s">
        <v>1621</v>
      </c>
      <c r="S130">
        <v>32839</v>
      </c>
      <c r="T130" s="1">
        <v>42185</v>
      </c>
      <c r="U130" s="1">
        <v>42187</v>
      </c>
      <c r="V130">
        <v>513.08399999999995</v>
      </c>
      <c r="W130" s="2">
        <f>Sales_Dataset[[#This Row],[Profit]]/Sales_Dataset[[#This Row],[Sales]]</f>
        <v>0.13601753888324819</v>
      </c>
      <c r="X130">
        <v>11</v>
      </c>
      <c r="Y130">
        <v>3772.19</v>
      </c>
      <c r="Z130">
        <v>86432</v>
      </c>
      <c r="AA130" t="s">
        <v>91</v>
      </c>
      <c r="AB130" t="s">
        <v>40</v>
      </c>
    </row>
    <row r="131" spans="1:28" x14ac:dyDescent="0.3">
      <c r="A131">
        <v>24358</v>
      </c>
      <c r="B131" t="s">
        <v>41</v>
      </c>
      <c r="C131">
        <v>7.0000000000000007E-2</v>
      </c>
      <c r="D131">
        <v>400.97</v>
      </c>
      <c r="E131">
        <v>48.26</v>
      </c>
      <c r="F131">
        <v>1186</v>
      </c>
      <c r="G131" t="s">
        <v>2626</v>
      </c>
      <c r="H131" t="s">
        <v>29</v>
      </c>
      <c r="I131" t="s">
        <v>80</v>
      </c>
      <c r="J131" t="s">
        <v>55</v>
      </c>
      <c r="K131" t="s">
        <v>77</v>
      </c>
      <c r="L131" t="s">
        <v>33</v>
      </c>
      <c r="M131" t="s">
        <v>2627</v>
      </c>
      <c r="N131">
        <v>0.36</v>
      </c>
      <c r="O131" t="s">
        <v>35</v>
      </c>
      <c r="P131" t="s">
        <v>36</v>
      </c>
      <c r="Q131" t="s">
        <v>37</v>
      </c>
      <c r="R131" t="s">
        <v>810</v>
      </c>
      <c r="S131">
        <v>92646</v>
      </c>
      <c r="T131" s="1">
        <v>42103</v>
      </c>
      <c r="U131" s="1">
        <v>42104</v>
      </c>
      <c r="V131">
        <v>2581.5590999999995</v>
      </c>
      <c r="W131" s="2">
        <f>Sales_Dataset[[#This Row],[Profit]]/Sales_Dataset[[#This Row],[Sales]]</f>
        <v>0.68999999999999984</v>
      </c>
      <c r="X131">
        <v>10</v>
      </c>
      <c r="Y131">
        <v>3741.39</v>
      </c>
      <c r="Z131">
        <v>85939</v>
      </c>
      <c r="AA131" t="s">
        <v>39</v>
      </c>
      <c r="AB131" t="s">
        <v>40</v>
      </c>
    </row>
    <row r="132" spans="1:28" x14ac:dyDescent="0.3">
      <c r="A132">
        <v>19400</v>
      </c>
      <c r="B132" t="s">
        <v>65</v>
      </c>
      <c r="C132">
        <v>0.02</v>
      </c>
      <c r="D132">
        <v>500.98</v>
      </c>
      <c r="E132">
        <v>41.44</v>
      </c>
      <c r="F132">
        <v>693</v>
      </c>
      <c r="G132" t="s">
        <v>762</v>
      </c>
      <c r="H132" t="s">
        <v>29</v>
      </c>
      <c r="I132" t="s">
        <v>60</v>
      </c>
      <c r="J132" t="s">
        <v>31</v>
      </c>
      <c r="K132" t="s">
        <v>153</v>
      </c>
      <c r="L132" t="s">
        <v>33</v>
      </c>
      <c r="M132" t="s">
        <v>1111</v>
      </c>
      <c r="N132">
        <v>0.66</v>
      </c>
      <c r="O132" t="s">
        <v>35</v>
      </c>
      <c r="P132" t="s">
        <v>36</v>
      </c>
      <c r="Q132" t="s">
        <v>423</v>
      </c>
      <c r="R132" t="s">
        <v>763</v>
      </c>
      <c r="S132">
        <v>80229</v>
      </c>
      <c r="T132" s="1">
        <v>42088</v>
      </c>
      <c r="U132" s="1">
        <v>42088</v>
      </c>
      <c r="V132">
        <v>2568.4628999999995</v>
      </c>
      <c r="W132" s="2">
        <f>Sales_Dataset[[#This Row],[Profit]]/Sales_Dataset[[#This Row],[Sales]]</f>
        <v>0.69</v>
      </c>
      <c r="X132">
        <v>7</v>
      </c>
      <c r="Y132">
        <v>3722.41</v>
      </c>
      <c r="Z132">
        <v>87811</v>
      </c>
      <c r="AA132" t="s">
        <v>39</v>
      </c>
      <c r="AB132" t="s">
        <v>40</v>
      </c>
    </row>
    <row r="133" spans="1:28" x14ac:dyDescent="0.3">
      <c r="A133">
        <v>20776</v>
      </c>
      <c r="B133" t="s">
        <v>65</v>
      </c>
      <c r="C133">
        <v>0.03</v>
      </c>
      <c r="D133">
        <v>297.64</v>
      </c>
      <c r="E133">
        <v>14.7</v>
      </c>
      <c r="F133">
        <v>2346</v>
      </c>
      <c r="G133" t="s">
        <v>1613</v>
      </c>
      <c r="H133" t="s">
        <v>29</v>
      </c>
      <c r="I133" t="s">
        <v>30</v>
      </c>
      <c r="J133" t="s">
        <v>55</v>
      </c>
      <c r="K133" t="s">
        <v>77</v>
      </c>
      <c r="L133" t="s">
        <v>74</v>
      </c>
      <c r="M133" t="s">
        <v>1614</v>
      </c>
      <c r="N133">
        <v>0.56999999999999995</v>
      </c>
      <c r="O133" t="s">
        <v>35</v>
      </c>
      <c r="P133" t="s">
        <v>88</v>
      </c>
      <c r="Q133" t="s">
        <v>409</v>
      </c>
      <c r="R133" t="s">
        <v>1615</v>
      </c>
      <c r="S133">
        <v>40258</v>
      </c>
      <c r="T133" s="1">
        <v>42014</v>
      </c>
      <c r="U133" s="1">
        <v>42019</v>
      </c>
      <c r="V133">
        <v>-48.971999999999994</v>
      </c>
      <c r="W133" s="2">
        <f>Sales_Dataset[[#This Row],[Profit]]/Sales_Dataset[[#This Row],[Sales]]</f>
        <v>-1.3210504309356495E-2</v>
      </c>
      <c r="X133">
        <v>12</v>
      </c>
      <c r="Y133">
        <v>3707.05</v>
      </c>
      <c r="Z133">
        <v>89503</v>
      </c>
      <c r="AA133" t="s">
        <v>91</v>
      </c>
      <c r="AB133" t="s">
        <v>40</v>
      </c>
    </row>
    <row r="134" spans="1:28" x14ac:dyDescent="0.3">
      <c r="A134">
        <v>20849</v>
      </c>
      <c r="B134" t="s">
        <v>41</v>
      </c>
      <c r="C134">
        <v>7.0000000000000007E-2</v>
      </c>
      <c r="D134">
        <v>200.99</v>
      </c>
      <c r="E134">
        <v>4.2</v>
      </c>
      <c r="F134">
        <v>2603</v>
      </c>
      <c r="G134" t="s">
        <v>1656</v>
      </c>
      <c r="H134" t="s">
        <v>43</v>
      </c>
      <c r="I134" t="s">
        <v>30</v>
      </c>
      <c r="J134" t="s">
        <v>55</v>
      </c>
      <c r="K134" t="s">
        <v>56</v>
      </c>
      <c r="L134" t="s">
        <v>47</v>
      </c>
      <c r="M134" t="s">
        <v>1163</v>
      </c>
      <c r="N134">
        <v>0.59</v>
      </c>
      <c r="O134" t="s">
        <v>35</v>
      </c>
      <c r="P134" t="s">
        <v>69</v>
      </c>
      <c r="Q134" t="s">
        <v>497</v>
      </c>
      <c r="R134" t="s">
        <v>1657</v>
      </c>
      <c r="S134">
        <v>7601</v>
      </c>
      <c r="T134" s="1">
        <v>42099</v>
      </c>
      <c r="U134" s="1">
        <v>42100</v>
      </c>
      <c r="V134">
        <v>2225.0761200000002</v>
      </c>
      <c r="W134" s="2">
        <f>Sales_Dataset[[#This Row],[Profit]]/Sales_Dataset[[#This Row],[Sales]]</f>
        <v>0.60053766389394203</v>
      </c>
      <c r="X134">
        <v>22</v>
      </c>
      <c r="Y134">
        <v>3705.14</v>
      </c>
      <c r="Z134">
        <v>87383</v>
      </c>
      <c r="AA134" t="s">
        <v>72</v>
      </c>
      <c r="AB134" t="s">
        <v>40</v>
      </c>
    </row>
    <row r="135" spans="1:28" x14ac:dyDescent="0.3">
      <c r="A135">
        <v>22529</v>
      </c>
      <c r="B135" t="s">
        <v>58</v>
      </c>
      <c r="C135">
        <v>0.01</v>
      </c>
      <c r="D135">
        <v>3499.99</v>
      </c>
      <c r="E135">
        <v>24.49</v>
      </c>
      <c r="F135">
        <v>1212</v>
      </c>
      <c r="G135" t="s">
        <v>2157</v>
      </c>
      <c r="H135" t="s">
        <v>43</v>
      </c>
      <c r="I135" t="s">
        <v>30</v>
      </c>
      <c r="J135" t="s">
        <v>55</v>
      </c>
      <c r="K135" t="s">
        <v>239</v>
      </c>
      <c r="L135" t="s">
        <v>105</v>
      </c>
      <c r="M135" t="s">
        <v>1776</v>
      </c>
      <c r="N135">
        <v>0.37</v>
      </c>
      <c r="O135" t="s">
        <v>35</v>
      </c>
      <c r="P135" t="s">
        <v>49</v>
      </c>
      <c r="Q135" t="s">
        <v>413</v>
      </c>
      <c r="R135" t="s">
        <v>2159</v>
      </c>
      <c r="S135">
        <v>46404</v>
      </c>
      <c r="T135" s="1">
        <v>42019</v>
      </c>
      <c r="U135" s="1">
        <v>42020</v>
      </c>
      <c r="V135">
        <v>-3061.82</v>
      </c>
      <c r="W135" s="2">
        <f>Sales_Dataset[[#This Row],[Profit]]/Sales_Dataset[[#This Row],[Sales]]</f>
        <v>-0.83362692593570742</v>
      </c>
      <c r="X135">
        <v>1</v>
      </c>
      <c r="Y135">
        <v>3672.89</v>
      </c>
      <c r="Z135">
        <v>88600</v>
      </c>
      <c r="AA135" t="s">
        <v>52</v>
      </c>
      <c r="AB135" t="s">
        <v>40</v>
      </c>
    </row>
    <row r="136" spans="1:28" x14ac:dyDescent="0.3">
      <c r="A136">
        <v>19048</v>
      </c>
      <c r="B136" t="s">
        <v>65</v>
      </c>
      <c r="C136">
        <v>7.0000000000000007E-2</v>
      </c>
      <c r="D136">
        <v>172.99</v>
      </c>
      <c r="E136">
        <v>19.989999999999998</v>
      </c>
      <c r="F136">
        <v>1906</v>
      </c>
      <c r="G136" t="s">
        <v>927</v>
      </c>
      <c r="H136" t="s">
        <v>43</v>
      </c>
      <c r="I136" t="s">
        <v>30</v>
      </c>
      <c r="J136" t="s">
        <v>45</v>
      </c>
      <c r="K136" t="s">
        <v>67</v>
      </c>
      <c r="L136" t="s">
        <v>47</v>
      </c>
      <c r="M136" t="s">
        <v>928</v>
      </c>
      <c r="N136">
        <v>0.39</v>
      </c>
      <c r="O136" t="s">
        <v>35</v>
      </c>
      <c r="P136" t="s">
        <v>69</v>
      </c>
      <c r="Q136" t="s">
        <v>441</v>
      </c>
      <c r="R136" t="s">
        <v>929</v>
      </c>
      <c r="S136">
        <v>45801</v>
      </c>
      <c r="T136" s="1">
        <v>42141</v>
      </c>
      <c r="U136" s="1">
        <v>42141</v>
      </c>
      <c r="V136">
        <v>2502.6851999999999</v>
      </c>
      <c r="W136" s="2">
        <f>Sales_Dataset[[#This Row],[Profit]]/Sales_Dataset[[#This Row],[Sales]]</f>
        <v>0.69</v>
      </c>
      <c r="X136">
        <v>22</v>
      </c>
      <c r="Y136">
        <v>3627.08</v>
      </c>
      <c r="Z136">
        <v>86500</v>
      </c>
      <c r="AA136" t="s">
        <v>72</v>
      </c>
      <c r="AB136" t="s">
        <v>40</v>
      </c>
    </row>
    <row r="137" spans="1:28" x14ac:dyDescent="0.3">
      <c r="A137">
        <v>18703</v>
      </c>
      <c r="B137" t="s">
        <v>41</v>
      </c>
      <c r="C137">
        <v>0.03</v>
      </c>
      <c r="D137">
        <v>110.99</v>
      </c>
      <c r="E137">
        <v>2.5</v>
      </c>
      <c r="F137">
        <v>1390</v>
      </c>
      <c r="G137" t="s">
        <v>750</v>
      </c>
      <c r="H137" t="s">
        <v>43</v>
      </c>
      <c r="I137" t="s">
        <v>30</v>
      </c>
      <c r="J137" t="s">
        <v>55</v>
      </c>
      <c r="K137" t="s">
        <v>56</v>
      </c>
      <c r="L137" t="s">
        <v>47</v>
      </c>
      <c r="M137" t="s">
        <v>753</v>
      </c>
      <c r="N137">
        <v>0.56999999999999995</v>
      </c>
      <c r="O137" t="s">
        <v>35</v>
      </c>
      <c r="P137" t="s">
        <v>36</v>
      </c>
      <c r="Q137" t="s">
        <v>37</v>
      </c>
      <c r="R137" t="s">
        <v>752</v>
      </c>
      <c r="S137">
        <v>95207</v>
      </c>
      <c r="T137" s="1">
        <v>42140</v>
      </c>
      <c r="U137" s="1">
        <v>42142</v>
      </c>
      <c r="V137">
        <v>2495.3987999999999</v>
      </c>
      <c r="W137" s="2">
        <f>Sales_Dataset[[#This Row],[Profit]]/Sales_Dataset[[#This Row],[Sales]]</f>
        <v>0.69</v>
      </c>
      <c r="X137">
        <v>38</v>
      </c>
      <c r="Y137">
        <v>3616.52</v>
      </c>
      <c r="Z137">
        <v>88731</v>
      </c>
      <c r="AA137" t="s">
        <v>39</v>
      </c>
      <c r="AB137" t="s">
        <v>40</v>
      </c>
    </row>
    <row r="138" spans="1:28" x14ac:dyDescent="0.3">
      <c r="A138">
        <v>22015</v>
      </c>
      <c r="B138" t="s">
        <v>41</v>
      </c>
      <c r="C138">
        <v>0.05</v>
      </c>
      <c r="D138">
        <v>159.99</v>
      </c>
      <c r="E138">
        <v>5.5</v>
      </c>
      <c r="F138">
        <v>3155</v>
      </c>
      <c r="G138" t="s">
        <v>1853</v>
      </c>
      <c r="H138" t="s">
        <v>43</v>
      </c>
      <c r="I138" t="s">
        <v>80</v>
      </c>
      <c r="J138" t="s">
        <v>55</v>
      </c>
      <c r="K138" t="s">
        <v>86</v>
      </c>
      <c r="L138" t="s">
        <v>47</v>
      </c>
      <c r="M138" t="s">
        <v>2036</v>
      </c>
      <c r="N138">
        <v>0.49</v>
      </c>
      <c r="O138" t="s">
        <v>35</v>
      </c>
      <c r="P138" t="s">
        <v>88</v>
      </c>
      <c r="Q138" t="s">
        <v>94</v>
      </c>
      <c r="R138" t="s">
        <v>905</v>
      </c>
      <c r="S138">
        <v>32771</v>
      </c>
      <c r="T138" s="1">
        <v>42113</v>
      </c>
      <c r="U138" s="1">
        <v>42115</v>
      </c>
      <c r="V138">
        <v>12.264000000000001</v>
      </c>
      <c r="W138" s="2">
        <f>Sales_Dataset[[#This Row],[Profit]]/Sales_Dataset[[#This Row],[Sales]]</f>
        <v>3.4060516851124106E-3</v>
      </c>
      <c r="X138">
        <v>23</v>
      </c>
      <c r="Y138">
        <v>3600.65</v>
      </c>
      <c r="Z138">
        <v>86902</v>
      </c>
      <c r="AA138" t="s">
        <v>91</v>
      </c>
      <c r="AB138" t="s">
        <v>40</v>
      </c>
    </row>
    <row r="139" spans="1:28" x14ac:dyDescent="0.3">
      <c r="A139">
        <v>3685</v>
      </c>
      <c r="B139" t="s">
        <v>65</v>
      </c>
      <c r="C139">
        <v>0.02</v>
      </c>
      <c r="D139">
        <v>48.04</v>
      </c>
      <c r="E139">
        <v>5.79</v>
      </c>
      <c r="F139">
        <v>1959</v>
      </c>
      <c r="G139" t="s">
        <v>224</v>
      </c>
      <c r="H139" t="s">
        <v>43</v>
      </c>
      <c r="I139" t="s">
        <v>44</v>
      </c>
      <c r="J139" t="s">
        <v>45</v>
      </c>
      <c r="K139" t="s">
        <v>53</v>
      </c>
      <c r="L139" t="s">
        <v>47</v>
      </c>
      <c r="M139" t="s">
        <v>226</v>
      </c>
      <c r="N139">
        <v>0.37</v>
      </c>
      <c r="O139" t="s">
        <v>35</v>
      </c>
      <c r="P139" t="s">
        <v>88</v>
      </c>
      <c r="Q139" t="s">
        <v>94</v>
      </c>
      <c r="R139" t="s">
        <v>95</v>
      </c>
      <c r="S139">
        <v>33916</v>
      </c>
      <c r="T139" s="1">
        <v>42112</v>
      </c>
      <c r="U139" s="1">
        <v>42117</v>
      </c>
      <c r="V139">
        <v>624.23900000000003</v>
      </c>
      <c r="W139" s="2">
        <f>Sales_Dataset[[#This Row],[Profit]]/Sales_Dataset[[#This Row],[Sales]]</f>
        <v>0.1734565774337144</v>
      </c>
      <c r="X139">
        <v>74</v>
      </c>
      <c r="Y139">
        <v>3598.82</v>
      </c>
      <c r="Z139">
        <v>26342</v>
      </c>
      <c r="AA139" t="s">
        <v>91</v>
      </c>
      <c r="AB139" t="s">
        <v>40</v>
      </c>
    </row>
    <row r="140" spans="1:28" x14ac:dyDescent="0.3">
      <c r="A140">
        <v>23898</v>
      </c>
      <c r="B140" t="s">
        <v>41</v>
      </c>
      <c r="C140">
        <v>0.03</v>
      </c>
      <c r="D140">
        <v>150.88999999999999</v>
      </c>
      <c r="E140">
        <v>60.2</v>
      </c>
      <c r="F140">
        <v>3136</v>
      </c>
      <c r="G140" t="s">
        <v>2546</v>
      </c>
      <c r="H140" t="s">
        <v>29</v>
      </c>
      <c r="I140" t="s">
        <v>80</v>
      </c>
      <c r="J140" t="s">
        <v>31</v>
      </c>
      <c r="K140" t="s">
        <v>185</v>
      </c>
      <c r="L140" t="s">
        <v>74</v>
      </c>
      <c r="M140" t="s">
        <v>2206</v>
      </c>
      <c r="N140">
        <v>0.77</v>
      </c>
      <c r="O140" t="s">
        <v>35</v>
      </c>
      <c r="P140" t="s">
        <v>69</v>
      </c>
      <c r="Q140" t="s">
        <v>487</v>
      </c>
      <c r="R140" t="s">
        <v>905</v>
      </c>
      <c r="S140">
        <v>4073</v>
      </c>
      <c r="T140" s="1">
        <v>42057</v>
      </c>
      <c r="U140" s="1">
        <v>42057</v>
      </c>
      <c r="V140">
        <v>-677.87199999999996</v>
      </c>
      <c r="W140" s="2">
        <f>Sales_Dataset[[#This Row],[Profit]]/Sales_Dataset[[#This Row],[Sales]]</f>
        <v>-0.18850565762799529</v>
      </c>
      <c r="X140">
        <v>23</v>
      </c>
      <c r="Y140">
        <v>3596.03</v>
      </c>
      <c r="Z140">
        <v>86791</v>
      </c>
      <c r="AA140" t="s">
        <v>72</v>
      </c>
      <c r="AB140" t="s">
        <v>40</v>
      </c>
    </row>
    <row r="141" spans="1:28" x14ac:dyDescent="0.3">
      <c r="A141">
        <v>21198</v>
      </c>
      <c r="B141" t="s">
        <v>27</v>
      </c>
      <c r="C141">
        <v>0.06</v>
      </c>
      <c r="D141">
        <v>3499.99</v>
      </c>
      <c r="E141">
        <v>24.49</v>
      </c>
      <c r="F141">
        <v>2454</v>
      </c>
      <c r="G141" t="s">
        <v>1775</v>
      </c>
      <c r="H141" t="s">
        <v>85</v>
      </c>
      <c r="I141" t="s">
        <v>30</v>
      </c>
      <c r="J141" t="s">
        <v>55</v>
      </c>
      <c r="K141" t="s">
        <v>239</v>
      </c>
      <c r="L141" t="s">
        <v>105</v>
      </c>
      <c r="M141" t="s">
        <v>1776</v>
      </c>
      <c r="N141">
        <v>0.37</v>
      </c>
      <c r="O141" t="s">
        <v>35</v>
      </c>
      <c r="P141" t="s">
        <v>88</v>
      </c>
      <c r="Q141" t="s">
        <v>564</v>
      </c>
      <c r="R141" t="s">
        <v>1777</v>
      </c>
      <c r="S141">
        <v>35244</v>
      </c>
      <c r="T141" s="1">
        <v>42064</v>
      </c>
      <c r="U141" s="1">
        <v>42067</v>
      </c>
      <c r="V141">
        <v>-68.432000000000002</v>
      </c>
      <c r="W141" s="2">
        <f>Sales_Dataset[[#This Row],[Profit]]/Sales_Dataset[[#This Row],[Sales]]</f>
        <v>-1.9275099428777448E-2</v>
      </c>
      <c r="X141">
        <v>1</v>
      </c>
      <c r="Y141">
        <v>3550.28</v>
      </c>
      <c r="Z141">
        <v>89219</v>
      </c>
      <c r="AA141" t="s">
        <v>91</v>
      </c>
      <c r="AB141" t="s">
        <v>40</v>
      </c>
    </row>
    <row r="142" spans="1:28" x14ac:dyDescent="0.3">
      <c r="A142">
        <v>20176</v>
      </c>
      <c r="B142" t="s">
        <v>76</v>
      </c>
      <c r="C142">
        <v>0.03</v>
      </c>
      <c r="D142">
        <v>300.98</v>
      </c>
      <c r="E142">
        <v>54.92</v>
      </c>
      <c r="F142">
        <v>1112</v>
      </c>
      <c r="G142" t="s">
        <v>1413</v>
      </c>
      <c r="H142" t="s">
        <v>29</v>
      </c>
      <c r="I142" t="s">
        <v>30</v>
      </c>
      <c r="J142" t="s">
        <v>31</v>
      </c>
      <c r="K142" t="s">
        <v>153</v>
      </c>
      <c r="L142" t="s">
        <v>33</v>
      </c>
      <c r="M142" t="s">
        <v>304</v>
      </c>
      <c r="N142">
        <v>0.55000000000000004</v>
      </c>
      <c r="O142" t="s">
        <v>35</v>
      </c>
      <c r="P142" t="s">
        <v>36</v>
      </c>
      <c r="Q142" t="s">
        <v>37</v>
      </c>
      <c r="R142" t="s">
        <v>1414</v>
      </c>
      <c r="S142">
        <v>92399</v>
      </c>
      <c r="T142" s="1">
        <v>42096</v>
      </c>
      <c r="U142" s="1">
        <v>42098</v>
      </c>
      <c r="V142">
        <v>1272.5808</v>
      </c>
      <c r="W142" s="2">
        <f>Sales_Dataset[[#This Row],[Profit]]/Sales_Dataset[[#This Row],[Sales]]</f>
        <v>0.36072724798884293</v>
      </c>
      <c r="X142">
        <v>12</v>
      </c>
      <c r="Y142">
        <v>3527.82</v>
      </c>
      <c r="Z142">
        <v>90832</v>
      </c>
      <c r="AA142" t="s">
        <v>39</v>
      </c>
      <c r="AB142" t="s">
        <v>40</v>
      </c>
    </row>
    <row r="143" spans="1:28" x14ac:dyDescent="0.3">
      <c r="A143">
        <v>19183</v>
      </c>
      <c r="B143" t="s">
        <v>58</v>
      </c>
      <c r="C143">
        <v>0.06</v>
      </c>
      <c r="D143">
        <v>350.99</v>
      </c>
      <c r="E143">
        <v>39</v>
      </c>
      <c r="F143">
        <v>1178</v>
      </c>
      <c r="G143" t="s">
        <v>1003</v>
      </c>
      <c r="H143" t="s">
        <v>29</v>
      </c>
      <c r="I143" t="s">
        <v>80</v>
      </c>
      <c r="J143" t="s">
        <v>31</v>
      </c>
      <c r="K143" t="s">
        <v>185</v>
      </c>
      <c r="L143" t="s">
        <v>74</v>
      </c>
      <c r="M143" t="s">
        <v>916</v>
      </c>
      <c r="N143">
        <v>0.55000000000000004</v>
      </c>
      <c r="O143" t="s">
        <v>35</v>
      </c>
      <c r="P143" t="s">
        <v>88</v>
      </c>
      <c r="Q143" t="s">
        <v>94</v>
      </c>
      <c r="R143" t="s">
        <v>1005</v>
      </c>
      <c r="S143">
        <v>32701</v>
      </c>
      <c r="T143" s="1">
        <v>42103</v>
      </c>
      <c r="U143" s="1">
        <v>42105</v>
      </c>
      <c r="V143">
        <v>-302.61559999999997</v>
      </c>
      <c r="W143" s="2">
        <f>Sales_Dataset[[#This Row],[Profit]]/Sales_Dataset[[#This Row],[Sales]]</f>
        <v>-8.6294435350948717E-2</v>
      </c>
      <c r="X143">
        <v>10</v>
      </c>
      <c r="Y143">
        <v>3506.78</v>
      </c>
      <c r="Z143">
        <v>89787</v>
      </c>
      <c r="AA143" t="s">
        <v>91</v>
      </c>
      <c r="AB143" t="s">
        <v>40</v>
      </c>
    </row>
    <row r="144" spans="1:28" x14ac:dyDescent="0.3">
      <c r="A144">
        <v>19618</v>
      </c>
      <c r="B144" t="s">
        <v>41</v>
      </c>
      <c r="C144">
        <v>0.01</v>
      </c>
      <c r="D144">
        <v>3502.14</v>
      </c>
      <c r="E144">
        <v>8.73</v>
      </c>
      <c r="F144">
        <v>3151</v>
      </c>
      <c r="G144" t="s">
        <v>1222</v>
      </c>
      <c r="H144" t="s">
        <v>29</v>
      </c>
      <c r="I144" t="s">
        <v>30</v>
      </c>
      <c r="J144" t="s">
        <v>55</v>
      </c>
      <c r="K144" t="s">
        <v>77</v>
      </c>
      <c r="L144" t="s">
        <v>33</v>
      </c>
      <c r="M144" t="s">
        <v>1223</v>
      </c>
      <c r="N144">
        <v>0.56999999999999995</v>
      </c>
      <c r="O144" t="s">
        <v>35</v>
      </c>
      <c r="P144" t="s">
        <v>36</v>
      </c>
      <c r="Q144" t="s">
        <v>37</v>
      </c>
      <c r="R144" t="s">
        <v>1224</v>
      </c>
      <c r="S144">
        <v>92277</v>
      </c>
      <c r="T144" s="1">
        <v>42039</v>
      </c>
      <c r="U144" s="1">
        <v>42040</v>
      </c>
      <c r="V144">
        <v>-4075.9339920000002</v>
      </c>
      <c r="W144" s="2">
        <f>Sales_Dataset[[#This Row],[Profit]]/Sales_Dataset[[#This Row],[Sales]]</f>
        <v>-1.1639572881297851</v>
      </c>
      <c r="X144">
        <v>1</v>
      </c>
      <c r="Y144">
        <v>3501.79</v>
      </c>
      <c r="Z144">
        <v>88544</v>
      </c>
      <c r="AA144" t="s">
        <v>39</v>
      </c>
      <c r="AB144" t="s">
        <v>40</v>
      </c>
    </row>
    <row r="145" spans="1:28" x14ac:dyDescent="0.3">
      <c r="A145">
        <v>20824</v>
      </c>
      <c r="B145" t="s">
        <v>58</v>
      </c>
      <c r="C145">
        <v>0.09</v>
      </c>
      <c r="D145">
        <v>260.98</v>
      </c>
      <c r="E145">
        <v>41.91</v>
      </c>
      <c r="F145">
        <v>2072</v>
      </c>
      <c r="G145" t="s">
        <v>1516</v>
      </c>
      <c r="H145" t="s">
        <v>29</v>
      </c>
      <c r="I145" t="s">
        <v>30</v>
      </c>
      <c r="J145" t="s">
        <v>31</v>
      </c>
      <c r="K145" t="s">
        <v>153</v>
      </c>
      <c r="L145" t="s">
        <v>33</v>
      </c>
      <c r="M145" t="s">
        <v>1584</v>
      </c>
      <c r="N145">
        <v>0.59</v>
      </c>
      <c r="O145" t="s">
        <v>35</v>
      </c>
      <c r="P145" t="s">
        <v>49</v>
      </c>
      <c r="Q145" t="s">
        <v>216</v>
      </c>
      <c r="R145" t="s">
        <v>1518</v>
      </c>
      <c r="S145">
        <v>48505</v>
      </c>
      <c r="T145" s="1">
        <v>42046</v>
      </c>
      <c r="U145" s="1">
        <v>42048</v>
      </c>
      <c r="V145">
        <v>1307.2692</v>
      </c>
      <c r="W145" s="2">
        <f>Sales_Dataset[[#This Row],[Profit]]/Sales_Dataset[[#This Row],[Sales]]</f>
        <v>0.38710274617566759</v>
      </c>
      <c r="X145">
        <v>14</v>
      </c>
      <c r="Y145">
        <v>3377.06</v>
      </c>
      <c r="Z145">
        <v>88556</v>
      </c>
      <c r="AA145" t="s">
        <v>52</v>
      </c>
      <c r="AB145" t="s">
        <v>40</v>
      </c>
    </row>
    <row r="146" spans="1:28" x14ac:dyDescent="0.3">
      <c r="A146">
        <v>19611</v>
      </c>
      <c r="B146" t="s">
        <v>27</v>
      </c>
      <c r="C146">
        <v>0.06</v>
      </c>
      <c r="D146">
        <v>175.99</v>
      </c>
      <c r="E146">
        <v>8.99</v>
      </c>
      <c r="F146">
        <v>91</v>
      </c>
      <c r="G146" t="s">
        <v>1214</v>
      </c>
      <c r="H146" t="s">
        <v>43</v>
      </c>
      <c r="I146" t="s">
        <v>30</v>
      </c>
      <c r="J146" t="s">
        <v>55</v>
      </c>
      <c r="K146" t="s">
        <v>56</v>
      </c>
      <c r="L146" t="s">
        <v>47</v>
      </c>
      <c r="M146" t="s">
        <v>255</v>
      </c>
      <c r="N146">
        <v>0.56999999999999995</v>
      </c>
      <c r="O146" t="s">
        <v>35</v>
      </c>
      <c r="P146" t="s">
        <v>36</v>
      </c>
      <c r="Q146" t="s">
        <v>37</v>
      </c>
      <c r="R146" t="s">
        <v>1215</v>
      </c>
      <c r="S146">
        <v>94591</v>
      </c>
      <c r="T146" s="1">
        <v>42067</v>
      </c>
      <c r="U146" s="1">
        <v>42069</v>
      </c>
      <c r="V146">
        <v>2031.5070000000001</v>
      </c>
      <c r="W146" s="2">
        <f>Sales_Dataset[[#This Row],[Profit]]/Sales_Dataset[[#This Row],[Sales]]</f>
        <v>0.60398063938778601</v>
      </c>
      <c r="X146">
        <v>23</v>
      </c>
      <c r="Y146">
        <v>3363.53</v>
      </c>
      <c r="Z146">
        <v>87177</v>
      </c>
      <c r="AA146" t="s">
        <v>39</v>
      </c>
      <c r="AB146" t="s">
        <v>40</v>
      </c>
    </row>
    <row r="147" spans="1:28" x14ac:dyDescent="0.3">
      <c r="A147">
        <v>20270</v>
      </c>
      <c r="B147" t="s">
        <v>76</v>
      </c>
      <c r="C147">
        <v>0.03</v>
      </c>
      <c r="D147">
        <v>142.86000000000001</v>
      </c>
      <c r="E147">
        <v>19.989999999999998</v>
      </c>
      <c r="F147">
        <v>2859</v>
      </c>
      <c r="G147" t="s">
        <v>1447</v>
      </c>
      <c r="H147" t="s">
        <v>43</v>
      </c>
      <c r="I147" t="s">
        <v>30</v>
      </c>
      <c r="J147" t="s">
        <v>45</v>
      </c>
      <c r="K147" t="s">
        <v>120</v>
      </c>
      <c r="L147" t="s">
        <v>47</v>
      </c>
      <c r="M147" t="s">
        <v>1448</v>
      </c>
      <c r="N147">
        <v>0.56000000000000005</v>
      </c>
      <c r="O147" t="s">
        <v>35</v>
      </c>
      <c r="P147" t="s">
        <v>88</v>
      </c>
      <c r="Q147" t="s">
        <v>94</v>
      </c>
      <c r="R147" t="s">
        <v>663</v>
      </c>
      <c r="S147">
        <v>32601</v>
      </c>
      <c r="T147" s="1">
        <v>42095</v>
      </c>
      <c r="U147" s="1">
        <v>42097</v>
      </c>
      <c r="V147">
        <v>-8.3881000000000014</v>
      </c>
      <c r="W147" s="2">
        <f>Sales_Dataset[[#This Row],[Profit]]/Sales_Dataset[[#This Row],[Sales]]</f>
        <v>-2.5480100363910307E-3</v>
      </c>
      <c r="X147">
        <v>23</v>
      </c>
      <c r="Y147">
        <v>3292.02</v>
      </c>
      <c r="Z147">
        <v>88281</v>
      </c>
      <c r="AA147" t="s">
        <v>91</v>
      </c>
      <c r="AB147" t="s">
        <v>40</v>
      </c>
    </row>
    <row r="148" spans="1:28" x14ac:dyDescent="0.3">
      <c r="A148">
        <v>22117</v>
      </c>
      <c r="B148" t="s">
        <v>41</v>
      </c>
      <c r="C148">
        <v>7.0000000000000007E-2</v>
      </c>
      <c r="D148">
        <v>3502.14</v>
      </c>
      <c r="E148">
        <v>8.73</v>
      </c>
      <c r="F148">
        <v>53</v>
      </c>
      <c r="G148" t="s">
        <v>677</v>
      </c>
      <c r="H148" t="s">
        <v>29</v>
      </c>
      <c r="I148" t="s">
        <v>30</v>
      </c>
      <c r="J148" t="s">
        <v>55</v>
      </c>
      <c r="K148" t="s">
        <v>77</v>
      </c>
      <c r="L148" t="s">
        <v>33</v>
      </c>
      <c r="M148" t="s">
        <v>1223</v>
      </c>
      <c r="N148">
        <v>0.56999999999999995</v>
      </c>
      <c r="O148" t="s">
        <v>35</v>
      </c>
      <c r="P148" t="s">
        <v>36</v>
      </c>
      <c r="Q148" t="s">
        <v>108</v>
      </c>
      <c r="R148" t="s">
        <v>679</v>
      </c>
      <c r="S148">
        <v>98052</v>
      </c>
      <c r="T148" s="1">
        <v>42032</v>
      </c>
      <c r="U148" s="1">
        <v>42034</v>
      </c>
      <c r="V148">
        <v>-6923.5991999999997</v>
      </c>
      <c r="W148" s="2">
        <f>Sales_Dataset[[#This Row],[Profit]]/Sales_Dataset[[#This Row],[Sales]]</f>
        <v>-2.1188961760340312</v>
      </c>
      <c r="X148">
        <v>1</v>
      </c>
      <c r="Y148">
        <v>3267.55</v>
      </c>
      <c r="Z148">
        <v>88425</v>
      </c>
      <c r="AA148" t="s">
        <v>39</v>
      </c>
      <c r="AB148" t="s">
        <v>40</v>
      </c>
    </row>
    <row r="149" spans="1:28" x14ac:dyDescent="0.3">
      <c r="A149">
        <v>24577</v>
      </c>
      <c r="B149" t="s">
        <v>27</v>
      </c>
      <c r="C149">
        <v>0.04</v>
      </c>
      <c r="D149">
        <v>95.43</v>
      </c>
      <c r="E149">
        <v>19.989999999999998</v>
      </c>
      <c r="F149">
        <v>1709</v>
      </c>
      <c r="G149" t="s">
        <v>2529</v>
      </c>
      <c r="H149" t="s">
        <v>43</v>
      </c>
      <c r="I149" t="s">
        <v>60</v>
      </c>
      <c r="J149" t="s">
        <v>45</v>
      </c>
      <c r="K149" t="s">
        <v>120</v>
      </c>
      <c r="L149" t="s">
        <v>47</v>
      </c>
      <c r="M149" t="s">
        <v>1619</v>
      </c>
      <c r="N149">
        <v>0.79</v>
      </c>
      <c r="O149" t="s">
        <v>35</v>
      </c>
      <c r="P149" t="s">
        <v>69</v>
      </c>
      <c r="Q149" t="s">
        <v>165</v>
      </c>
      <c r="R149" t="s">
        <v>2530</v>
      </c>
      <c r="S149">
        <v>19464</v>
      </c>
      <c r="T149" s="1">
        <v>42134</v>
      </c>
      <c r="U149" s="1">
        <v>42136</v>
      </c>
      <c r="V149">
        <v>13.536000000000016</v>
      </c>
      <c r="W149" s="2">
        <f>Sales_Dataset[[#This Row],[Profit]]/Sales_Dataset[[#This Row],[Sales]]</f>
        <v>4.1626688316480963E-3</v>
      </c>
      <c r="X149">
        <v>33</v>
      </c>
      <c r="Y149">
        <v>3251.76</v>
      </c>
      <c r="Z149">
        <v>88783</v>
      </c>
      <c r="AA149" t="s">
        <v>72</v>
      </c>
      <c r="AB149" t="s">
        <v>40</v>
      </c>
    </row>
    <row r="150" spans="1:28" x14ac:dyDescent="0.3">
      <c r="A150">
        <v>1042</v>
      </c>
      <c r="B150" t="s">
        <v>41</v>
      </c>
      <c r="C150">
        <v>0.06</v>
      </c>
      <c r="D150">
        <v>49.99</v>
      </c>
      <c r="E150">
        <v>19.989999999999998</v>
      </c>
      <c r="F150">
        <v>3011</v>
      </c>
      <c r="G150" t="s">
        <v>130</v>
      </c>
      <c r="H150" t="s">
        <v>43</v>
      </c>
      <c r="I150" t="s">
        <v>30</v>
      </c>
      <c r="J150" t="s">
        <v>55</v>
      </c>
      <c r="K150" t="s">
        <v>86</v>
      </c>
      <c r="L150" t="s">
        <v>47</v>
      </c>
      <c r="M150" t="s">
        <v>132</v>
      </c>
      <c r="N150">
        <v>0.45</v>
      </c>
      <c r="O150" t="s">
        <v>35</v>
      </c>
      <c r="P150" t="s">
        <v>69</v>
      </c>
      <c r="Q150" t="s">
        <v>98</v>
      </c>
      <c r="R150" t="s">
        <v>99</v>
      </c>
      <c r="S150">
        <v>2113</v>
      </c>
      <c r="T150" s="1">
        <v>42122</v>
      </c>
      <c r="U150" s="1">
        <v>42124</v>
      </c>
      <c r="V150">
        <v>17.2</v>
      </c>
      <c r="W150" s="2">
        <f>Sales_Dataset[[#This Row],[Profit]]/Sales_Dataset[[#This Row],[Sales]]</f>
        <v>5.2963165965623209E-3</v>
      </c>
      <c r="X150">
        <v>67</v>
      </c>
      <c r="Y150">
        <v>3247.54</v>
      </c>
      <c r="Z150">
        <v>7623</v>
      </c>
      <c r="AA150" t="s">
        <v>72</v>
      </c>
      <c r="AB150" t="s">
        <v>40</v>
      </c>
    </row>
    <row r="151" spans="1:28" x14ac:dyDescent="0.3">
      <c r="A151">
        <v>18568</v>
      </c>
      <c r="B151" t="s">
        <v>76</v>
      </c>
      <c r="C151">
        <v>0.05</v>
      </c>
      <c r="D151">
        <v>205.99</v>
      </c>
      <c r="E151">
        <v>8.99</v>
      </c>
      <c r="F151">
        <v>1734</v>
      </c>
      <c r="G151" t="s">
        <v>683</v>
      </c>
      <c r="H151" t="s">
        <v>85</v>
      </c>
      <c r="I151" t="s">
        <v>60</v>
      </c>
      <c r="J151" t="s">
        <v>55</v>
      </c>
      <c r="K151" t="s">
        <v>56</v>
      </c>
      <c r="L151" t="s">
        <v>47</v>
      </c>
      <c r="M151" t="s">
        <v>685</v>
      </c>
      <c r="N151">
        <v>0.6</v>
      </c>
      <c r="O151" t="s">
        <v>35</v>
      </c>
      <c r="P151" t="s">
        <v>69</v>
      </c>
      <c r="Q151" t="s">
        <v>70</v>
      </c>
      <c r="R151" t="s">
        <v>684</v>
      </c>
      <c r="S151">
        <v>10528</v>
      </c>
      <c r="T151" s="1">
        <v>42098</v>
      </c>
      <c r="U151" s="1">
        <v>42100</v>
      </c>
      <c r="V151">
        <v>1545.8097600000001</v>
      </c>
      <c r="W151" s="2">
        <f>Sales_Dataset[[#This Row],[Profit]]/Sales_Dataset[[#This Row],[Sales]]</f>
        <v>0.47869150636062979</v>
      </c>
      <c r="X151">
        <v>19</v>
      </c>
      <c r="Y151">
        <v>3229.24</v>
      </c>
      <c r="Z151">
        <v>88443</v>
      </c>
      <c r="AA151" t="s">
        <v>72</v>
      </c>
      <c r="AB151" t="s">
        <v>40</v>
      </c>
    </row>
    <row r="152" spans="1:28" x14ac:dyDescent="0.3">
      <c r="A152">
        <v>18853</v>
      </c>
      <c r="B152" t="s">
        <v>27</v>
      </c>
      <c r="C152">
        <v>0.04</v>
      </c>
      <c r="D152">
        <v>1637.53</v>
      </c>
      <c r="E152">
        <v>24.49</v>
      </c>
      <c r="F152">
        <v>314</v>
      </c>
      <c r="G152" t="s">
        <v>817</v>
      </c>
      <c r="H152" t="s">
        <v>43</v>
      </c>
      <c r="I152" t="s">
        <v>30</v>
      </c>
      <c r="J152" t="s">
        <v>45</v>
      </c>
      <c r="K152" t="s">
        <v>61</v>
      </c>
      <c r="L152" t="s">
        <v>167</v>
      </c>
      <c r="M152" t="s">
        <v>818</v>
      </c>
      <c r="N152">
        <v>0.81</v>
      </c>
      <c r="O152" t="s">
        <v>35</v>
      </c>
      <c r="P152" t="s">
        <v>49</v>
      </c>
      <c r="Q152" t="s">
        <v>176</v>
      </c>
      <c r="R152" t="s">
        <v>819</v>
      </c>
      <c r="S152">
        <v>60130</v>
      </c>
      <c r="T152" s="1">
        <v>42083</v>
      </c>
      <c r="U152" s="1">
        <v>42085</v>
      </c>
      <c r="V152">
        <v>-1759.58</v>
      </c>
      <c r="W152" s="2">
        <f>Sales_Dataset[[#This Row],[Profit]]/Sales_Dataset[[#This Row],[Sales]]</f>
        <v>-0.54867880284632697</v>
      </c>
      <c r="X152">
        <v>2</v>
      </c>
      <c r="Y152">
        <v>3206.94</v>
      </c>
      <c r="Z152">
        <v>89166</v>
      </c>
      <c r="AA152" t="s">
        <v>52</v>
      </c>
      <c r="AB152" t="s">
        <v>40</v>
      </c>
    </row>
    <row r="153" spans="1:28" x14ac:dyDescent="0.3">
      <c r="A153">
        <v>19032</v>
      </c>
      <c r="B153" t="s">
        <v>27</v>
      </c>
      <c r="C153">
        <v>0.02</v>
      </c>
      <c r="D153">
        <v>195.99</v>
      </c>
      <c r="E153">
        <v>4.2</v>
      </c>
      <c r="F153">
        <v>2543</v>
      </c>
      <c r="G153" t="s">
        <v>919</v>
      </c>
      <c r="H153" t="s">
        <v>43</v>
      </c>
      <c r="I153" t="s">
        <v>60</v>
      </c>
      <c r="J153" t="s">
        <v>55</v>
      </c>
      <c r="K153" t="s">
        <v>56</v>
      </c>
      <c r="L153" t="s">
        <v>47</v>
      </c>
      <c r="M153" t="s">
        <v>921</v>
      </c>
      <c r="N153">
        <v>0.56000000000000005</v>
      </c>
      <c r="O153" t="s">
        <v>35</v>
      </c>
      <c r="P153" t="s">
        <v>88</v>
      </c>
      <c r="Q153" t="s">
        <v>437</v>
      </c>
      <c r="R153" t="s">
        <v>920</v>
      </c>
      <c r="S153">
        <v>23223</v>
      </c>
      <c r="T153" s="1">
        <v>42166</v>
      </c>
      <c r="U153" s="1">
        <v>42167</v>
      </c>
      <c r="V153">
        <v>40.283999999999999</v>
      </c>
      <c r="W153" s="2">
        <f>Sales_Dataset[[#This Row],[Profit]]/Sales_Dataset[[#This Row],[Sales]]</f>
        <v>1.2608490167418366E-2</v>
      </c>
      <c r="X153">
        <v>19</v>
      </c>
      <c r="Y153">
        <v>3194.99</v>
      </c>
      <c r="Z153">
        <v>87917</v>
      </c>
      <c r="AA153" t="s">
        <v>91</v>
      </c>
      <c r="AB153" t="s">
        <v>40</v>
      </c>
    </row>
    <row r="154" spans="1:28" x14ac:dyDescent="0.3">
      <c r="A154">
        <v>18212</v>
      </c>
      <c r="B154" t="s">
        <v>58</v>
      </c>
      <c r="C154">
        <v>0.09</v>
      </c>
      <c r="D154">
        <v>175.99</v>
      </c>
      <c r="E154">
        <v>4.99</v>
      </c>
      <c r="F154">
        <v>1123</v>
      </c>
      <c r="G154" t="s">
        <v>482</v>
      </c>
      <c r="H154" t="s">
        <v>43</v>
      </c>
      <c r="I154" t="s">
        <v>60</v>
      </c>
      <c r="J154" t="s">
        <v>55</v>
      </c>
      <c r="K154" t="s">
        <v>56</v>
      </c>
      <c r="L154" t="s">
        <v>47</v>
      </c>
      <c r="M154" t="s">
        <v>483</v>
      </c>
      <c r="N154">
        <v>0.59</v>
      </c>
      <c r="O154" t="s">
        <v>35</v>
      </c>
      <c r="P154" t="s">
        <v>36</v>
      </c>
      <c r="Q154" t="s">
        <v>37</v>
      </c>
      <c r="R154" t="s">
        <v>484</v>
      </c>
      <c r="S154">
        <v>95661</v>
      </c>
      <c r="T154" s="1">
        <v>42175</v>
      </c>
      <c r="U154" s="1">
        <v>42177</v>
      </c>
      <c r="V154">
        <v>2169.7464</v>
      </c>
      <c r="W154" s="2">
        <f>Sales_Dataset[[#This Row],[Profit]]/Sales_Dataset[[#This Row],[Sales]]</f>
        <v>0.69000000000000006</v>
      </c>
      <c r="X154">
        <v>22</v>
      </c>
      <c r="Y154">
        <v>3144.56</v>
      </c>
      <c r="Z154">
        <v>87016</v>
      </c>
      <c r="AA154" t="s">
        <v>39</v>
      </c>
      <c r="AB154" t="s">
        <v>40</v>
      </c>
    </row>
    <row r="155" spans="1:28" x14ac:dyDescent="0.3">
      <c r="A155">
        <v>24663</v>
      </c>
      <c r="B155" t="s">
        <v>65</v>
      </c>
      <c r="C155">
        <v>0.05</v>
      </c>
      <c r="D155">
        <v>161.55000000000001</v>
      </c>
      <c r="E155">
        <v>19.989999999999998</v>
      </c>
      <c r="F155">
        <v>87</v>
      </c>
      <c r="G155" t="s">
        <v>2534</v>
      </c>
      <c r="H155" t="s">
        <v>43</v>
      </c>
      <c r="I155" t="s">
        <v>30</v>
      </c>
      <c r="J155" t="s">
        <v>45</v>
      </c>
      <c r="K155" t="s">
        <v>120</v>
      </c>
      <c r="L155" t="s">
        <v>47</v>
      </c>
      <c r="M155" t="s">
        <v>336</v>
      </c>
      <c r="N155">
        <v>0.66</v>
      </c>
      <c r="O155" t="s">
        <v>35</v>
      </c>
      <c r="P155" t="s">
        <v>36</v>
      </c>
      <c r="Q155" t="s">
        <v>37</v>
      </c>
      <c r="R155" t="s">
        <v>2535</v>
      </c>
      <c r="S155">
        <v>95687</v>
      </c>
      <c r="T155" s="1">
        <v>42158</v>
      </c>
      <c r="U155" s="1">
        <v>42163</v>
      </c>
      <c r="V155">
        <v>1892.424</v>
      </c>
      <c r="W155" s="2">
        <f>Sales_Dataset[[#This Row],[Profit]]/Sales_Dataset[[#This Row],[Sales]]</f>
        <v>0.60505484878616489</v>
      </c>
      <c r="X155">
        <v>19</v>
      </c>
      <c r="Y155">
        <v>3127.69</v>
      </c>
      <c r="Z155">
        <v>90596</v>
      </c>
      <c r="AA155" t="s">
        <v>39</v>
      </c>
      <c r="AB155" t="s">
        <v>40</v>
      </c>
    </row>
    <row r="156" spans="1:28" x14ac:dyDescent="0.3">
      <c r="A156">
        <v>23202</v>
      </c>
      <c r="B156" t="s">
        <v>27</v>
      </c>
      <c r="C156">
        <v>0.01</v>
      </c>
      <c r="D156">
        <v>179.29</v>
      </c>
      <c r="E156">
        <v>29.21</v>
      </c>
      <c r="F156">
        <v>522</v>
      </c>
      <c r="G156" t="s">
        <v>2345</v>
      </c>
      <c r="H156" t="s">
        <v>29</v>
      </c>
      <c r="I156" t="s">
        <v>60</v>
      </c>
      <c r="J156" t="s">
        <v>31</v>
      </c>
      <c r="K156" t="s">
        <v>32</v>
      </c>
      <c r="L156" t="s">
        <v>33</v>
      </c>
      <c r="M156" t="s">
        <v>554</v>
      </c>
      <c r="N156">
        <v>0.74</v>
      </c>
      <c r="O156" t="s">
        <v>35</v>
      </c>
      <c r="P156" t="s">
        <v>36</v>
      </c>
      <c r="Q156" t="s">
        <v>516</v>
      </c>
      <c r="R156" t="s">
        <v>679</v>
      </c>
      <c r="S156">
        <v>97756</v>
      </c>
      <c r="T156" s="1">
        <v>42177</v>
      </c>
      <c r="U156" s="1">
        <v>42178</v>
      </c>
      <c r="V156">
        <v>2800.12</v>
      </c>
      <c r="W156" s="2">
        <f>Sales_Dataset[[#This Row],[Profit]]/Sales_Dataset[[#This Row],[Sales]]</f>
        <v>0.8997439052995857</v>
      </c>
      <c r="X156">
        <v>21</v>
      </c>
      <c r="Y156">
        <v>3112.13</v>
      </c>
      <c r="Z156">
        <v>89327</v>
      </c>
      <c r="AA156" t="s">
        <v>39</v>
      </c>
      <c r="AB156" t="s">
        <v>40</v>
      </c>
    </row>
    <row r="157" spans="1:28" x14ac:dyDescent="0.3">
      <c r="A157">
        <v>25158</v>
      </c>
      <c r="B157" t="s">
        <v>41</v>
      </c>
      <c r="C157">
        <v>0</v>
      </c>
      <c r="D157">
        <v>161.55000000000001</v>
      </c>
      <c r="E157">
        <v>19.989999999999998</v>
      </c>
      <c r="F157">
        <v>197</v>
      </c>
      <c r="G157" t="s">
        <v>2816</v>
      </c>
      <c r="H157" t="s">
        <v>43</v>
      </c>
      <c r="I157" t="s">
        <v>60</v>
      </c>
      <c r="J157" t="s">
        <v>45</v>
      </c>
      <c r="K157" t="s">
        <v>120</v>
      </c>
      <c r="L157" t="s">
        <v>47</v>
      </c>
      <c r="M157" t="s">
        <v>336</v>
      </c>
      <c r="N157">
        <v>0.66</v>
      </c>
      <c r="O157" t="s">
        <v>35</v>
      </c>
      <c r="P157" t="s">
        <v>49</v>
      </c>
      <c r="Q157" t="s">
        <v>991</v>
      </c>
      <c r="R157" t="s">
        <v>2817</v>
      </c>
      <c r="S157">
        <v>66212</v>
      </c>
      <c r="T157" s="1">
        <v>42096</v>
      </c>
      <c r="U157" s="1">
        <v>42098</v>
      </c>
      <c r="V157">
        <v>1167.1580000000001</v>
      </c>
      <c r="W157" s="2">
        <f>Sales_Dataset[[#This Row],[Profit]]/Sales_Dataset[[#This Row],[Sales]]</f>
        <v>0.37541508790664468</v>
      </c>
      <c r="X157">
        <v>19</v>
      </c>
      <c r="Y157">
        <v>3108.98</v>
      </c>
      <c r="Z157">
        <v>88921</v>
      </c>
      <c r="AA157" t="s">
        <v>52</v>
      </c>
      <c r="AB157" t="s">
        <v>40</v>
      </c>
    </row>
    <row r="158" spans="1:28" x14ac:dyDescent="0.3">
      <c r="A158">
        <v>3006</v>
      </c>
      <c r="B158" t="s">
        <v>65</v>
      </c>
      <c r="C158">
        <v>0.02</v>
      </c>
      <c r="D158">
        <v>55.99</v>
      </c>
      <c r="E158">
        <v>3.3</v>
      </c>
      <c r="F158">
        <v>1340</v>
      </c>
      <c r="G158" t="s">
        <v>199</v>
      </c>
      <c r="H158" t="s">
        <v>43</v>
      </c>
      <c r="I158" t="s">
        <v>44</v>
      </c>
      <c r="J158" t="s">
        <v>55</v>
      </c>
      <c r="K158" t="s">
        <v>56</v>
      </c>
      <c r="L158" t="s">
        <v>62</v>
      </c>
      <c r="M158" t="s">
        <v>202</v>
      </c>
      <c r="N158">
        <v>0.59</v>
      </c>
      <c r="O158" t="s">
        <v>35</v>
      </c>
      <c r="P158" t="s">
        <v>69</v>
      </c>
      <c r="Q158" t="s">
        <v>70</v>
      </c>
      <c r="R158" t="s">
        <v>71</v>
      </c>
      <c r="S158">
        <v>10170</v>
      </c>
      <c r="T158" s="1">
        <v>42045</v>
      </c>
      <c r="U158" s="1">
        <v>42045</v>
      </c>
      <c r="V158">
        <v>366.50700000000001</v>
      </c>
      <c r="W158" s="2">
        <f>Sales_Dataset[[#This Row],[Profit]]/Sales_Dataset[[#This Row],[Sales]]</f>
        <v>0.12228843503822066</v>
      </c>
      <c r="X158">
        <v>63</v>
      </c>
      <c r="Y158">
        <v>2997.07</v>
      </c>
      <c r="Z158">
        <v>21636</v>
      </c>
      <c r="AA158" t="s">
        <v>72</v>
      </c>
      <c r="AB158" t="s">
        <v>40</v>
      </c>
    </row>
    <row r="159" spans="1:28" x14ac:dyDescent="0.3">
      <c r="A159">
        <v>26362</v>
      </c>
      <c r="B159" t="s">
        <v>65</v>
      </c>
      <c r="C159">
        <v>7.0000000000000007E-2</v>
      </c>
      <c r="D159">
        <v>400.97</v>
      </c>
      <c r="E159">
        <v>48.26</v>
      </c>
      <c r="F159">
        <v>2258</v>
      </c>
      <c r="G159" t="s">
        <v>3031</v>
      </c>
      <c r="H159" t="s">
        <v>29</v>
      </c>
      <c r="I159" t="s">
        <v>30</v>
      </c>
      <c r="J159" t="s">
        <v>55</v>
      </c>
      <c r="K159" t="s">
        <v>77</v>
      </c>
      <c r="L159" t="s">
        <v>33</v>
      </c>
      <c r="M159" t="s">
        <v>2627</v>
      </c>
      <c r="N159">
        <v>0.36</v>
      </c>
      <c r="O159" t="s">
        <v>35</v>
      </c>
      <c r="P159" t="s">
        <v>88</v>
      </c>
      <c r="Q159" t="s">
        <v>112</v>
      </c>
      <c r="R159" t="s">
        <v>3032</v>
      </c>
      <c r="S159">
        <v>27801</v>
      </c>
      <c r="T159" s="1">
        <v>42072</v>
      </c>
      <c r="U159" s="1">
        <v>42076</v>
      </c>
      <c r="V159">
        <v>45.127799999999993</v>
      </c>
      <c r="W159" s="2">
        <f>Sales_Dataset[[#This Row],[Profit]]/Sales_Dataset[[#This Row],[Sales]]</f>
        <v>1.5239082571285775E-2</v>
      </c>
      <c r="X159">
        <v>8</v>
      </c>
      <c r="Y159">
        <v>2961.32</v>
      </c>
      <c r="Z159">
        <v>87962</v>
      </c>
      <c r="AA159" t="s">
        <v>91</v>
      </c>
      <c r="AB159" t="s">
        <v>40</v>
      </c>
    </row>
    <row r="160" spans="1:28" x14ac:dyDescent="0.3">
      <c r="A160">
        <v>4133</v>
      </c>
      <c r="B160" t="s">
        <v>58</v>
      </c>
      <c r="C160">
        <v>0.05</v>
      </c>
      <c r="D160">
        <v>36.549999999999997</v>
      </c>
      <c r="E160">
        <v>13.89</v>
      </c>
      <c r="F160">
        <v>1193</v>
      </c>
      <c r="G160" t="s">
        <v>122</v>
      </c>
      <c r="H160" t="s">
        <v>85</v>
      </c>
      <c r="I160" t="s">
        <v>80</v>
      </c>
      <c r="J160" t="s">
        <v>45</v>
      </c>
      <c r="K160" t="s">
        <v>81</v>
      </c>
      <c r="L160" t="s">
        <v>82</v>
      </c>
      <c r="M160" t="s">
        <v>242</v>
      </c>
      <c r="N160">
        <v>0.41</v>
      </c>
      <c r="O160" t="s">
        <v>35</v>
      </c>
      <c r="P160" t="s">
        <v>69</v>
      </c>
      <c r="Q160" t="s">
        <v>107</v>
      </c>
      <c r="R160" t="s">
        <v>108</v>
      </c>
      <c r="S160">
        <v>20016</v>
      </c>
      <c r="T160" s="1">
        <v>42060</v>
      </c>
      <c r="U160" s="1">
        <v>42061</v>
      </c>
      <c r="V160">
        <v>232.8</v>
      </c>
      <c r="W160" s="2">
        <f>Sales_Dataset[[#This Row],[Profit]]/Sales_Dataset[[#This Row],[Sales]]</f>
        <v>7.8952455563808033E-2</v>
      </c>
      <c r="X160">
        <v>83</v>
      </c>
      <c r="Y160">
        <v>2948.61</v>
      </c>
      <c r="Z160">
        <v>29350</v>
      </c>
      <c r="AA160" t="s">
        <v>72</v>
      </c>
      <c r="AB160" t="s">
        <v>40</v>
      </c>
    </row>
    <row r="161" spans="1:28" x14ac:dyDescent="0.3">
      <c r="A161">
        <v>23182</v>
      </c>
      <c r="B161" t="s">
        <v>41</v>
      </c>
      <c r="C161">
        <v>0.09</v>
      </c>
      <c r="D161">
        <v>276.2</v>
      </c>
      <c r="E161">
        <v>24.49</v>
      </c>
      <c r="F161">
        <v>3380</v>
      </c>
      <c r="G161" t="s">
        <v>2336</v>
      </c>
      <c r="H161" t="s">
        <v>43</v>
      </c>
      <c r="I161" t="s">
        <v>44</v>
      </c>
      <c r="J161" t="s">
        <v>31</v>
      </c>
      <c r="K161" t="s">
        <v>185</v>
      </c>
      <c r="L161" t="s">
        <v>105</v>
      </c>
      <c r="M161" t="s">
        <v>515</v>
      </c>
      <c r="O161" t="s">
        <v>35</v>
      </c>
      <c r="P161" t="s">
        <v>88</v>
      </c>
      <c r="Q161" t="s">
        <v>89</v>
      </c>
      <c r="R161" t="s">
        <v>2338</v>
      </c>
      <c r="S161">
        <v>30240</v>
      </c>
      <c r="T161" s="1">
        <v>42114</v>
      </c>
      <c r="U161" s="1">
        <v>42115</v>
      </c>
      <c r="V161">
        <v>3193.2840000000001</v>
      </c>
      <c r="W161" s="2">
        <f>Sales_Dataset[[#This Row],[Profit]]/Sales_Dataset[[#This Row],[Sales]]</f>
        <v>1.0856266701117148</v>
      </c>
      <c r="X161">
        <v>11</v>
      </c>
      <c r="Y161">
        <v>2941.42</v>
      </c>
      <c r="Z161">
        <v>88838</v>
      </c>
      <c r="AA161" t="s">
        <v>91</v>
      </c>
      <c r="AB161" t="s">
        <v>40</v>
      </c>
    </row>
    <row r="162" spans="1:28" x14ac:dyDescent="0.3">
      <c r="A162">
        <v>18629</v>
      </c>
      <c r="B162" t="s">
        <v>27</v>
      </c>
      <c r="C162">
        <v>0.03</v>
      </c>
      <c r="D162">
        <v>160.97999999999999</v>
      </c>
      <c r="E162">
        <v>30</v>
      </c>
      <c r="F162">
        <v>3356</v>
      </c>
      <c r="G162" t="s">
        <v>695</v>
      </c>
      <c r="H162" t="s">
        <v>29</v>
      </c>
      <c r="I162" t="s">
        <v>30</v>
      </c>
      <c r="J162" t="s">
        <v>31</v>
      </c>
      <c r="K162" t="s">
        <v>185</v>
      </c>
      <c r="L162" t="s">
        <v>74</v>
      </c>
      <c r="M162" t="s">
        <v>312</v>
      </c>
      <c r="N162">
        <v>0.62</v>
      </c>
      <c r="O162" t="s">
        <v>35</v>
      </c>
      <c r="P162" t="s">
        <v>36</v>
      </c>
      <c r="Q162" t="s">
        <v>610</v>
      </c>
      <c r="R162" t="s">
        <v>697</v>
      </c>
      <c r="S162">
        <v>83616</v>
      </c>
      <c r="T162" s="1">
        <v>42128</v>
      </c>
      <c r="U162" s="1">
        <v>42129</v>
      </c>
      <c r="V162">
        <v>1304.9000000000001</v>
      </c>
      <c r="W162" s="2">
        <f>Sales_Dataset[[#This Row],[Profit]]/Sales_Dataset[[#This Row],[Sales]]</f>
        <v>0.44472694058947032</v>
      </c>
      <c r="X162">
        <v>18</v>
      </c>
      <c r="Y162">
        <v>2934.16</v>
      </c>
      <c r="Z162">
        <v>88588</v>
      </c>
      <c r="AA162" t="s">
        <v>39</v>
      </c>
      <c r="AB162" t="s">
        <v>40</v>
      </c>
    </row>
    <row r="163" spans="1:28" x14ac:dyDescent="0.3">
      <c r="A163">
        <v>23842</v>
      </c>
      <c r="B163" t="s">
        <v>58</v>
      </c>
      <c r="C163">
        <v>0.01</v>
      </c>
      <c r="D163">
        <v>296.18</v>
      </c>
      <c r="E163">
        <v>54.12</v>
      </c>
      <c r="F163">
        <v>87</v>
      </c>
      <c r="G163" t="s">
        <v>2534</v>
      </c>
      <c r="H163" t="s">
        <v>29</v>
      </c>
      <c r="I163" t="s">
        <v>30</v>
      </c>
      <c r="J163" t="s">
        <v>31</v>
      </c>
      <c r="K163" t="s">
        <v>32</v>
      </c>
      <c r="L163" t="s">
        <v>33</v>
      </c>
      <c r="M163" t="s">
        <v>534</v>
      </c>
      <c r="N163">
        <v>0.76</v>
      </c>
      <c r="O163" t="s">
        <v>35</v>
      </c>
      <c r="P163" t="s">
        <v>36</v>
      </c>
      <c r="Q163" t="s">
        <v>37</v>
      </c>
      <c r="R163" t="s">
        <v>2535</v>
      </c>
      <c r="S163">
        <v>95687</v>
      </c>
      <c r="T163" s="1">
        <v>42085</v>
      </c>
      <c r="U163" s="1">
        <v>42088</v>
      </c>
      <c r="V163">
        <v>173.48</v>
      </c>
      <c r="W163" s="2">
        <f>Sales_Dataset[[#This Row],[Profit]]/Sales_Dataset[[#This Row],[Sales]]</f>
        <v>6.0325761896151228E-2</v>
      </c>
      <c r="X163">
        <v>9</v>
      </c>
      <c r="Y163">
        <v>2875.72</v>
      </c>
      <c r="Z163">
        <v>90597</v>
      </c>
      <c r="AA163" t="s">
        <v>39</v>
      </c>
      <c r="AB163" t="s">
        <v>40</v>
      </c>
    </row>
    <row r="164" spans="1:28" x14ac:dyDescent="0.3">
      <c r="A164">
        <v>23965</v>
      </c>
      <c r="B164" t="s">
        <v>65</v>
      </c>
      <c r="C164">
        <v>0.08</v>
      </c>
      <c r="D164">
        <v>205.99</v>
      </c>
      <c r="E164">
        <v>2.5</v>
      </c>
      <c r="F164">
        <v>2270</v>
      </c>
      <c r="G164" t="s">
        <v>2551</v>
      </c>
      <c r="H164" t="s">
        <v>43</v>
      </c>
      <c r="I164" t="s">
        <v>60</v>
      </c>
      <c r="J164" t="s">
        <v>55</v>
      </c>
      <c r="K164" t="s">
        <v>56</v>
      </c>
      <c r="L164" t="s">
        <v>47</v>
      </c>
      <c r="M164" t="s">
        <v>1217</v>
      </c>
      <c r="N164">
        <v>0.59</v>
      </c>
      <c r="O164" t="s">
        <v>35</v>
      </c>
      <c r="P164" t="s">
        <v>88</v>
      </c>
      <c r="Q164" t="s">
        <v>598</v>
      </c>
      <c r="R164" t="s">
        <v>2552</v>
      </c>
      <c r="S164">
        <v>29662</v>
      </c>
      <c r="T164" s="1">
        <v>42041</v>
      </c>
      <c r="U164" s="1">
        <v>42046</v>
      </c>
      <c r="V164">
        <v>-156.77199999999999</v>
      </c>
      <c r="W164" s="2">
        <f>Sales_Dataset[[#This Row],[Profit]]/Sales_Dataset[[#This Row],[Sales]]</f>
        <v>-5.4522753751717182E-2</v>
      </c>
      <c r="X164">
        <v>17</v>
      </c>
      <c r="Y164">
        <v>2875.35</v>
      </c>
      <c r="Z164">
        <v>89572</v>
      </c>
      <c r="AA164" t="s">
        <v>91</v>
      </c>
      <c r="AB164" t="s">
        <v>40</v>
      </c>
    </row>
    <row r="165" spans="1:28" x14ac:dyDescent="0.3">
      <c r="A165">
        <v>25860</v>
      </c>
      <c r="B165" t="s">
        <v>58</v>
      </c>
      <c r="C165">
        <v>0.08</v>
      </c>
      <c r="D165">
        <v>227.55</v>
      </c>
      <c r="E165">
        <v>32.479999999999997</v>
      </c>
      <c r="F165">
        <v>2464</v>
      </c>
      <c r="G165" t="s">
        <v>2920</v>
      </c>
      <c r="H165" t="s">
        <v>29</v>
      </c>
      <c r="I165" t="s">
        <v>80</v>
      </c>
      <c r="J165" t="s">
        <v>31</v>
      </c>
      <c r="K165" t="s">
        <v>32</v>
      </c>
      <c r="L165" t="s">
        <v>33</v>
      </c>
      <c r="M165" t="s">
        <v>2933</v>
      </c>
      <c r="N165">
        <v>0.68</v>
      </c>
      <c r="O165" t="s">
        <v>35</v>
      </c>
      <c r="P165" t="s">
        <v>88</v>
      </c>
      <c r="Q165" t="s">
        <v>521</v>
      </c>
      <c r="R165" t="s">
        <v>2922</v>
      </c>
      <c r="S165">
        <v>71111</v>
      </c>
      <c r="T165" s="1">
        <v>42135</v>
      </c>
      <c r="U165" s="1">
        <v>42135</v>
      </c>
      <c r="V165">
        <v>-570.16960000000006</v>
      </c>
      <c r="W165" s="2">
        <f>Sales_Dataset[[#This Row],[Profit]]/Sales_Dataset[[#This Row],[Sales]]</f>
        <v>-0.20008478263921059</v>
      </c>
      <c r="X165">
        <v>16</v>
      </c>
      <c r="Y165">
        <v>2849.64</v>
      </c>
      <c r="Z165">
        <v>88713</v>
      </c>
      <c r="AA165" t="s">
        <v>91</v>
      </c>
      <c r="AB165" t="s">
        <v>40</v>
      </c>
    </row>
    <row r="166" spans="1:28" x14ac:dyDescent="0.3">
      <c r="A166">
        <v>20010</v>
      </c>
      <c r="B166" t="s">
        <v>65</v>
      </c>
      <c r="C166">
        <v>0.09</v>
      </c>
      <c r="D166">
        <v>300.97000000000003</v>
      </c>
      <c r="E166">
        <v>7.18</v>
      </c>
      <c r="F166">
        <v>983</v>
      </c>
      <c r="G166" t="s">
        <v>1377</v>
      </c>
      <c r="H166" t="s">
        <v>43</v>
      </c>
      <c r="I166" t="s">
        <v>30</v>
      </c>
      <c r="J166" t="s">
        <v>55</v>
      </c>
      <c r="K166" t="s">
        <v>86</v>
      </c>
      <c r="L166" t="s">
        <v>47</v>
      </c>
      <c r="M166" t="s">
        <v>298</v>
      </c>
      <c r="N166">
        <v>0.48</v>
      </c>
      <c r="O166" t="s">
        <v>35</v>
      </c>
      <c r="P166" t="s">
        <v>88</v>
      </c>
      <c r="Q166" t="s">
        <v>380</v>
      </c>
      <c r="R166" t="s">
        <v>1378</v>
      </c>
      <c r="S166">
        <v>72143</v>
      </c>
      <c r="T166" s="1">
        <v>42121</v>
      </c>
      <c r="U166" s="1">
        <v>42121</v>
      </c>
      <c r="V166">
        <v>17.771999999999998</v>
      </c>
      <c r="W166" s="2">
        <f>Sales_Dataset[[#This Row],[Profit]]/Sales_Dataset[[#This Row],[Sales]]</f>
        <v>6.2393360436458611E-3</v>
      </c>
      <c r="X166">
        <v>10</v>
      </c>
      <c r="Y166">
        <v>2848.38</v>
      </c>
      <c r="Z166">
        <v>90201</v>
      </c>
      <c r="AA166" t="s">
        <v>91</v>
      </c>
      <c r="AB166" t="s">
        <v>40</v>
      </c>
    </row>
    <row r="167" spans="1:28" x14ac:dyDescent="0.3">
      <c r="A167">
        <v>20296</v>
      </c>
      <c r="B167" t="s">
        <v>76</v>
      </c>
      <c r="C167">
        <v>0.09</v>
      </c>
      <c r="D167">
        <v>355.98</v>
      </c>
      <c r="E167">
        <v>58.92</v>
      </c>
      <c r="F167">
        <v>2499</v>
      </c>
      <c r="G167" t="s">
        <v>1451</v>
      </c>
      <c r="H167" t="s">
        <v>29</v>
      </c>
      <c r="I167" t="s">
        <v>30</v>
      </c>
      <c r="J167" t="s">
        <v>31</v>
      </c>
      <c r="K167" t="s">
        <v>185</v>
      </c>
      <c r="L167" t="s">
        <v>74</v>
      </c>
      <c r="M167" t="s">
        <v>186</v>
      </c>
      <c r="N167">
        <v>0.64</v>
      </c>
      <c r="O167" t="s">
        <v>35</v>
      </c>
      <c r="P167" t="s">
        <v>49</v>
      </c>
      <c r="Q167" t="s">
        <v>176</v>
      </c>
      <c r="R167" t="s">
        <v>1452</v>
      </c>
      <c r="S167">
        <v>60901</v>
      </c>
      <c r="T167" s="1">
        <v>42053</v>
      </c>
      <c r="U167" s="1">
        <v>42055</v>
      </c>
      <c r="V167">
        <v>1240.25</v>
      </c>
      <c r="W167" s="2">
        <f>Sales_Dataset[[#This Row],[Profit]]/Sales_Dataset[[#This Row],[Sales]]</f>
        <v>0.44065345683354828</v>
      </c>
      <c r="X167">
        <v>8</v>
      </c>
      <c r="Y167">
        <v>2814.57</v>
      </c>
      <c r="Z167">
        <v>88319</v>
      </c>
      <c r="AA167" t="s">
        <v>52</v>
      </c>
      <c r="AB167" t="s">
        <v>40</v>
      </c>
    </row>
    <row r="168" spans="1:28" x14ac:dyDescent="0.3">
      <c r="A168">
        <v>24328</v>
      </c>
      <c r="B168" t="s">
        <v>27</v>
      </c>
      <c r="C168">
        <v>0.06</v>
      </c>
      <c r="D168">
        <v>259.70999999999998</v>
      </c>
      <c r="E168">
        <v>66.67</v>
      </c>
      <c r="F168">
        <v>241</v>
      </c>
      <c r="G168" t="s">
        <v>2621</v>
      </c>
      <c r="H168" t="s">
        <v>29</v>
      </c>
      <c r="I168" t="s">
        <v>60</v>
      </c>
      <c r="J168" t="s">
        <v>31</v>
      </c>
      <c r="K168" t="s">
        <v>32</v>
      </c>
      <c r="L168" t="s">
        <v>33</v>
      </c>
      <c r="M168" t="s">
        <v>941</v>
      </c>
      <c r="N168">
        <v>0.61</v>
      </c>
      <c r="O168" t="s">
        <v>35</v>
      </c>
      <c r="P168" t="s">
        <v>36</v>
      </c>
      <c r="Q168" t="s">
        <v>423</v>
      </c>
      <c r="R168" t="s">
        <v>2622</v>
      </c>
      <c r="S168">
        <v>81503</v>
      </c>
      <c r="T168" s="1">
        <v>42114</v>
      </c>
      <c r="U168" s="1">
        <v>42115</v>
      </c>
      <c r="V168">
        <v>785.63</v>
      </c>
      <c r="W168" s="2">
        <f>Sales_Dataset[[#This Row],[Profit]]/Sales_Dataset[[#This Row],[Sales]]</f>
        <v>0.27959656496563901</v>
      </c>
      <c r="X168">
        <v>11</v>
      </c>
      <c r="Y168">
        <v>2809.87</v>
      </c>
      <c r="Z168">
        <v>90479</v>
      </c>
      <c r="AA168" t="s">
        <v>39</v>
      </c>
      <c r="AB168" t="s">
        <v>40</v>
      </c>
    </row>
    <row r="169" spans="1:28" x14ac:dyDescent="0.3">
      <c r="A169">
        <v>21627</v>
      </c>
      <c r="B169" t="s">
        <v>58</v>
      </c>
      <c r="C169">
        <v>0.1</v>
      </c>
      <c r="D169">
        <v>218.75</v>
      </c>
      <c r="E169">
        <v>69.64</v>
      </c>
      <c r="F169">
        <v>2346</v>
      </c>
      <c r="G169" t="s">
        <v>1613</v>
      </c>
      <c r="H169" t="s">
        <v>29</v>
      </c>
      <c r="I169" t="s">
        <v>30</v>
      </c>
      <c r="J169" t="s">
        <v>31</v>
      </c>
      <c r="K169" t="s">
        <v>32</v>
      </c>
      <c r="L169" t="s">
        <v>33</v>
      </c>
      <c r="M169" t="s">
        <v>188</v>
      </c>
      <c r="N169">
        <v>0.77</v>
      </c>
      <c r="O169" t="s">
        <v>35</v>
      </c>
      <c r="P169" t="s">
        <v>88</v>
      </c>
      <c r="Q169" t="s">
        <v>409</v>
      </c>
      <c r="R169" t="s">
        <v>1615</v>
      </c>
      <c r="S169">
        <v>40258</v>
      </c>
      <c r="T169" s="1">
        <v>42144</v>
      </c>
      <c r="U169" s="1">
        <v>42145</v>
      </c>
      <c r="V169">
        <v>62.297999999999995</v>
      </c>
      <c r="W169" s="2">
        <f>Sales_Dataset[[#This Row],[Profit]]/Sales_Dataset[[#This Row],[Sales]]</f>
        <v>2.2208200543280644E-2</v>
      </c>
      <c r="X169">
        <v>17</v>
      </c>
      <c r="Y169">
        <v>2805.18</v>
      </c>
      <c r="Z169">
        <v>89505</v>
      </c>
      <c r="AA169" t="s">
        <v>91</v>
      </c>
      <c r="AB169" t="s">
        <v>40</v>
      </c>
    </row>
    <row r="170" spans="1:28" x14ac:dyDescent="0.3">
      <c r="A170">
        <v>21722</v>
      </c>
      <c r="B170" t="s">
        <v>41</v>
      </c>
      <c r="C170">
        <v>0.04</v>
      </c>
      <c r="D170">
        <v>155.99</v>
      </c>
      <c r="E170">
        <v>8.08</v>
      </c>
      <c r="F170">
        <v>3133</v>
      </c>
      <c r="G170" t="s">
        <v>1943</v>
      </c>
      <c r="H170" t="s">
        <v>43</v>
      </c>
      <c r="I170" t="s">
        <v>30</v>
      </c>
      <c r="J170" t="s">
        <v>55</v>
      </c>
      <c r="K170" t="s">
        <v>56</v>
      </c>
      <c r="L170" t="s">
        <v>47</v>
      </c>
      <c r="M170" t="s">
        <v>1946</v>
      </c>
      <c r="N170">
        <v>0.6</v>
      </c>
      <c r="O170" t="s">
        <v>35</v>
      </c>
      <c r="P170" t="s">
        <v>49</v>
      </c>
      <c r="Q170" t="s">
        <v>176</v>
      </c>
      <c r="R170" t="s">
        <v>1944</v>
      </c>
      <c r="S170">
        <v>60540</v>
      </c>
      <c r="T170" s="1">
        <v>42067</v>
      </c>
      <c r="U170" s="1">
        <v>42068</v>
      </c>
      <c r="V170">
        <v>1374.9480000000001</v>
      </c>
      <c r="W170" s="2">
        <f>Sales_Dataset[[#This Row],[Profit]]/Sales_Dataset[[#This Row],[Sales]]</f>
        <v>0.49099498987619322</v>
      </c>
      <c r="X170">
        <v>22</v>
      </c>
      <c r="Y170">
        <v>2800.33</v>
      </c>
      <c r="Z170">
        <v>86792</v>
      </c>
      <c r="AA170" t="s">
        <v>52</v>
      </c>
      <c r="AB170" t="s">
        <v>40</v>
      </c>
    </row>
    <row r="171" spans="1:28" x14ac:dyDescent="0.3">
      <c r="A171">
        <v>22672</v>
      </c>
      <c r="B171" t="s">
        <v>76</v>
      </c>
      <c r="C171">
        <v>0.04</v>
      </c>
      <c r="D171">
        <v>177.98</v>
      </c>
      <c r="E171">
        <v>0.99</v>
      </c>
      <c r="F171">
        <v>1442</v>
      </c>
      <c r="G171" t="s">
        <v>1996</v>
      </c>
      <c r="H171" t="s">
        <v>43</v>
      </c>
      <c r="I171" t="s">
        <v>30</v>
      </c>
      <c r="J171" t="s">
        <v>45</v>
      </c>
      <c r="K171" t="s">
        <v>73</v>
      </c>
      <c r="L171" t="s">
        <v>47</v>
      </c>
      <c r="M171" t="s">
        <v>2202</v>
      </c>
      <c r="N171">
        <v>0.56000000000000005</v>
      </c>
      <c r="O171" t="s">
        <v>35</v>
      </c>
      <c r="P171" t="s">
        <v>49</v>
      </c>
      <c r="Q171" t="s">
        <v>433</v>
      </c>
      <c r="R171" t="s">
        <v>1320</v>
      </c>
      <c r="S171">
        <v>65807</v>
      </c>
      <c r="T171" s="1">
        <v>42180</v>
      </c>
      <c r="U171" s="1">
        <v>42182</v>
      </c>
      <c r="V171">
        <v>1909.8854999999996</v>
      </c>
      <c r="W171" s="2">
        <f>Sales_Dataset[[#This Row],[Profit]]/Sales_Dataset[[#This Row],[Sales]]</f>
        <v>0.69</v>
      </c>
      <c r="X171">
        <v>15</v>
      </c>
      <c r="Y171">
        <v>2767.95</v>
      </c>
      <c r="Z171">
        <v>89076</v>
      </c>
      <c r="AA171" t="s">
        <v>52</v>
      </c>
      <c r="AB171" t="s">
        <v>40</v>
      </c>
    </row>
    <row r="172" spans="1:28" x14ac:dyDescent="0.3">
      <c r="A172">
        <v>23852</v>
      </c>
      <c r="B172" t="s">
        <v>58</v>
      </c>
      <c r="C172">
        <v>0.03</v>
      </c>
      <c r="D172">
        <v>124.49</v>
      </c>
      <c r="E172">
        <v>51.94</v>
      </c>
      <c r="F172">
        <v>2124</v>
      </c>
      <c r="G172" t="s">
        <v>2536</v>
      </c>
      <c r="H172" t="s">
        <v>29</v>
      </c>
      <c r="I172" t="s">
        <v>30</v>
      </c>
      <c r="J172" t="s">
        <v>31</v>
      </c>
      <c r="K172" t="s">
        <v>32</v>
      </c>
      <c r="L172" t="s">
        <v>33</v>
      </c>
      <c r="M172" t="s">
        <v>34</v>
      </c>
      <c r="N172">
        <v>0.63</v>
      </c>
      <c r="O172" t="s">
        <v>35</v>
      </c>
      <c r="P172" t="s">
        <v>88</v>
      </c>
      <c r="Q172" t="s">
        <v>380</v>
      </c>
      <c r="R172" t="s">
        <v>2537</v>
      </c>
      <c r="S172">
        <v>72301</v>
      </c>
      <c r="T172" s="1">
        <v>42089</v>
      </c>
      <c r="U172" s="1">
        <v>42090</v>
      </c>
      <c r="V172">
        <v>18.173999999999999</v>
      </c>
      <c r="W172" s="2">
        <f>Sales_Dataset[[#This Row],[Profit]]/Sales_Dataset[[#This Row],[Sales]]</f>
        <v>6.5801574255776735E-3</v>
      </c>
      <c r="X172">
        <v>21</v>
      </c>
      <c r="Y172">
        <v>2761.94</v>
      </c>
      <c r="Z172">
        <v>89666</v>
      </c>
      <c r="AA172" t="s">
        <v>91</v>
      </c>
      <c r="AB172" t="s">
        <v>40</v>
      </c>
    </row>
    <row r="173" spans="1:28" x14ac:dyDescent="0.3">
      <c r="A173">
        <v>22600</v>
      </c>
      <c r="B173" t="s">
        <v>76</v>
      </c>
      <c r="C173">
        <v>0.04</v>
      </c>
      <c r="D173">
        <v>355.98</v>
      </c>
      <c r="E173">
        <v>58.92</v>
      </c>
      <c r="F173">
        <v>1989</v>
      </c>
      <c r="G173" t="s">
        <v>1530</v>
      </c>
      <c r="H173" t="s">
        <v>29</v>
      </c>
      <c r="I173" t="s">
        <v>44</v>
      </c>
      <c r="J173" t="s">
        <v>31</v>
      </c>
      <c r="K173" t="s">
        <v>185</v>
      </c>
      <c r="L173" t="s">
        <v>74</v>
      </c>
      <c r="M173" t="s">
        <v>186</v>
      </c>
      <c r="N173">
        <v>0.64</v>
      </c>
      <c r="O173" t="s">
        <v>35</v>
      </c>
      <c r="P173" t="s">
        <v>36</v>
      </c>
      <c r="Q173" t="s">
        <v>402</v>
      </c>
      <c r="R173" t="s">
        <v>1532</v>
      </c>
      <c r="S173">
        <v>84117</v>
      </c>
      <c r="T173" s="1">
        <v>42025</v>
      </c>
      <c r="U173" s="1">
        <v>42026</v>
      </c>
      <c r="V173">
        <v>882.93000000000006</v>
      </c>
      <c r="W173" s="2">
        <f>Sales_Dataset[[#This Row],[Profit]]/Sales_Dataset[[#This Row],[Sales]]</f>
        <v>0.3212745750870567</v>
      </c>
      <c r="X173">
        <v>8</v>
      </c>
      <c r="Y173">
        <v>2748.21</v>
      </c>
      <c r="Z173">
        <v>90000</v>
      </c>
      <c r="AA173" t="s">
        <v>39</v>
      </c>
      <c r="AB173" t="s">
        <v>40</v>
      </c>
    </row>
    <row r="174" spans="1:28" x14ac:dyDescent="0.3">
      <c r="A174">
        <v>21411</v>
      </c>
      <c r="B174" t="s">
        <v>41</v>
      </c>
      <c r="C174">
        <v>7.0000000000000007E-2</v>
      </c>
      <c r="D174">
        <v>279.48</v>
      </c>
      <c r="E174">
        <v>35</v>
      </c>
      <c r="F174">
        <v>688</v>
      </c>
      <c r="G174" t="s">
        <v>1073</v>
      </c>
      <c r="H174" t="s">
        <v>43</v>
      </c>
      <c r="I174" t="s">
        <v>60</v>
      </c>
      <c r="J174" t="s">
        <v>45</v>
      </c>
      <c r="K174" t="s">
        <v>120</v>
      </c>
      <c r="L174" t="s">
        <v>105</v>
      </c>
      <c r="M174" t="s">
        <v>229</v>
      </c>
      <c r="N174">
        <v>0.8</v>
      </c>
      <c r="O174" t="s">
        <v>35</v>
      </c>
      <c r="P174" t="s">
        <v>49</v>
      </c>
      <c r="Q174" t="s">
        <v>433</v>
      </c>
      <c r="R174" t="s">
        <v>1075</v>
      </c>
      <c r="S174">
        <v>63116</v>
      </c>
      <c r="T174" s="1">
        <v>42140</v>
      </c>
      <c r="U174" s="1">
        <v>42140</v>
      </c>
      <c r="V174">
        <v>-207.28</v>
      </c>
      <c r="W174" s="2">
        <f>Sales_Dataset[[#This Row],[Profit]]/Sales_Dataset[[#This Row],[Sales]]</f>
        <v>-7.6315586007827424E-2</v>
      </c>
      <c r="X174">
        <v>10</v>
      </c>
      <c r="Y174">
        <v>2716.09</v>
      </c>
      <c r="Z174">
        <v>88503</v>
      </c>
      <c r="AA174" t="s">
        <v>52</v>
      </c>
      <c r="AB174" t="s">
        <v>40</v>
      </c>
    </row>
    <row r="175" spans="1:28" x14ac:dyDescent="0.3">
      <c r="A175">
        <v>3791</v>
      </c>
      <c r="B175" t="s">
        <v>65</v>
      </c>
      <c r="C175">
        <v>0.05</v>
      </c>
      <c r="D175">
        <v>80.98</v>
      </c>
      <c r="E175">
        <v>35</v>
      </c>
      <c r="F175">
        <v>1314</v>
      </c>
      <c r="G175" t="s">
        <v>206</v>
      </c>
      <c r="H175" t="s">
        <v>43</v>
      </c>
      <c r="I175" t="s">
        <v>44</v>
      </c>
      <c r="J175" t="s">
        <v>45</v>
      </c>
      <c r="K175" t="s">
        <v>120</v>
      </c>
      <c r="L175" t="s">
        <v>105</v>
      </c>
      <c r="M175" t="s">
        <v>228</v>
      </c>
      <c r="N175">
        <v>0.81</v>
      </c>
      <c r="O175" t="s">
        <v>35</v>
      </c>
      <c r="P175" t="s">
        <v>36</v>
      </c>
      <c r="Q175" t="s">
        <v>37</v>
      </c>
      <c r="R175" t="s">
        <v>38</v>
      </c>
      <c r="S175">
        <v>90058</v>
      </c>
      <c r="T175" s="1">
        <v>42009</v>
      </c>
      <c r="U175" s="1">
        <v>42013</v>
      </c>
      <c r="V175">
        <v>-746.44</v>
      </c>
      <c r="W175" s="2">
        <f>Sales_Dataset[[#This Row],[Profit]]/Sales_Dataset[[#This Row],[Sales]]</f>
        <v>-0.27539135279121335</v>
      </c>
      <c r="X175">
        <v>34</v>
      </c>
      <c r="Y175">
        <v>2710.47</v>
      </c>
      <c r="Z175">
        <v>27013</v>
      </c>
      <c r="AA175" t="s">
        <v>39</v>
      </c>
      <c r="AB175" t="s">
        <v>40</v>
      </c>
    </row>
    <row r="176" spans="1:28" x14ac:dyDescent="0.3">
      <c r="A176">
        <v>20940</v>
      </c>
      <c r="B176" t="s">
        <v>65</v>
      </c>
      <c r="C176">
        <v>0.08</v>
      </c>
      <c r="D176">
        <v>105.49</v>
      </c>
      <c r="E176">
        <v>41.64</v>
      </c>
      <c r="F176">
        <v>2578</v>
      </c>
      <c r="G176" t="s">
        <v>1690</v>
      </c>
      <c r="H176" t="s">
        <v>29</v>
      </c>
      <c r="I176" t="s">
        <v>44</v>
      </c>
      <c r="J176" t="s">
        <v>31</v>
      </c>
      <c r="K176" t="s">
        <v>32</v>
      </c>
      <c r="L176" t="s">
        <v>33</v>
      </c>
      <c r="M176" t="s">
        <v>1692</v>
      </c>
      <c r="N176">
        <v>0.75</v>
      </c>
      <c r="O176" t="s">
        <v>35</v>
      </c>
      <c r="P176" t="s">
        <v>88</v>
      </c>
      <c r="Q176" t="s">
        <v>564</v>
      </c>
      <c r="R176" t="s">
        <v>1691</v>
      </c>
      <c r="S176">
        <v>36801</v>
      </c>
      <c r="T176" s="1">
        <v>42126</v>
      </c>
      <c r="U176" s="1">
        <v>42133</v>
      </c>
      <c r="V176">
        <v>-36.945999999999998</v>
      </c>
      <c r="W176" s="2">
        <f>Sales_Dataset[[#This Row],[Profit]]/Sales_Dataset[[#This Row],[Sales]]</f>
        <v>-1.3711685699334569E-2</v>
      </c>
      <c r="X176">
        <v>34</v>
      </c>
      <c r="Y176">
        <v>2694.49</v>
      </c>
      <c r="Z176">
        <v>88298</v>
      </c>
      <c r="AA176" t="s">
        <v>91</v>
      </c>
      <c r="AB176" t="s">
        <v>40</v>
      </c>
    </row>
    <row r="177" spans="1:28" x14ac:dyDescent="0.3">
      <c r="A177">
        <v>22146</v>
      </c>
      <c r="B177" t="s">
        <v>41</v>
      </c>
      <c r="C177">
        <v>0</v>
      </c>
      <c r="D177">
        <v>195.99</v>
      </c>
      <c r="E177">
        <v>4.2</v>
      </c>
      <c r="F177">
        <v>2030</v>
      </c>
      <c r="G177" t="s">
        <v>1579</v>
      </c>
      <c r="H177" t="s">
        <v>43</v>
      </c>
      <c r="I177" t="s">
        <v>30</v>
      </c>
      <c r="J177" t="s">
        <v>55</v>
      </c>
      <c r="K177" t="s">
        <v>56</v>
      </c>
      <c r="L177" t="s">
        <v>47</v>
      </c>
      <c r="M177" t="s">
        <v>2070</v>
      </c>
      <c r="N177">
        <v>0.6</v>
      </c>
      <c r="O177" t="s">
        <v>35</v>
      </c>
      <c r="P177" t="s">
        <v>49</v>
      </c>
      <c r="Q177" t="s">
        <v>50</v>
      </c>
      <c r="R177" t="s">
        <v>1441</v>
      </c>
      <c r="S177">
        <v>75401</v>
      </c>
      <c r="T177" s="1">
        <v>42080</v>
      </c>
      <c r="U177" s="1">
        <v>42082</v>
      </c>
      <c r="V177">
        <v>1585.5030000000002</v>
      </c>
      <c r="W177" s="2">
        <f>Sales_Dataset[[#This Row],[Profit]]/Sales_Dataset[[#This Row],[Sales]]</f>
        <v>0.58894217196856014</v>
      </c>
      <c r="X177">
        <v>16</v>
      </c>
      <c r="Y177">
        <v>2692.12</v>
      </c>
      <c r="Z177">
        <v>91059</v>
      </c>
      <c r="AA177" t="s">
        <v>52</v>
      </c>
      <c r="AB177" t="s">
        <v>40</v>
      </c>
    </row>
    <row r="178" spans="1:28" x14ac:dyDescent="0.3">
      <c r="A178">
        <v>6244</v>
      </c>
      <c r="B178" t="s">
        <v>76</v>
      </c>
      <c r="C178">
        <v>0.01</v>
      </c>
      <c r="D178">
        <v>17.98</v>
      </c>
      <c r="E178">
        <v>4</v>
      </c>
      <c r="F178">
        <v>94</v>
      </c>
      <c r="G178" t="s">
        <v>311</v>
      </c>
      <c r="H178" t="s">
        <v>43</v>
      </c>
      <c r="I178" t="s">
        <v>44</v>
      </c>
      <c r="J178" t="s">
        <v>55</v>
      </c>
      <c r="K178" t="s">
        <v>86</v>
      </c>
      <c r="L178" t="s">
        <v>47</v>
      </c>
      <c r="M178" t="s">
        <v>313</v>
      </c>
      <c r="N178">
        <v>0.79</v>
      </c>
      <c r="O178" t="s">
        <v>35</v>
      </c>
      <c r="P178" t="s">
        <v>49</v>
      </c>
      <c r="Q178" t="s">
        <v>176</v>
      </c>
      <c r="R178" t="s">
        <v>177</v>
      </c>
      <c r="S178">
        <v>60601</v>
      </c>
      <c r="T178" s="1">
        <v>42127</v>
      </c>
      <c r="U178" s="1">
        <v>42129</v>
      </c>
      <c r="V178">
        <v>-87.96</v>
      </c>
      <c r="W178" s="2">
        <f>Sales_Dataset[[#This Row],[Profit]]/Sales_Dataset[[#This Row],[Sales]]</f>
        <v>-3.3013061101936643E-2</v>
      </c>
      <c r="X178">
        <v>146</v>
      </c>
      <c r="Y178">
        <v>2664.4</v>
      </c>
      <c r="Z178">
        <v>44231</v>
      </c>
      <c r="AA178" t="s">
        <v>52</v>
      </c>
      <c r="AB178" t="s">
        <v>40</v>
      </c>
    </row>
    <row r="179" spans="1:28" x14ac:dyDescent="0.3">
      <c r="A179">
        <v>18211</v>
      </c>
      <c r="B179" t="s">
        <v>58</v>
      </c>
      <c r="C179">
        <v>0.09</v>
      </c>
      <c r="D179">
        <v>160.97999999999999</v>
      </c>
      <c r="E179">
        <v>35.020000000000003</v>
      </c>
      <c r="F179">
        <v>1124</v>
      </c>
      <c r="G179" t="s">
        <v>479</v>
      </c>
      <c r="H179" t="s">
        <v>29</v>
      </c>
      <c r="I179" t="s">
        <v>60</v>
      </c>
      <c r="J179" t="s">
        <v>31</v>
      </c>
      <c r="K179" t="s">
        <v>153</v>
      </c>
      <c r="L179" t="s">
        <v>33</v>
      </c>
      <c r="M179" t="s">
        <v>154</v>
      </c>
      <c r="N179">
        <v>0.72</v>
      </c>
      <c r="O179" t="s">
        <v>35</v>
      </c>
      <c r="P179" t="s">
        <v>69</v>
      </c>
      <c r="Q179" t="s">
        <v>480</v>
      </c>
      <c r="R179" t="s">
        <v>481</v>
      </c>
      <c r="S179">
        <v>6360</v>
      </c>
      <c r="T179" s="1">
        <v>42175</v>
      </c>
      <c r="U179" s="1">
        <v>42176</v>
      </c>
      <c r="V179">
        <v>-229.93</v>
      </c>
      <c r="W179" s="2">
        <f>Sales_Dataset[[#This Row],[Profit]]/Sales_Dataset[[#This Row],[Sales]]</f>
        <v>-8.6667269752960782E-2</v>
      </c>
      <c r="X179">
        <v>18</v>
      </c>
      <c r="Y179">
        <v>2653.02</v>
      </c>
      <c r="Z179">
        <v>87016</v>
      </c>
      <c r="AA179" t="s">
        <v>72</v>
      </c>
      <c r="AB179" t="s">
        <v>40</v>
      </c>
    </row>
    <row r="180" spans="1:28" x14ac:dyDescent="0.3">
      <c r="A180">
        <v>6856</v>
      </c>
      <c r="B180" t="s">
        <v>41</v>
      </c>
      <c r="C180">
        <v>0.09</v>
      </c>
      <c r="D180">
        <v>348.21</v>
      </c>
      <c r="E180">
        <v>40.19</v>
      </c>
      <c r="F180">
        <v>2491</v>
      </c>
      <c r="G180" t="s">
        <v>159</v>
      </c>
      <c r="H180" t="s">
        <v>29</v>
      </c>
      <c r="I180" t="s">
        <v>44</v>
      </c>
      <c r="J180" t="s">
        <v>31</v>
      </c>
      <c r="K180" t="s">
        <v>32</v>
      </c>
      <c r="L180" t="s">
        <v>33</v>
      </c>
      <c r="M180" t="s">
        <v>329</v>
      </c>
      <c r="N180">
        <v>0.62</v>
      </c>
      <c r="O180" t="s">
        <v>35</v>
      </c>
      <c r="P180" t="s">
        <v>36</v>
      </c>
      <c r="Q180" t="s">
        <v>37</v>
      </c>
      <c r="R180" t="s">
        <v>38</v>
      </c>
      <c r="S180">
        <v>90045</v>
      </c>
      <c r="T180" s="1">
        <v>42049</v>
      </c>
      <c r="U180" s="1">
        <v>42051</v>
      </c>
      <c r="V180">
        <v>-93.849999999999909</v>
      </c>
      <c r="W180" s="2">
        <f>Sales_Dataset[[#This Row],[Profit]]/Sales_Dataset[[#This Row],[Sales]]</f>
        <v>-3.5398931054122423E-2</v>
      </c>
      <c r="X180">
        <v>8</v>
      </c>
      <c r="Y180">
        <v>2651.21</v>
      </c>
      <c r="Z180">
        <v>48836</v>
      </c>
      <c r="AA180" t="s">
        <v>39</v>
      </c>
      <c r="AB180" t="s">
        <v>40</v>
      </c>
    </row>
    <row r="181" spans="1:28" x14ac:dyDescent="0.3">
      <c r="A181">
        <v>25473</v>
      </c>
      <c r="B181" t="s">
        <v>76</v>
      </c>
      <c r="C181">
        <v>0.08</v>
      </c>
      <c r="D181">
        <v>315.98</v>
      </c>
      <c r="E181">
        <v>19.989999999999998</v>
      </c>
      <c r="F181">
        <v>3120</v>
      </c>
      <c r="G181" t="s">
        <v>2852</v>
      </c>
      <c r="H181" t="s">
        <v>43</v>
      </c>
      <c r="I181" t="s">
        <v>44</v>
      </c>
      <c r="J181" t="s">
        <v>45</v>
      </c>
      <c r="K181" t="s">
        <v>67</v>
      </c>
      <c r="L181" t="s">
        <v>47</v>
      </c>
      <c r="M181" t="s">
        <v>2337</v>
      </c>
      <c r="N181">
        <v>0.38</v>
      </c>
      <c r="O181" t="s">
        <v>35</v>
      </c>
      <c r="P181" t="s">
        <v>88</v>
      </c>
      <c r="Q181" t="s">
        <v>521</v>
      </c>
      <c r="R181" t="s">
        <v>2853</v>
      </c>
      <c r="S181">
        <v>70117</v>
      </c>
      <c r="T181" s="1">
        <v>42169</v>
      </c>
      <c r="U181" s="1">
        <v>42169</v>
      </c>
      <c r="V181">
        <v>44.519999999999996</v>
      </c>
      <c r="W181" s="2">
        <f>Sales_Dataset[[#This Row],[Profit]]/Sales_Dataset[[#This Row],[Sales]]</f>
        <v>1.6847809633374709E-2</v>
      </c>
      <c r="X181">
        <v>9</v>
      </c>
      <c r="Y181">
        <v>2642.48</v>
      </c>
      <c r="Z181">
        <v>90160</v>
      </c>
      <c r="AA181" t="s">
        <v>91</v>
      </c>
      <c r="AB181" t="s">
        <v>40</v>
      </c>
    </row>
    <row r="182" spans="1:28" x14ac:dyDescent="0.3">
      <c r="A182">
        <v>22502</v>
      </c>
      <c r="B182" t="s">
        <v>65</v>
      </c>
      <c r="C182">
        <v>7.0000000000000007E-2</v>
      </c>
      <c r="D182">
        <v>699.99</v>
      </c>
      <c r="E182">
        <v>24.49</v>
      </c>
      <c r="F182">
        <v>1132</v>
      </c>
      <c r="G182" t="s">
        <v>2150</v>
      </c>
      <c r="H182" t="s">
        <v>43</v>
      </c>
      <c r="I182" t="s">
        <v>44</v>
      </c>
      <c r="J182" t="s">
        <v>55</v>
      </c>
      <c r="K182" t="s">
        <v>239</v>
      </c>
      <c r="L182" t="s">
        <v>105</v>
      </c>
      <c r="M182" t="s">
        <v>248</v>
      </c>
      <c r="N182">
        <v>0.54</v>
      </c>
      <c r="O182" t="s">
        <v>35</v>
      </c>
      <c r="P182" t="s">
        <v>49</v>
      </c>
      <c r="Q182" t="s">
        <v>50</v>
      </c>
      <c r="R182" t="s">
        <v>2151</v>
      </c>
      <c r="S182">
        <v>76039</v>
      </c>
      <c r="T182" s="1">
        <v>42051</v>
      </c>
      <c r="U182" s="1">
        <v>42055</v>
      </c>
      <c r="V182">
        <v>325.29000000000002</v>
      </c>
      <c r="W182" s="2">
        <f>Sales_Dataset[[#This Row],[Profit]]/Sales_Dataset[[#This Row],[Sales]]</f>
        <v>0.12368441064638784</v>
      </c>
      <c r="X182">
        <v>4</v>
      </c>
      <c r="Y182">
        <v>2630</v>
      </c>
      <c r="Z182">
        <v>88102</v>
      </c>
      <c r="AA182" t="s">
        <v>52</v>
      </c>
      <c r="AB182" t="s">
        <v>40</v>
      </c>
    </row>
    <row r="183" spans="1:28" x14ac:dyDescent="0.3">
      <c r="A183">
        <v>23188</v>
      </c>
      <c r="B183" t="s">
        <v>58</v>
      </c>
      <c r="C183">
        <v>0.06</v>
      </c>
      <c r="D183">
        <v>276.2</v>
      </c>
      <c r="E183">
        <v>24.49</v>
      </c>
      <c r="F183">
        <v>3048</v>
      </c>
      <c r="G183" t="s">
        <v>2339</v>
      </c>
      <c r="H183" t="s">
        <v>85</v>
      </c>
      <c r="I183" t="s">
        <v>30</v>
      </c>
      <c r="J183" t="s">
        <v>31</v>
      </c>
      <c r="K183" t="s">
        <v>185</v>
      </c>
      <c r="L183" t="s">
        <v>105</v>
      </c>
      <c r="M183" t="s">
        <v>515</v>
      </c>
      <c r="O183" t="s">
        <v>35</v>
      </c>
      <c r="P183" t="s">
        <v>36</v>
      </c>
      <c r="Q183" t="s">
        <v>37</v>
      </c>
      <c r="R183" t="s">
        <v>2340</v>
      </c>
      <c r="S183">
        <v>94704</v>
      </c>
      <c r="T183" s="1">
        <v>42068</v>
      </c>
      <c r="U183" s="1">
        <v>42070</v>
      </c>
      <c r="V183">
        <v>1167.3800000000001</v>
      </c>
      <c r="W183" s="2">
        <f>Sales_Dataset[[#This Row],[Profit]]/Sales_Dataset[[#This Row],[Sales]]</f>
        <v>0.44717608482471199</v>
      </c>
      <c r="X183">
        <v>10</v>
      </c>
      <c r="Y183">
        <v>2610.56</v>
      </c>
      <c r="Z183">
        <v>89789</v>
      </c>
      <c r="AA183" t="s">
        <v>39</v>
      </c>
      <c r="AB183" t="s">
        <v>40</v>
      </c>
    </row>
    <row r="184" spans="1:28" x14ac:dyDescent="0.3">
      <c r="A184">
        <v>21323</v>
      </c>
      <c r="B184" t="s">
        <v>27</v>
      </c>
      <c r="C184">
        <v>0.01</v>
      </c>
      <c r="D184">
        <v>220.98</v>
      </c>
      <c r="E184">
        <v>64.66</v>
      </c>
      <c r="F184">
        <v>2745</v>
      </c>
      <c r="G184" t="s">
        <v>1812</v>
      </c>
      <c r="H184" t="s">
        <v>29</v>
      </c>
      <c r="I184" t="s">
        <v>30</v>
      </c>
      <c r="J184" t="s">
        <v>31</v>
      </c>
      <c r="K184" t="s">
        <v>153</v>
      </c>
      <c r="L184" t="s">
        <v>33</v>
      </c>
      <c r="M184" t="s">
        <v>211</v>
      </c>
      <c r="N184">
        <v>0.62</v>
      </c>
      <c r="O184" t="s">
        <v>35</v>
      </c>
      <c r="P184" t="s">
        <v>36</v>
      </c>
      <c r="Q184" t="s">
        <v>396</v>
      </c>
      <c r="R184" t="s">
        <v>1553</v>
      </c>
      <c r="S184">
        <v>85224</v>
      </c>
      <c r="T184" s="1">
        <v>42081</v>
      </c>
      <c r="U184" s="1">
        <v>42082</v>
      </c>
      <c r="V184">
        <v>1049.03</v>
      </c>
      <c r="W184" s="2">
        <f>Sales_Dataset[[#This Row],[Profit]]/Sales_Dataset[[#This Row],[Sales]]</f>
        <v>0.40486050272279228</v>
      </c>
      <c r="X184">
        <v>11</v>
      </c>
      <c r="Y184">
        <v>2591.09</v>
      </c>
      <c r="Z184">
        <v>86184</v>
      </c>
      <c r="AA184" t="s">
        <v>39</v>
      </c>
      <c r="AB184" t="s">
        <v>40</v>
      </c>
    </row>
    <row r="185" spans="1:28" x14ac:dyDescent="0.3">
      <c r="A185">
        <v>21517</v>
      </c>
      <c r="B185" t="s">
        <v>76</v>
      </c>
      <c r="C185">
        <v>0.03</v>
      </c>
      <c r="D185">
        <v>1270.99</v>
      </c>
      <c r="E185">
        <v>19.989999999999998</v>
      </c>
      <c r="F185">
        <v>524</v>
      </c>
      <c r="G185" t="s">
        <v>1878</v>
      </c>
      <c r="H185" t="s">
        <v>43</v>
      </c>
      <c r="I185" t="s">
        <v>80</v>
      </c>
      <c r="J185" t="s">
        <v>45</v>
      </c>
      <c r="K185" t="s">
        <v>67</v>
      </c>
      <c r="L185" t="s">
        <v>47</v>
      </c>
      <c r="M185" t="s">
        <v>109</v>
      </c>
      <c r="N185">
        <v>0.35</v>
      </c>
      <c r="O185" t="s">
        <v>35</v>
      </c>
      <c r="P185" t="s">
        <v>88</v>
      </c>
      <c r="Q185" t="s">
        <v>736</v>
      </c>
      <c r="R185" t="s">
        <v>1879</v>
      </c>
      <c r="S185">
        <v>37922</v>
      </c>
      <c r="T185" s="1">
        <v>42024</v>
      </c>
      <c r="U185" s="1">
        <v>42026</v>
      </c>
      <c r="V185">
        <v>363.55199999999996</v>
      </c>
      <c r="W185" s="2">
        <f>Sales_Dataset[[#This Row],[Profit]]/Sales_Dataset[[#This Row],[Sales]]</f>
        <v>0.14042124209639975</v>
      </c>
      <c r="X185">
        <v>2</v>
      </c>
      <c r="Y185">
        <v>2589.0100000000002</v>
      </c>
      <c r="Z185">
        <v>91127</v>
      </c>
      <c r="AA185" t="s">
        <v>91</v>
      </c>
      <c r="AB185" t="s">
        <v>40</v>
      </c>
    </row>
    <row r="186" spans="1:28" x14ac:dyDescent="0.3">
      <c r="A186">
        <v>20517</v>
      </c>
      <c r="B186" t="s">
        <v>27</v>
      </c>
      <c r="C186">
        <v>0.03</v>
      </c>
      <c r="D186">
        <v>499.99</v>
      </c>
      <c r="E186">
        <v>24.49</v>
      </c>
      <c r="F186">
        <v>3063</v>
      </c>
      <c r="G186" t="s">
        <v>1233</v>
      </c>
      <c r="H186" t="s">
        <v>43</v>
      </c>
      <c r="I186" t="s">
        <v>80</v>
      </c>
      <c r="J186" t="s">
        <v>55</v>
      </c>
      <c r="K186" t="s">
        <v>239</v>
      </c>
      <c r="L186" t="s">
        <v>105</v>
      </c>
      <c r="M186" t="s">
        <v>1519</v>
      </c>
      <c r="N186">
        <v>0.36</v>
      </c>
      <c r="O186" t="s">
        <v>35</v>
      </c>
      <c r="P186" t="s">
        <v>36</v>
      </c>
      <c r="Q186" t="s">
        <v>108</v>
      </c>
      <c r="R186" t="s">
        <v>1235</v>
      </c>
      <c r="S186">
        <v>98034</v>
      </c>
      <c r="T186" s="1">
        <v>42061</v>
      </c>
      <c r="U186" s="1">
        <v>42062</v>
      </c>
      <c r="V186">
        <v>1773.6104999999998</v>
      </c>
      <c r="W186" s="2">
        <f>Sales_Dataset[[#This Row],[Profit]]/Sales_Dataset[[#This Row],[Sales]]</f>
        <v>0.69</v>
      </c>
      <c r="X186">
        <v>5</v>
      </c>
      <c r="Y186">
        <v>2570.4499999999998</v>
      </c>
      <c r="Z186">
        <v>88447</v>
      </c>
      <c r="AA186" t="s">
        <v>39</v>
      </c>
      <c r="AB186" t="s">
        <v>40</v>
      </c>
    </row>
    <row r="187" spans="1:28" x14ac:dyDescent="0.3">
      <c r="A187">
        <v>19507</v>
      </c>
      <c r="B187" t="s">
        <v>41</v>
      </c>
      <c r="C187">
        <v>0.01</v>
      </c>
      <c r="D187">
        <v>119.99</v>
      </c>
      <c r="E187">
        <v>56.14</v>
      </c>
      <c r="F187">
        <v>2697</v>
      </c>
      <c r="G187" t="s">
        <v>1171</v>
      </c>
      <c r="H187" t="s">
        <v>29</v>
      </c>
      <c r="I187" t="s">
        <v>30</v>
      </c>
      <c r="J187" t="s">
        <v>55</v>
      </c>
      <c r="K187" t="s">
        <v>77</v>
      </c>
      <c r="L187" t="s">
        <v>33</v>
      </c>
      <c r="M187" t="s">
        <v>1173</v>
      </c>
      <c r="N187">
        <v>0.39</v>
      </c>
      <c r="O187" t="s">
        <v>35</v>
      </c>
      <c r="P187" t="s">
        <v>88</v>
      </c>
      <c r="Q187" t="s">
        <v>564</v>
      </c>
      <c r="R187" t="s">
        <v>1172</v>
      </c>
      <c r="S187">
        <v>35216</v>
      </c>
      <c r="T187" s="1">
        <v>42058</v>
      </c>
      <c r="U187" s="1">
        <v>42059</v>
      </c>
      <c r="V187">
        <v>-1197.0419999999999</v>
      </c>
      <c r="W187" s="2">
        <f>Sales_Dataset[[#This Row],[Profit]]/Sales_Dataset[[#This Row],[Sales]]</f>
        <v>-0.46585304155948265</v>
      </c>
      <c r="X187">
        <v>21</v>
      </c>
      <c r="Y187">
        <v>2569.5700000000002</v>
      </c>
      <c r="Z187">
        <v>87678</v>
      </c>
      <c r="AA187" t="s">
        <v>91</v>
      </c>
      <c r="AB187" t="s">
        <v>40</v>
      </c>
    </row>
    <row r="188" spans="1:28" x14ac:dyDescent="0.3">
      <c r="A188">
        <v>25467</v>
      </c>
      <c r="B188" t="s">
        <v>27</v>
      </c>
      <c r="C188">
        <v>0.05</v>
      </c>
      <c r="D188">
        <v>363.25</v>
      </c>
      <c r="E188">
        <v>19.989999999999998</v>
      </c>
      <c r="F188">
        <v>1142</v>
      </c>
      <c r="G188" t="s">
        <v>2663</v>
      </c>
      <c r="H188" t="s">
        <v>43</v>
      </c>
      <c r="I188" t="s">
        <v>44</v>
      </c>
      <c r="J188" t="s">
        <v>45</v>
      </c>
      <c r="K188" t="s">
        <v>73</v>
      </c>
      <c r="L188" t="s">
        <v>47</v>
      </c>
      <c r="M188" t="s">
        <v>203</v>
      </c>
      <c r="N188">
        <v>0.56999999999999995</v>
      </c>
      <c r="O188" t="s">
        <v>35</v>
      </c>
      <c r="P188" t="s">
        <v>49</v>
      </c>
      <c r="Q188" t="s">
        <v>50</v>
      </c>
      <c r="R188" t="s">
        <v>2664</v>
      </c>
      <c r="S188">
        <v>76706</v>
      </c>
      <c r="T188" s="1">
        <v>42008</v>
      </c>
      <c r="U188" s="1">
        <v>42010</v>
      </c>
      <c r="V188">
        <v>1766.7795000000001</v>
      </c>
      <c r="W188" s="2">
        <f>Sales_Dataset[[#This Row],[Profit]]/Sales_Dataset[[#This Row],[Sales]]</f>
        <v>0.69</v>
      </c>
      <c r="X188">
        <v>7</v>
      </c>
      <c r="Y188">
        <v>2560.5500000000002</v>
      </c>
      <c r="Z188">
        <v>86573</v>
      </c>
      <c r="AA188" t="s">
        <v>52</v>
      </c>
      <c r="AB188" t="s">
        <v>40</v>
      </c>
    </row>
    <row r="189" spans="1:28" x14ac:dyDescent="0.3">
      <c r="A189">
        <v>8200</v>
      </c>
      <c r="B189" t="s">
        <v>27</v>
      </c>
      <c r="C189">
        <v>0.09</v>
      </c>
      <c r="D189">
        <v>138.75</v>
      </c>
      <c r="E189">
        <v>52.42</v>
      </c>
      <c r="F189">
        <v>1060</v>
      </c>
      <c r="G189" t="s">
        <v>363</v>
      </c>
      <c r="H189" t="s">
        <v>29</v>
      </c>
      <c r="I189" t="s">
        <v>60</v>
      </c>
      <c r="J189" t="s">
        <v>31</v>
      </c>
      <c r="K189" t="s">
        <v>32</v>
      </c>
      <c r="L189" t="s">
        <v>33</v>
      </c>
      <c r="M189" t="s">
        <v>365</v>
      </c>
      <c r="N189">
        <v>0.74</v>
      </c>
      <c r="O189" t="s">
        <v>35</v>
      </c>
      <c r="P189" t="s">
        <v>88</v>
      </c>
      <c r="Q189" t="s">
        <v>89</v>
      </c>
      <c r="R189" t="s">
        <v>90</v>
      </c>
      <c r="S189">
        <v>30318</v>
      </c>
      <c r="T189" s="1">
        <v>42087</v>
      </c>
      <c r="U189" s="1">
        <v>42088</v>
      </c>
      <c r="V189">
        <v>-445.97177625000006</v>
      </c>
      <c r="W189" s="2">
        <f>Sales_Dataset[[#This Row],[Profit]]/Sales_Dataset[[#This Row],[Sales]]</f>
        <v>-0.17642754194375326</v>
      </c>
      <c r="X189">
        <v>23</v>
      </c>
      <c r="Y189">
        <v>2527.79</v>
      </c>
      <c r="Z189">
        <v>58628</v>
      </c>
      <c r="AA189" t="s">
        <v>91</v>
      </c>
      <c r="AB189" t="s">
        <v>40</v>
      </c>
    </row>
    <row r="190" spans="1:28" x14ac:dyDescent="0.3">
      <c r="A190">
        <v>18414</v>
      </c>
      <c r="B190" t="s">
        <v>58</v>
      </c>
      <c r="C190">
        <v>0.09</v>
      </c>
      <c r="D190">
        <v>120.98</v>
      </c>
      <c r="E190">
        <v>30</v>
      </c>
      <c r="F190">
        <v>1250</v>
      </c>
      <c r="G190" t="s">
        <v>589</v>
      </c>
      <c r="H190" t="s">
        <v>29</v>
      </c>
      <c r="I190" t="s">
        <v>30</v>
      </c>
      <c r="J190" t="s">
        <v>31</v>
      </c>
      <c r="K190" t="s">
        <v>185</v>
      </c>
      <c r="L190" t="s">
        <v>74</v>
      </c>
      <c r="M190" t="s">
        <v>592</v>
      </c>
      <c r="N190">
        <v>0.64</v>
      </c>
      <c r="O190" t="s">
        <v>35</v>
      </c>
      <c r="P190" t="s">
        <v>49</v>
      </c>
      <c r="Q190" t="s">
        <v>176</v>
      </c>
      <c r="R190" t="s">
        <v>591</v>
      </c>
      <c r="S190">
        <v>60110</v>
      </c>
      <c r="T190" s="1">
        <v>42103</v>
      </c>
      <c r="U190" s="1">
        <v>42105</v>
      </c>
      <c r="V190">
        <v>74.004800000000003</v>
      </c>
      <c r="W190" s="2">
        <f>Sales_Dataset[[#This Row],[Profit]]/Sales_Dataset[[#This Row],[Sales]]</f>
        <v>2.9505731315910132E-2</v>
      </c>
      <c r="X190">
        <v>22</v>
      </c>
      <c r="Y190">
        <v>2508.15</v>
      </c>
      <c r="Z190">
        <v>87877</v>
      </c>
      <c r="AA190" t="s">
        <v>52</v>
      </c>
      <c r="AB190" t="s">
        <v>40</v>
      </c>
    </row>
    <row r="191" spans="1:28" x14ac:dyDescent="0.3">
      <c r="A191">
        <v>21237</v>
      </c>
      <c r="B191" t="s">
        <v>58</v>
      </c>
      <c r="C191">
        <v>0.02</v>
      </c>
      <c r="D191">
        <v>262.11</v>
      </c>
      <c r="E191">
        <v>62.74</v>
      </c>
      <c r="F191">
        <v>3096</v>
      </c>
      <c r="G191" t="s">
        <v>1793</v>
      </c>
      <c r="H191" t="s">
        <v>29</v>
      </c>
      <c r="I191" t="s">
        <v>80</v>
      </c>
      <c r="J191" t="s">
        <v>31</v>
      </c>
      <c r="K191" t="s">
        <v>32</v>
      </c>
      <c r="L191" t="s">
        <v>33</v>
      </c>
      <c r="M191" t="s">
        <v>1795</v>
      </c>
      <c r="N191">
        <v>0.75</v>
      </c>
      <c r="O191" t="s">
        <v>35</v>
      </c>
      <c r="P191" t="s">
        <v>69</v>
      </c>
      <c r="Q191" t="s">
        <v>441</v>
      </c>
      <c r="R191" t="s">
        <v>505</v>
      </c>
      <c r="S191">
        <v>43026</v>
      </c>
      <c r="T191" s="1">
        <v>42148</v>
      </c>
      <c r="U191" s="1">
        <v>42149</v>
      </c>
      <c r="V191">
        <v>-633.44123700000023</v>
      </c>
      <c r="W191" s="2">
        <f>Sales_Dataset[[#This Row],[Profit]]/Sales_Dataset[[#This Row],[Sales]]</f>
        <v>-0.25384865329512907</v>
      </c>
      <c r="X191">
        <v>9</v>
      </c>
      <c r="Y191">
        <v>2495.35</v>
      </c>
      <c r="Z191">
        <v>86221</v>
      </c>
      <c r="AA191" t="s">
        <v>72</v>
      </c>
      <c r="AB191" t="s">
        <v>40</v>
      </c>
    </row>
    <row r="192" spans="1:28" x14ac:dyDescent="0.3">
      <c r="A192">
        <v>4614</v>
      </c>
      <c r="B192" t="s">
        <v>27</v>
      </c>
      <c r="C192">
        <v>0.05</v>
      </c>
      <c r="D192">
        <v>51.65</v>
      </c>
      <c r="E192">
        <v>18.45</v>
      </c>
      <c r="F192">
        <v>698</v>
      </c>
      <c r="G192" t="s">
        <v>140</v>
      </c>
      <c r="H192" t="s">
        <v>43</v>
      </c>
      <c r="I192" t="s">
        <v>30</v>
      </c>
      <c r="J192" t="s">
        <v>31</v>
      </c>
      <c r="K192" t="s">
        <v>117</v>
      </c>
      <c r="L192" t="s">
        <v>167</v>
      </c>
      <c r="M192" t="s">
        <v>254</v>
      </c>
      <c r="N192">
        <v>0.65</v>
      </c>
      <c r="O192" t="s">
        <v>35</v>
      </c>
      <c r="P192" t="s">
        <v>36</v>
      </c>
      <c r="Q192" t="s">
        <v>108</v>
      </c>
      <c r="R192" t="s">
        <v>135</v>
      </c>
      <c r="S192">
        <v>98105</v>
      </c>
      <c r="T192" s="1">
        <v>42090</v>
      </c>
      <c r="U192" s="1">
        <v>42091</v>
      </c>
      <c r="V192">
        <v>25.04</v>
      </c>
      <c r="W192" s="2">
        <f>Sales_Dataset[[#This Row],[Profit]]/Sales_Dataset[[#This Row],[Sales]]</f>
        <v>1.0134205371452622E-2</v>
      </c>
      <c r="X192">
        <v>49</v>
      </c>
      <c r="Y192">
        <v>2470.84</v>
      </c>
      <c r="Z192">
        <v>32869</v>
      </c>
      <c r="AA192" t="s">
        <v>39</v>
      </c>
      <c r="AB192" t="s">
        <v>40</v>
      </c>
    </row>
    <row r="193" spans="1:28" x14ac:dyDescent="0.3">
      <c r="A193">
        <v>19114</v>
      </c>
      <c r="B193" t="s">
        <v>27</v>
      </c>
      <c r="C193">
        <v>0.1</v>
      </c>
      <c r="D193">
        <v>140.85</v>
      </c>
      <c r="E193">
        <v>19.989999999999998</v>
      </c>
      <c r="F193">
        <v>2196</v>
      </c>
      <c r="G193" t="s">
        <v>956</v>
      </c>
      <c r="H193" t="s">
        <v>43</v>
      </c>
      <c r="I193" t="s">
        <v>60</v>
      </c>
      <c r="J193" t="s">
        <v>45</v>
      </c>
      <c r="K193" t="s">
        <v>120</v>
      </c>
      <c r="L193" t="s">
        <v>47</v>
      </c>
      <c r="M193" t="s">
        <v>959</v>
      </c>
      <c r="N193">
        <v>0.73</v>
      </c>
      <c r="O193" t="s">
        <v>35</v>
      </c>
      <c r="P193" t="s">
        <v>69</v>
      </c>
      <c r="Q193" t="s">
        <v>70</v>
      </c>
      <c r="R193" t="s">
        <v>958</v>
      </c>
      <c r="S193">
        <v>14701</v>
      </c>
      <c r="T193" s="1">
        <v>42101</v>
      </c>
      <c r="U193" s="1">
        <v>42103</v>
      </c>
      <c r="V193">
        <v>9.9911999999999992</v>
      </c>
      <c r="W193" s="2">
        <f>Sales_Dataset[[#This Row],[Profit]]/Sales_Dataset[[#This Row],[Sales]]</f>
        <v>4.0519922944337421E-3</v>
      </c>
      <c r="X193">
        <v>19</v>
      </c>
      <c r="Y193">
        <v>2465.75</v>
      </c>
      <c r="Z193">
        <v>89175</v>
      </c>
      <c r="AA193" t="s">
        <v>72</v>
      </c>
      <c r="AB193" t="s">
        <v>40</v>
      </c>
    </row>
    <row r="194" spans="1:28" x14ac:dyDescent="0.3">
      <c r="A194">
        <v>19113</v>
      </c>
      <c r="B194" t="s">
        <v>27</v>
      </c>
      <c r="C194">
        <v>0.1</v>
      </c>
      <c r="D194">
        <v>179.99</v>
      </c>
      <c r="E194">
        <v>19.989999999999998</v>
      </c>
      <c r="F194">
        <v>2196</v>
      </c>
      <c r="G194" t="s">
        <v>956</v>
      </c>
      <c r="H194" t="s">
        <v>43</v>
      </c>
      <c r="I194" t="s">
        <v>60</v>
      </c>
      <c r="J194" t="s">
        <v>55</v>
      </c>
      <c r="K194" t="s">
        <v>86</v>
      </c>
      <c r="L194" t="s">
        <v>47</v>
      </c>
      <c r="M194" t="s">
        <v>87</v>
      </c>
      <c r="N194">
        <v>0.48</v>
      </c>
      <c r="O194" t="s">
        <v>35</v>
      </c>
      <c r="P194" t="s">
        <v>69</v>
      </c>
      <c r="Q194" t="s">
        <v>70</v>
      </c>
      <c r="R194" t="s">
        <v>958</v>
      </c>
      <c r="S194">
        <v>14701</v>
      </c>
      <c r="T194" s="1">
        <v>42101</v>
      </c>
      <c r="U194" s="1">
        <v>42102</v>
      </c>
      <c r="V194">
        <v>1208.9903999999999</v>
      </c>
      <c r="W194" s="2">
        <f>Sales_Dataset[[#This Row],[Profit]]/Sales_Dataset[[#This Row],[Sales]]</f>
        <v>0.4918493928113748</v>
      </c>
      <c r="X194">
        <v>14</v>
      </c>
      <c r="Y194">
        <v>2458.0500000000002</v>
      </c>
      <c r="Z194">
        <v>89175</v>
      </c>
      <c r="AA194" t="s">
        <v>72</v>
      </c>
      <c r="AB194" t="s">
        <v>40</v>
      </c>
    </row>
    <row r="195" spans="1:28" x14ac:dyDescent="0.3">
      <c r="A195">
        <v>24014</v>
      </c>
      <c r="B195" t="s">
        <v>27</v>
      </c>
      <c r="C195">
        <v>0.04</v>
      </c>
      <c r="D195">
        <v>300.98</v>
      </c>
      <c r="E195">
        <v>54.92</v>
      </c>
      <c r="F195">
        <v>107</v>
      </c>
      <c r="G195" t="s">
        <v>2557</v>
      </c>
      <c r="H195" t="s">
        <v>29</v>
      </c>
      <c r="I195" t="s">
        <v>80</v>
      </c>
      <c r="J195" t="s">
        <v>31</v>
      </c>
      <c r="K195" t="s">
        <v>153</v>
      </c>
      <c r="L195" t="s">
        <v>33</v>
      </c>
      <c r="M195" t="s">
        <v>304</v>
      </c>
      <c r="N195">
        <v>0.55000000000000004</v>
      </c>
      <c r="O195" t="s">
        <v>35</v>
      </c>
      <c r="P195" t="s">
        <v>69</v>
      </c>
      <c r="Q195" t="s">
        <v>727</v>
      </c>
      <c r="R195" t="s">
        <v>2558</v>
      </c>
      <c r="S195">
        <v>3820</v>
      </c>
      <c r="T195" s="1">
        <v>42100</v>
      </c>
      <c r="U195" s="1">
        <v>42101</v>
      </c>
      <c r="V195">
        <v>1684.4762999999998</v>
      </c>
      <c r="W195" s="2">
        <f>Sales_Dataset[[#This Row],[Profit]]/Sales_Dataset[[#This Row],[Sales]]</f>
        <v>0.69</v>
      </c>
      <c r="X195">
        <v>8</v>
      </c>
      <c r="Y195">
        <v>2441.27</v>
      </c>
      <c r="Z195">
        <v>88204</v>
      </c>
      <c r="AA195" t="s">
        <v>72</v>
      </c>
      <c r="AB195" t="s">
        <v>40</v>
      </c>
    </row>
    <row r="196" spans="1:28" x14ac:dyDescent="0.3">
      <c r="A196">
        <v>24673</v>
      </c>
      <c r="B196" t="s">
        <v>41</v>
      </c>
      <c r="C196">
        <v>7.0000000000000007E-2</v>
      </c>
      <c r="D196">
        <v>270.98</v>
      </c>
      <c r="E196">
        <v>50</v>
      </c>
      <c r="F196">
        <v>2302</v>
      </c>
      <c r="G196" t="s">
        <v>2393</v>
      </c>
      <c r="H196" t="s">
        <v>29</v>
      </c>
      <c r="I196" t="s">
        <v>30</v>
      </c>
      <c r="J196" t="s">
        <v>31</v>
      </c>
      <c r="K196" t="s">
        <v>185</v>
      </c>
      <c r="L196" t="s">
        <v>74</v>
      </c>
      <c r="M196" t="s">
        <v>326</v>
      </c>
      <c r="N196">
        <v>0.77</v>
      </c>
      <c r="O196" t="s">
        <v>35</v>
      </c>
      <c r="P196" t="s">
        <v>88</v>
      </c>
      <c r="Q196" t="s">
        <v>94</v>
      </c>
      <c r="R196" t="s">
        <v>2394</v>
      </c>
      <c r="S196">
        <v>32404</v>
      </c>
      <c r="T196" s="1">
        <v>42046</v>
      </c>
      <c r="U196" s="1">
        <v>42048</v>
      </c>
      <c r="V196">
        <v>27.725999999999999</v>
      </c>
      <c r="W196" s="2">
        <f>Sales_Dataset[[#This Row],[Profit]]/Sales_Dataset[[#This Row],[Sales]]</f>
        <v>1.1366049430795656E-2</v>
      </c>
      <c r="X196">
        <v>9</v>
      </c>
      <c r="Y196">
        <v>2439.37</v>
      </c>
      <c r="Z196">
        <v>87695</v>
      </c>
      <c r="AA196" t="s">
        <v>91</v>
      </c>
      <c r="AB196" t="s">
        <v>40</v>
      </c>
    </row>
    <row r="197" spans="1:28" x14ac:dyDescent="0.3">
      <c r="A197">
        <v>18869</v>
      </c>
      <c r="B197" t="s">
        <v>65</v>
      </c>
      <c r="C197">
        <v>0</v>
      </c>
      <c r="D197">
        <v>205.99</v>
      </c>
      <c r="E197">
        <v>8.99</v>
      </c>
      <c r="F197">
        <v>1502</v>
      </c>
      <c r="G197" t="s">
        <v>832</v>
      </c>
      <c r="H197" t="s">
        <v>43</v>
      </c>
      <c r="I197" t="s">
        <v>60</v>
      </c>
      <c r="J197" t="s">
        <v>55</v>
      </c>
      <c r="K197" t="s">
        <v>56</v>
      </c>
      <c r="L197" t="s">
        <v>47</v>
      </c>
      <c r="M197" t="s">
        <v>685</v>
      </c>
      <c r="N197">
        <v>0.6</v>
      </c>
      <c r="O197" t="s">
        <v>35</v>
      </c>
      <c r="P197" t="s">
        <v>88</v>
      </c>
      <c r="Q197" t="s">
        <v>94</v>
      </c>
      <c r="R197" t="s">
        <v>834</v>
      </c>
      <c r="S197">
        <v>33065</v>
      </c>
      <c r="T197" s="1">
        <v>42184</v>
      </c>
      <c r="U197" s="1">
        <v>42187</v>
      </c>
      <c r="V197">
        <v>186.55799999999999</v>
      </c>
      <c r="W197" s="2">
        <f>Sales_Dataset[[#This Row],[Profit]]/Sales_Dataset[[#This Row],[Sales]]</f>
        <v>7.6598837209302328E-2</v>
      </c>
      <c r="X197">
        <v>13</v>
      </c>
      <c r="Y197">
        <v>2435.52</v>
      </c>
      <c r="Z197">
        <v>89194</v>
      </c>
      <c r="AA197" t="s">
        <v>91</v>
      </c>
      <c r="AB197" t="s">
        <v>40</v>
      </c>
    </row>
    <row r="198" spans="1:28" x14ac:dyDescent="0.3">
      <c r="A198">
        <v>21145</v>
      </c>
      <c r="B198" t="s">
        <v>27</v>
      </c>
      <c r="C198">
        <v>0.08</v>
      </c>
      <c r="D198">
        <v>213.45</v>
      </c>
      <c r="E198">
        <v>14.7</v>
      </c>
      <c r="F198">
        <v>1625</v>
      </c>
      <c r="G198" t="s">
        <v>1760</v>
      </c>
      <c r="H198" t="s">
        <v>29</v>
      </c>
      <c r="I198" t="s">
        <v>44</v>
      </c>
      <c r="J198" t="s">
        <v>55</v>
      </c>
      <c r="K198" t="s">
        <v>77</v>
      </c>
      <c r="L198" t="s">
        <v>74</v>
      </c>
      <c r="M198" t="s">
        <v>1237</v>
      </c>
      <c r="N198">
        <v>0.59</v>
      </c>
      <c r="O198" t="s">
        <v>35</v>
      </c>
      <c r="P198" t="s">
        <v>69</v>
      </c>
      <c r="Q198" t="s">
        <v>70</v>
      </c>
      <c r="R198" t="s">
        <v>1761</v>
      </c>
      <c r="S198">
        <v>11542</v>
      </c>
      <c r="T198" s="1">
        <v>42090</v>
      </c>
      <c r="U198" s="1">
        <v>42092</v>
      </c>
      <c r="V198">
        <v>1674.7541999999999</v>
      </c>
      <c r="W198" s="2">
        <f>Sales_Dataset[[#This Row],[Profit]]/Sales_Dataset[[#This Row],[Sales]]</f>
        <v>0.69</v>
      </c>
      <c r="X198">
        <v>12</v>
      </c>
      <c r="Y198">
        <v>2427.1799999999998</v>
      </c>
      <c r="Z198">
        <v>90600</v>
      </c>
      <c r="AA198" t="s">
        <v>72</v>
      </c>
      <c r="AB198" t="s">
        <v>40</v>
      </c>
    </row>
    <row r="199" spans="1:28" x14ac:dyDescent="0.3">
      <c r="A199">
        <v>19041</v>
      </c>
      <c r="B199" t="s">
        <v>41</v>
      </c>
      <c r="C199">
        <v>0.03</v>
      </c>
      <c r="D199">
        <v>300.64999999999998</v>
      </c>
      <c r="E199">
        <v>24.49</v>
      </c>
      <c r="F199">
        <v>3012</v>
      </c>
      <c r="G199" t="s">
        <v>922</v>
      </c>
      <c r="H199" t="s">
        <v>43</v>
      </c>
      <c r="I199" t="s">
        <v>30</v>
      </c>
      <c r="J199" t="s">
        <v>45</v>
      </c>
      <c r="K199" t="s">
        <v>73</v>
      </c>
      <c r="L199" t="s">
        <v>105</v>
      </c>
      <c r="M199" t="s">
        <v>131</v>
      </c>
      <c r="N199">
        <v>0.52</v>
      </c>
      <c r="O199" t="s">
        <v>35</v>
      </c>
      <c r="P199" t="s">
        <v>69</v>
      </c>
      <c r="Q199" t="s">
        <v>70</v>
      </c>
      <c r="R199" t="s">
        <v>923</v>
      </c>
      <c r="S199">
        <v>14609</v>
      </c>
      <c r="T199" s="1">
        <v>42122</v>
      </c>
      <c r="U199" s="1">
        <v>42124</v>
      </c>
      <c r="V199">
        <v>1474.8703999999998</v>
      </c>
      <c r="W199" s="2">
        <f>Sales_Dataset[[#This Row],[Profit]]/Sales_Dataset[[#This Row],[Sales]]</f>
        <v>0.60785308033432783</v>
      </c>
      <c r="X199">
        <v>8</v>
      </c>
      <c r="Y199">
        <v>2426.36</v>
      </c>
      <c r="Z199">
        <v>86346</v>
      </c>
      <c r="AA199" t="s">
        <v>72</v>
      </c>
      <c r="AB199" t="s">
        <v>40</v>
      </c>
    </row>
    <row r="200" spans="1:28" x14ac:dyDescent="0.3">
      <c r="A200">
        <v>21097</v>
      </c>
      <c r="B200" t="s">
        <v>58</v>
      </c>
      <c r="C200">
        <v>0.08</v>
      </c>
      <c r="D200">
        <v>125.99</v>
      </c>
      <c r="E200">
        <v>7.69</v>
      </c>
      <c r="F200">
        <v>2973</v>
      </c>
      <c r="G200" t="s">
        <v>1737</v>
      </c>
      <c r="H200" t="s">
        <v>43</v>
      </c>
      <c r="I200" t="s">
        <v>44</v>
      </c>
      <c r="J200" t="s">
        <v>55</v>
      </c>
      <c r="K200" t="s">
        <v>56</v>
      </c>
      <c r="L200" t="s">
        <v>47</v>
      </c>
      <c r="M200" t="s">
        <v>759</v>
      </c>
      <c r="N200">
        <v>0.57999999999999996</v>
      </c>
      <c r="O200" t="s">
        <v>35</v>
      </c>
      <c r="P200" t="s">
        <v>49</v>
      </c>
      <c r="Q200" t="s">
        <v>419</v>
      </c>
      <c r="R200" t="s">
        <v>1739</v>
      </c>
      <c r="S200">
        <v>53151</v>
      </c>
      <c r="T200" s="1">
        <v>42107</v>
      </c>
      <c r="U200" s="1">
        <v>42109</v>
      </c>
      <c r="V200">
        <v>1269.3819599999999</v>
      </c>
      <c r="W200" s="2">
        <f>Sales_Dataset[[#This Row],[Profit]]/Sales_Dataset[[#This Row],[Sales]]</f>
        <v>0.52352556213603441</v>
      </c>
      <c r="X200">
        <v>23</v>
      </c>
      <c r="Y200">
        <v>2424.6799999999998</v>
      </c>
      <c r="Z200">
        <v>87186</v>
      </c>
      <c r="AA200" t="s">
        <v>52</v>
      </c>
      <c r="AB200" t="s">
        <v>40</v>
      </c>
    </row>
    <row r="201" spans="1:28" x14ac:dyDescent="0.3">
      <c r="A201">
        <v>24770</v>
      </c>
      <c r="B201" t="s">
        <v>41</v>
      </c>
      <c r="C201">
        <v>0.1</v>
      </c>
      <c r="D201">
        <v>442.14</v>
      </c>
      <c r="E201">
        <v>14.7</v>
      </c>
      <c r="F201">
        <v>2973</v>
      </c>
      <c r="G201" t="s">
        <v>1737</v>
      </c>
      <c r="H201" t="s">
        <v>29</v>
      </c>
      <c r="I201" t="s">
        <v>44</v>
      </c>
      <c r="J201" t="s">
        <v>55</v>
      </c>
      <c r="K201" t="s">
        <v>77</v>
      </c>
      <c r="L201" t="s">
        <v>74</v>
      </c>
      <c r="M201" t="s">
        <v>842</v>
      </c>
      <c r="N201">
        <v>0.56000000000000005</v>
      </c>
      <c r="O201" t="s">
        <v>35</v>
      </c>
      <c r="P201" t="s">
        <v>49</v>
      </c>
      <c r="Q201" t="s">
        <v>419</v>
      </c>
      <c r="R201" t="s">
        <v>1739</v>
      </c>
      <c r="S201">
        <v>53151</v>
      </c>
      <c r="T201" s="1">
        <v>42144</v>
      </c>
      <c r="U201" s="1">
        <v>42145</v>
      </c>
      <c r="V201">
        <v>137.68794000000014</v>
      </c>
      <c r="W201" s="2">
        <f>Sales_Dataset[[#This Row],[Profit]]/Sales_Dataset[[#This Row],[Sales]]</f>
        <v>5.7098045558029942E-2</v>
      </c>
      <c r="X201">
        <v>6</v>
      </c>
      <c r="Y201">
        <v>2411.4299999999998</v>
      </c>
      <c r="Z201">
        <v>87187</v>
      </c>
      <c r="AA201" t="s">
        <v>52</v>
      </c>
      <c r="AB201" t="s">
        <v>40</v>
      </c>
    </row>
    <row r="202" spans="1:28" x14ac:dyDescent="0.3">
      <c r="A202">
        <v>25463</v>
      </c>
      <c r="B202" t="s">
        <v>27</v>
      </c>
      <c r="C202">
        <v>0</v>
      </c>
      <c r="D202">
        <v>175.99</v>
      </c>
      <c r="E202">
        <v>4.99</v>
      </c>
      <c r="F202">
        <v>2521</v>
      </c>
      <c r="G202" t="s">
        <v>2850</v>
      </c>
      <c r="H202" t="s">
        <v>43</v>
      </c>
      <c r="I202" t="s">
        <v>44</v>
      </c>
      <c r="J202" t="s">
        <v>55</v>
      </c>
      <c r="K202" t="s">
        <v>56</v>
      </c>
      <c r="L202" t="s">
        <v>47</v>
      </c>
      <c r="M202" t="s">
        <v>483</v>
      </c>
      <c r="N202">
        <v>0.59</v>
      </c>
      <c r="O202" t="s">
        <v>35</v>
      </c>
      <c r="P202" t="s">
        <v>49</v>
      </c>
      <c r="Q202" t="s">
        <v>50</v>
      </c>
      <c r="R202" t="s">
        <v>2851</v>
      </c>
      <c r="S202">
        <v>75109</v>
      </c>
      <c r="T202" s="1">
        <v>42053</v>
      </c>
      <c r="U202" s="1">
        <v>42056</v>
      </c>
      <c r="V202">
        <v>1656.6554999999998</v>
      </c>
      <c r="W202" s="2">
        <f>Sales_Dataset[[#This Row],[Profit]]/Sales_Dataset[[#This Row],[Sales]]</f>
        <v>0.69</v>
      </c>
      <c r="X202">
        <v>15</v>
      </c>
      <c r="Y202">
        <v>2400.9499999999998</v>
      </c>
      <c r="Z202">
        <v>87032</v>
      </c>
      <c r="AA202" t="s">
        <v>52</v>
      </c>
      <c r="AB202" t="s">
        <v>40</v>
      </c>
    </row>
    <row r="203" spans="1:28" x14ac:dyDescent="0.3">
      <c r="A203">
        <v>19258</v>
      </c>
      <c r="B203" t="s">
        <v>27</v>
      </c>
      <c r="C203">
        <v>0.04</v>
      </c>
      <c r="D203">
        <v>62.05</v>
      </c>
      <c r="E203">
        <v>3.99</v>
      </c>
      <c r="F203">
        <v>3132</v>
      </c>
      <c r="G203" t="s">
        <v>1040</v>
      </c>
      <c r="H203" t="s">
        <v>43</v>
      </c>
      <c r="I203" t="s">
        <v>30</v>
      </c>
      <c r="J203" t="s">
        <v>45</v>
      </c>
      <c r="K203" t="s">
        <v>73</v>
      </c>
      <c r="L203" t="s">
        <v>47</v>
      </c>
      <c r="M203" t="s">
        <v>1041</v>
      </c>
      <c r="N203">
        <v>0.55000000000000004</v>
      </c>
      <c r="O203" t="s">
        <v>35</v>
      </c>
      <c r="P203" t="s">
        <v>49</v>
      </c>
      <c r="Q203" t="s">
        <v>176</v>
      </c>
      <c r="R203" t="s">
        <v>1042</v>
      </c>
      <c r="S203">
        <v>60060</v>
      </c>
      <c r="T203" s="1">
        <v>42141</v>
      </c>
      <c r="U203" s="1">
        <v>42142</v>
      </c>
      <c r="V203">
        <v>1644.0767999999998</v>
      </c>
      <c r="W203" s="2">
        <f>Sales_Dataset[[#This Row],[Profit]]/Sales_Dataset[[#This Row],[Sales]]</f>
        <v>0.69</v>
      </c>
      <c r="X203">
        <v>40</v>
      </c>
      <c r="Y203">
        <v>2382.7199999999998</v>
      </c>
      <c r="Z203">
        <v>86794</v>
      </c>
      <c r="AA203" t="s">
        <v>52</v>
      </c>
      <c r="AB203" t="s">
        <v>40</v>
      </c>
    </row>
    <row r="204" spans="1:28" x14ac:dyDescent="0.3">
      <c r="A204">
        <v>24295</v>
      </c>
      <c r="B204" t="s">
        <v>76</v>
      </c>
      <c r="C204">
        <v>0.01</v>
      </c>
      <c r="D204">
        <v>124.49</v>
      </c>
      <c r="E204">
        <v>51.94</v>
      </c>
      <c r="F204">
        <v>1419</v>
      </c>
      <c r="G204" t="s">
        <v>2614</v>
      </c>
      <c r="H204" t="s">
        <v>29</v>
      </c>
      <c r="I204" t="s">
        <v>60</v>
      </c>
      <c r="J204" t="s">
        <v>31</v>
      </c>
      <c r="K204" t="s">
        <v>32</v>
      </c>
      <c r="L204" t="s">
        <v>33</v>
      </c>
      <c r="M204" t="s">
        <v>34</v>
      </c>
      <c r="N204">
        <v>0.63</v>
      </c>
      <c r="O204" t="s">
        <v>35</v>
      </c>
      <c r="P204" t="s">
        <v>49</v>
      </c>
      <c r="Q204" t="s">
        <v>413</v>
      </c>
      <c r="R204" t="s">
        <v>414</v>
      </c>
      <c r="S204">
        <v>47905</v>
      </c>
      <c r="T204" s="1">
        <v>42180</v>
      </c>
      <c r="U204" s="1">
        <v>42181</v>
      </c>
      <c r="V204">
        <v>-94.674644999999998</v>
      </c>
      <c r="W204" s="2">
        <f>Sales_Dataset[[#This Row],[Profit]]/Sales_Dataset[[#This Row],[Sales]]</f>
        <v>-3.9844218726326958E-2</v>
      </c>
      <c r="X204">
        <v>18</v>
      </c>
      <c r="Y204">
        <v>2376.12</v>
      </c>
      <c r="Z204">
        <v>90540</v>
      </c>
      <c r="AA204" t="s">
        <v>52</v>
      </c>
      <c r="AB204" t="s">
        <v>40</v>
      </c>
    </row>
    <row r="205" spans="1:28" x14ac:dyDescent="0.3">
      <c r="A205">
        <v>1552</v>
      </c>
      <c r="B205" t="s">
        <v>65</v>
      </c>
      <c r="C205">
        <v>0.09</v>
      </c>
      <c r="D205">
        <v>49.99</v>
      </c>
      <c r="E205">
        <v>19.989999999999998</v>
      </c>
      <c r="F205">
        <v>1193</v>
      </c>
      <c r="G205" t="s">
        <v>122</v>
      </c>
      <c r="H205" t="s">
        <v>43</v>
      </c>
      <c r="I205" t="s">
        <v>60</v>
      </c>
      <c r="J205" t="s">
        <v>55</v>
      </c>
      <c r="K205" t="s">
        <v>86</v>
      </c>
      <c r="L205" t="s">
        <v>47</v>
      </c>
      <c r="M205" t="s">
        <v>155</v>
      </c>
      <c r="N205">
        <v>0.41</v>
      </c>
      <c r="O205" t="s">
        <v>35</v>
      </c>
      <c r="P205" t="s">
        <v>69</v>
      </c>
      <c r="Q205" t="s">
        <v>107</v>
      </c>
      <c r="R205" t="s">
        <v>108</v>
      </c>
      <c r="S205">
        <v>20016</v>
      </c>
      <c r="T205" s="1">
        <v>42183</v>
      </c>
      <c r="U205" s="1">
        <v>42185</v>
      </c>
      <c r="V205">
        <v>-17.03</v>
      </c>
      <c r="W205" s="2">
        <f>Sales_Dataset[[#This Row],[Profit]]/Sales_Dataset[[#This Row],[Sales]]</f>
        <v>-7.1756021101242141E-3</v>
      </c>
      <c r="X205">
        <v>48</v>
      </c>
      <c r="Y205">
        <v>2373.3200000000002</v>
      </c>
      <c r="Z205">
        <v>11206</v>
      </c>
      <c r="AA205" t="s">
        <v>72</v>
      </c>
      <c r="AB205" t="s">
        <v>40</v>
      </c>
    </row>
    <row r="206" spans="1:28" x14ac:dyDescent="0.3">
      <c r="A206">
        <v>23793</v>
      </c>
      <c r="B206" t="s">
        <v>27</v>
      </c>
      <c r="C206">
        <v>0.1</v>
      </c>
      <c r="D206">
        <v>218.08</v>
      </c>
      <c r="E206">
        <v>18.059999999999999</v>
      </c>
      <c r="F206">
        <v>1450</v>
      </c>
      <c r="G206" t="s">
        <v>2519</v>
      </c>
      <c r="H206" t="s">
        <v>85</v>
      </c>
      <c r="I206" t="s">
        <v>80</v>
      </c>
      <c r="J206" t="s">
        <v>31</v>
      </c>
      <c r="K206" t="s">
        <v>185</v>
      </c>
      <c r="L206" t="s">
        <v>105</v>
      </c>
      <c r="M206" t="s">
        <v>1792</v>
      </c>
      <c r="N206">
        <v>0.56999999999999995</v>
      </c>
      <c r="O206" t="s">
        <v>35</v>
      </c>
      <c r="P206" t="s">
        <v>36</v>
      </c>
      <c r="Q206" t="s">
        <v>37</v>
      </c>
      <c r="R206" t="s">
        <v>2520</v>
      </c>
      <c r="S206">
        <v>96150</v>
      </c>
      <c r="T206" s="1">
        <v>42148</v>
      </c>
      <c r="U206" s="1">
        <v>42149</v>
      </c>
      <c r="V206">
        <v>1318.83</v>
      </c>
      <c r="W206" s="2">
        <f>Sales_Dataset[[#This Row],[Profit]]/Sales_Dataset[[#This Row],[Sales]]</f>
        <v>0.55728900363826894</v>
      </c>
      <c r="X206">
        <v>12</v>
      </c>
      <c r="Y206">
        <v>2366.5100000000002</v>
      </c>
      <c r="Z206">
        <v>86735</v>
      </c>
      <c r="AA206" t="s">
        <v>39</v>
      </c>
      <c r="AB206" t="s">
        <v>40</v>
      </c>
    </row>
    <row r="207" spans="1:28" x14ac:dyDescent="0.3">
      <c r="A207">
        <v>19487</v>
      </c>
      <c r="B207" t="s">
        <v>65</v>
      </c>
      <c r="C207">
        <v>0.05</v>
      </c>
      <c r="D207">
        <v>200.99</v>
      </c>
      <c r="E207">
        <v>4.2</v>
      </c>
      <c r="F207">
        <v>2795</v>
      </c>
      <c r="G207" t="s">
        <v>1161</v>
      </c>
      <c r="H207" t="s">
        <v>43</v>
      </c>
      <c r="I207" t="s">
        <v>30</v>
      </c>
      <c r="J207" t="s">
        <v>55</v>
      </c>
      <c r="K207" t="s">
        <v>56</v>
      </c>
      <c r="L207" t="s">
        <v>47</v>
      </c>
      <c r="M207" t="s">
        <v>1163</v>
      </c>
      <c r="N207">
        <v>0.59</v>
      </c>
      <c r="O207" t="s">
        <v>35</v>
      </c>
      <c r="P207" t="s">
        <v>49</v>
      </c>
      <c r="Q207" t="s">
        <v>455</v>
      </c>
      <c r="R207" t="s">
        <v>1162</v>
      </c>
      <c r="S207">
        <v>50401</v>
      </c>
      <c r="T207" s="1">
        <v>42030</v>
      </c>
      <c r="U207" s="1">
        <v>42034</v>
      </c>
      <c r="V207">
        <v>1630.5251999999998</v>
      </c>
      <c r="W207" s="2">
        <f>Sales_Dataset[[#This Row],[Profit]]/Sales_Dataset[[#This Row],[Sales]]</f>
        <v>0.69</v>
      </c>
      <c r="X207">
        <v>14</v>
      </c>
      <c r="Y207">
        <v>2363.08</v>
      </c>
      <c r="Z207">
        <v>87556</v>
      </c>
      <c r="AA207" t="s">
        <v>52</v>
      </c>
      <c r="AB207" t="s">
        <v>40</v>
      </c>
    </row>
    <row r="208" spans="1:28" x14ac:dyDescent="0.3">
      <c r="A208">
        <v>20522</v>
      </c>
      <c r="B208" t="s">
        <v>76</v>
      </c>
      <c r="C208">
        <v>0</v>
      </c>
      <c r="D208">
        <v>125.99</v>
      </c>
      <c r="E208">
        <v>8.08</v>
      </c>
      <c r="F208">
        <v>191</v>
      </c>
      <c r="G208" t="s">
        <v>801</v>
      </c>
      <c r="H208" t="s">
        <v>43</v>
      </c>
      <c r="I208" t="s">
        <v>30</v>
      </c>
      <c r="J208" t="s">
        <v>55</v>
      </c>
      <c r="K208" t="s">
        <v>56</v>
      </c>
      <c r="L208" t="s">
        <v>47</v>
      </c>
      <c r="M208" t="s">
        <v>1363</v>
      </c>
      <c r="N208">
        <v>0.56999999999999995</v>
      </c>
      <c r="O208" t="s">
        <v>35</v>
      </c>
      <c r="P208" t="s">
        <v>49</v>
      </c>
      <c r="Q208" t="s">
        <v>176</v>
      </c>
      <c r="R208" t="s">
        <v>424</v>
      </c>
      <c r="S208">
        <v>60505</v>
      </c>
      <c r="T208" s="1">
        <v>42103</v>
      </c>
      <c r="U208" s="1">
        <v>42104</v>
      </c>
      <c r="V208">
        <v>1348.59672</v>
      </c>
      <c r="W208" s="2">
        <f>Sales_Dataset[[#This Row],[Profit]]/Sales_Dataset[[#This Row],[Sales]]</f>
        <v>0.57240704411271592</v>
      </c>
      <c r="X208">
        <v>22</v>
      </c>
      <c r="Y208">
        <v>2356.0100000000002</v>
      </c>
      <c r="Z208">
        <v>89093</v>
      </c>
      <c r="AA208" t="s">
        <v>52</v>
      </c>
      <c r="AB208" t="s">
        <v>40</v>
      </c>
    </row>
    <row r="209" spans="1:28" x14ac:dyDescent="0.3">
      <c r="A209">
        <v>24926</v>
      </c>
      <c r="B209" t="s">
        <v>41</v>
      </c>
      <c r="C209">
        <v>0.09</v>
      </c>
      <c r="D209">
        <v>517.48</v>
      </c>
      <c r="E209">
        <v>16.63</v>
      </c>
      <c r="F209">
        <v>1020</v>
      </c>
      <c r="G209" t="s">
        <v>2469</v>
      </c>
      <c r="H209" t="s">
        <v>29</v>
      </c>
      <c r="I209" t="s">
        <v>60</v>
      </c>
      <c r="J209" t="s">
        <v>55</v>
      </c>
      <c r="K209" t="s">
        <v>77</v>
      </c>
      <c r="L209" t="s">
        <v>33</v>
      </c>
      <c r="M209" t="s">
        <v>2760</v>
      </c>
      <c r="N209">
        <v>0.59</v>
      </c>
      <c r="O209" t="s">
        <v>35</v>
      </c>
      <c r="P209" t="s">
        <v>49</v>
      </c>
      <c r="Q209" t="s">
        <v>991</v>
      </c>
      <c r="R209" t="s">
        <v>2471</v>
      </c>
      <c r="S209">
        <v>66762</v>
      </c>
      <c r="T209" s="1">
        <v>42070</v>
      </c>
      <c r="U209" s="1">
        <v>42070</v>
      </c>
      <c r="V209">
        <v>909.36</v>
      </c>
      <c r="W209" s="2">
        <f>Sales_Dataset[[#This Row],[Profit]]/Sales_Dataset[[#This Row],[Sales]]</f>
        <v>0.38621556652254796</v>
      </c>
      <c r="X209">
        <v>5</v>
      </c>
      <c r="Y209">
        <v>2354.54</v>
      </c>
      <c r="Z209">
        <v>88632</v>
      </c>
      <c r="AA209" t="s">
        <v>52</v>
      </c>
      <c r="AB209" t="s">
        <v>40</v>
      </c>
    </row>
    <row r="210" spans="1:28" x14ac:dyDescent="0.3">
      <c r="A210">
        <v>24691</v>
      </c>
      <c r="B210" t="s">
        <v>76</v>
      </c>
      <c r="C210">
        <v>0.09</v>
      </c>
      <c r="D210">
        <v>304.99</v>
      </c>
      <c r="E210">
        <v>19.989999999999998</v>
      </c>
      <c r="F210">
        <v>3137</v>
      </c>
      <c r="G210" t="s">
        <v>2691</v>
      </c>
      <c r="H210" t="s">
        <v>43</v>
      </c>
      <c r="I210" t="s">
        <v>30</v>
      </c>
      <c r="J210" t="s">
        <v>45</v>
      </c>
      <c r="K210" t="s">
        <v>67</v>
      </c>
      <c r="L210" t="s">
        <v>47</v>
      </c>
      <c r="M210" t="s">
        <v>1033</v>
      </c>
      <c r="N210">
        <v>0.4</v>
      </c>
      <c r="O210" t="s">
        <v>35</v>
      </c>
      <c r="P210" t="s">
        <v>69</v>
      </c>
      <c r="Q210" t="s">
        <v>727</v>
      </c>
      <c r="R210" t="s">
        <v>2692</v>
      </c>
      <c r="S210">
        <v>3246</v>
      </c>
      <c r="T210" s="1">
        <v>42163</v>
      </c>
      <c r="U210" s="1">
        <v>42164</v>
      </c>
      <c r="V210">
        <v>1623.9494999999999</v>
      </c>
      <c r="W210" s="2">
        <f>Sales_Dataset[[#This Row],[Profit]]/Sales_Dataset[[#This Row],[Sales]]</f>
        <v>0.69</v>
      </c>
      <c r="X210">
        <v>8</v>
      </c>
      <c r="Y210">
        <v>2353.5500000000002</v>
      </c>
      <c r="Z210">
        <v>86795</v>
      </c>
      <c r="AA210" t="s">
        <v>72</v>
      </c>
      <c r="AB210" t="s">
        <v>40</v>
      </c>
    </row>
    <row r="211" spans="1:28" x14ac:dyDescent="0.3">
      <c r="A211">
        <v>19324</v>
      </c>
      <c r="B211" t="s">
        <v>65</v>
      </c>
      <c r="C211">
        <v>0.1</v>
      </c>
      <c r="D211">
        <v>212.6</v>
      </c>
      <c r="E211">
        <v>110.2</v>
      </c>
      <c r="F211">
        <v>1253</v>
      </c>
      <c r="G211" t="s">
        <v>1069</v>
      </c>
      <c r="H211" t="s">
        <v>29</v>
      </c>
      <c r="I211" t="s">
        <v>44</v>
      </c>
      <c r="J211" t="s">
        <v>31</v>
      </c>
      <c r="K211" t="s">
        <v>32</v>
      </c>
      <c r="L211" t="s">
        <v>33</v>
      </c>
      <c r="M211" t="s">
        <v>297</v>
      </c>
      <c r="N211">
        <v>0.73</v>
      </c>
      <c r="O211" t="s">
        <v>35</v>
      </c>
      <c r="P211" t="s">
        <v>49</v>
      </c>
      <c r="Q211" t="s">
        <v>50</v>
      </c>
      <c r="R211" t="s">
        <v>1071</v>
      </c>
      <c r="S211">
        <v>78613</v>
      </c>
      <c r="T211" s="1">
        <v>42117</v>
      </c>
      <c r="U211" s="1">
        <v>42119</v>
      </c>
      <c r="V211">
        <v>-3465.0720000000001</v>
      </c>
      <c r="W211" s="2">
        <f>Sales_Dataset[[#This Row],[Profit]]/Sales_Dataset[[#This Row],[Sales]]</f>
        <v>-1.4769939003337553</v>
      </c>
      <c r="X211">
        <v>12</v>
      </c>
      <c r="Y211">
        <v>2346.0300000000002</v>
      </c>
      <c r="Z211">
        <v>89981</v>
      </c>
      <c r="AA211" t="s">
        <v>52</v>
      </c>
      <c r="AB211" t="s">
        <v>40</v>
      </c>
    </row>
    <row r="212" spans="1:28" x14ac:dyDescent="0.3">
      <c r="A212">
        <v>25005</v>
      </c>
      <c r="B212" t="s">
        <v>76</v>
      </c>
      <c r="C212">
        <v>0</v>
      </c>
      <c r="D212">
        <v>442.14</v>
      </c>
      <c r="E212">
        <v>14.7</v>
      </c>
      <c r="F212">
        <v>1279</v>
      </c>
      <c r="G212" t="s">
        <v>1556</v>
      </c>
      <c r="H212" t="s">
        <v>29</v>
      </c>
      <c r="I212" t="s">
        <v>30</v>
      </c>
      <c r="J212" t="s">
        <v>55</v>
      </c>
      <c r="K212" t="s">
        <v>77</v>
      </c>
      <c r="L212" t="s">
        <v>74</v>
      </c>
      <c r="M212" t="s">
        <v>842</v>
      </c>
      <c r="N212">
        <v>0.56000000000000005</v>
      </c>
      <c r="O212" t="s">
        <v>35</v>
      </c>
      <c r="P212" t="s">
        <v>49</v>
      </c>
      <c r="Q212" t="s">
        <v>413</v>
      </c>
      <c r="R212" t="s">
        <v>1557</v>
      </c>
      <c r="S212">
        <v>46324</v>
      </c>
      <c r="T212" s="1">
        <v>42068</v>
      </c>
      <c r="U212" s="1">
        <v>42068</v>
      </c>
      <c r="V212">
        <v>501.51</v>
      </c>
      <c r="W212" s="2">
        <f>Sales_Dataset[[#This Row],[Profit]]/Sales_Dataset[[#This Row],[Sales]]</f>
        <v>0.21401503836404448</v>
      </c>
      <c r="X212">
        <v>5</v>
      </c>
      <c r="Y212">
        <v>2343.34</v>
      </c>
      <c r="Z212">
        <v>90115</v>
      </c>
      <c r="AA212" t="s">
        <v>52</v>
      </c>
      <c r="AB212" t="s">
        <v>40</v>
      </c>
    </row>
    <row r="213" spans="1:28" x14ac:dyDescent="0.3">
      <c r="A213">
        <v>21392</v>
      </c>
      <c r="B213" t="s">
        <v>76</v>
      </c>
      <c r="C213">
        <v>0.02</v>
      </c>
      <c r="D213">
        <v>200.98</v>
      </c>
      <c r="E213">
        <v>55.96</v>
      </c>
      <c r="F213">
        <v>375</v>
      </c>
      <c r="G213" t="s">
        <v>1839</v>
      </c>
      <c r="H213" t="s">
        <v>29</v>
      </c>
      <c r="I213" t="s">
        <v>60</v>
      </c>
      <c r="J213" t="s">
        <v>31</v>
      </c>
      <c r="K213" t="s">
        <v>153</v>
      </c>
      <c r="L213" t="s">
        <v>33</v>
      </c>
      <c r="M213" t="s">
        <v>215</v>
      </c>
      <c r="N213">
        <v>0.75</v>
      </c>
      <c r="O213" t="s">
        <v>35</v>
      </c>
      <c r="P213" t="s">
        <v>88</v>
      </c>
      <c r="Q213" t="s">
        <v>736</v>
      </c>
      <c r="R213" t="s">
        <v>1840</v>
      </c>
      <c r="S213">
        <v>37814</v>
      </c>
      <c r="T213" s="1">
        <v>42077</v>
      </c>
      <c r="U213" s="1">
        <v>42079</v>
      </c>
      <c r="V213">
        <v>-224.94779999999997</v>
      </c>
      <c r="W213" s="2">
        <f>Sales_Dataset[[#This Row],[Profit]]/Sales_Dataset[[#This Row],[Sales]]</f>
        <v>-9.6465457352373579E-2</v>
      </c>
      <c r="X213">
        <v>11</v>
      </c>
      <c r="Y213">
        <v>2331.9</v>
      </c>
      <c r="Z213">
        <v>90917</v>
      </c>
      <c r="AA213" t="s">
        <v>91</v>
      </c>
      <c r="AB213" t="s">
        <v>40</v>
      </c>
    </row>
    <row r="214" spans="1:28" x14ac:dyDescent="0.3">
      <c r="A214">
        <v>19365</v>
      </c>
      <c r="B214" t="s">
        <v>58</v>
      </c>
      <c r="C214">
        <v>0.03</v>
      </c>
      <c r="D214">
        <v>370.98</v>
      </c>
      <c r="E214">
        <v>99</v>
      </c>
      <c r="F214">
        <v>635</v>
      </c>
      <c r="G214" t="s">
        <v>1090</v>
      </c>
      <c r="H214" t="s">
        <v>29</v>
      </c>
      <c r="I214" t="s">
        <v>30</v>
      </c>
      <c r="J214" t="s">
        <v>45</v>
      </c>
      <c r="K214" t="s">
        <v>120</v>
      </c>
      <c r="L214" t="s">
        <v>74</v>
      </c>
      <c r="M214" t="s">
        <v>1093</v>
      </c>
      <c r="N214">
        <v>0.65</v>
      </c>
      <c r="O214" t="s">
        <v>35</v>
      </c>
      <c r="P214" t="s">
        <v>49</v>
      </c>
      <c r="Q214" t="s">
        <v>474</v>
      </c>
      <c r="R214" t="s">
        <v>1092</v>
      </c>
      <c r="S214">
        <v>55106</v>
      </c>
      <c r="T214" s="1">
        <v>42099</v>
      </c>
      <c r="U214" s="1">
        <v>42100</v>
      </c>
      <c r="V214">
        <v>-124.2864</v>
      </c>
      <c r="W214" s="2">
        <f>Sales_Dataset[[#This Row],[Profit]]/Sales_Dataset[[#This Row],[Sales]]</f>
        <v>-5.3815517711702586E-2</v>
      </c>
      <c r="X214">
        <v>6</v>
      </c>
      <c r="Y214">
        <v>2309.4899999999998</v>
      </c>
      <c r="Z214">
        <v>89284</v>
      </c>
      <c r="AA214" t="s">
        <v>52</v>
      </c>
      <c r="AB214" t="s">
        <v>40</v>
      </c>
    </row>
    <row r="215" spans="1:28" x14ac:dyDescent="0.3">
      <c r="A215">
        <v>19185</v>
      </c>
      <c r="B215" t="s">
        <v>58</v>
      </c>
      <c r="C215">
        <v>0.09</v>
      </c>
      <c r="D215">
        <v>349.45</v>
      </c>
      <c r="E215">
        <v>60</v>
      </c>
      <c r="F215">
        <v>1178</v>
      </c>
      <c r="G215" t="s">
        <v>1003</v>
      </c>
      <c r="H215" t="s">
        <v>29</v>
      </c>
      <c r="I215" t="s">
        <v>80</v>
      </c>
      <c r="J215" t="s">
        <v>31</v>
      </c>
      <c r="K215" t="s">
        <v>32</v>
      </c>
      <c r="L215" t="s">
        <v>74</v>
      </c>
      <c r="M215" t="s">
        <v>757</v>
      </c>
      <c r="O215" t="s">
        <v>35</v>
      </c>
      <c r="P215" t="s">
        <v>88</v>
      </c>
      <c r="Q215" t="s">
        <v>94</v>
      </c>
      <c r="R215" t="s">
        <v>1005</v>
      </c>
      <c r="S215">
        <v>32701</v>
      </c>
      <c r="T215" s="1">
        <v>42103</v>
      </c>
      <c r="U215" s="1">
        <v>42104</v>
      </c>
      <c r="V215">
        <v>-369.10999999999996</v>
      </c>
      <c r="W215" s="2">
        <f>Sales_Dataset[[#This Row],[Profit]]/Sales_Dataset[[#This Row],[Sales]]</f>
        <v>-0.15997763581044178</v>
      </c>
      <c r="X215">
        <v>7</v>
      </c>
      <c r="Y215">
        <v>2307.2600000000002</v>
      </c>
      <c r="Z215">
        <v>89787</v>
      </c>
      <c r="AA215" t="s">
        <v>91</v>
      </c>
      <c r="AB215" t="s">
        <v>40</v>
      </c>
    </row>
    <row r="216" spans="1:28" x14ac:dyDescent="0.3">
      <c r="A216">
        <v>21847</v>
      </c>
      <c r="B216" t="s">
        <v>76</v>
      </c>
      <c r="C216">
        <v>0.05</v>
      </c>
      <c r="D216">
        <v>328.14</v>
      </c>
      <c r="E216">
        <v>91.05</v>
      </c>
      <c r="F216">
        <v>1103</v>
      </c>
      <c r="G216" t="s">
        <v>1972</v>
      </c>
      <c r="H216" t="s">
        <v>29</v>
      </c>
      <c r="I216" t="s">
        <v>44</v>
      </c>
      <c r="J216" t="s">
        <v>45</v>
      </c>
      <c r="K216" t="s">
        <v>73</v>
      </c>
      <c r="L216" t="s">
        <v>74</v>
      </c>
      <c r="M216" t="s">
        <v>231</v>
      </c>
      <c r="N216">
        <v>0.56999999999999995</v>
      </c>
      <c r="O216" t="s">
        <v>35</v>
      </c>
      <c r="P216" t="s">
        <v>49</v>
      </c>
      <c r="Q216" t="s">
        <v>467</v>
      </c>
      <c r="R216" t="s">
        <v>1973</v>
      </c>
      <c r="S216">
        <v>68046</v>
      </c>
      <c r="T216" s="1">
        <v>42104</v>
      </c>
      <c r="U216" s="1">
        <v>42105</v>
      </c>
      <c r="V216">
        <v>772.04</v>
      </c>
      <c r="W216" s="2">
        <f>Sales_Dataset[[#This Row],[Profit]]/Sales_Dataset[[#This Row],[Sales]]</f>
        <v>0.33693085856183363</v>
      </c>
      <c r="X216">
        <v>7</v>
      </c>
      <c r="Y216">
        <v>2291.39</v>
      </c>
      <c r="Z216">
        <v>90977</v>
      </c>
      <c r="AA216" t="s">
        <v>52</v>
      </c>
      <c r="AB216" t="s">
        <v>40</v>
      </c>
    </row>
    <row r="217" spans="1:28" x14ac:dyDescent="0.3">
      <c r="A217">
        <v>6624</v>
      </c>
      <c r="B217" t="s">
        <v>76</v>
      </c>
      <c r="C217">
        <v>0.08</v>
      </c>
      <c r="D217">
        <v>175.99</v>
      </c>
      <c r="E217">
        <v>8.99</v>
      </c>
      <c r="F217">
        <v>1821</v>
      </c>
      <c r="G217" t="s">
        <v>261</v>
      </c>
      <c r="H217" t="s">
        <v>85</v>
      </c>
      <c r="I217" t="s">
        <v>80</v>
      </c>
      <c r="J217" t="s">
        <v>55</v>
      </c>
      <c r="K217" t="s">
        <v>56</v>
      </c>
      <c r="L217" t="s">
        <v>47</v>
      </c>
      <c r="M217" t="s">
        <v>255</v>
      </c>
      <c r="N217">
        <v>0.56999999999999995</v>
      </c>
      <c r="O217" t="s">
        <v>35</v>
      </c>
      <c r="P217" t="s">
        <v>69</v>
      </c>
      <c r="Q217" t="s">
        <v>70</v>
      </c>
      <c r="R217" t="s">
        <v>71</v>
      </c>
      <c r="S217">
        <v>10177</v>
      </c>
      <c r="T217" s="1">
        <v>42109</v>
      </c>
      <c r="U217" s="1">
        <v>42110</v>
      </c>
      <c r="V217">
        <v>-459.08280000000002</v>
      </c>
      <c r="W217" s="2">
        <f>Sales_Dataset[[#This Row],[Profit]]/Sales_Dataset[[#This Row],[Sales]]</f>
        <v>-0.20041245214324069</v>
      </c>
      <c r="X217">
        <v>16</v>
      </c>
      <c r="Y217">
        <v>2290.69</v>
      </c>
      <c r="Z217">
        <v>47108</v>
      </c>
      <c r="AA217" t="s">
        <v>72</v>
      </c>
      <c r="AB217" t="s">
        <v>40</v>
      </c>
    </row>
    <row r="218" spans="1:28" x14ac:dyDescent="0.3">
      <c r="A218">
        <v>25357</v>
      </c>
      <c r="B218" t="s">
        <v>76</v>
      </c>
      <c r="C218">
        <v>0.04</v>
      </c>
      <c r="D218">
        <v>218.75</v>
      </c>
      <c r="E218">
        <v>69.64</v>
      </c>
      <c r="F218">
        <v>911</v>
      </c>
      <c r="G218" t="s">
        <v>2562</v>
      </c>
      <c r="H218" t="s">
        <v>29</v>
      </c>
      <c r="I218" t="s">
        <v>30</v>
      </c>
      <c r="J218" t="s">
        <v>31</v>
      </c>
      <c r="K218" t="s">
        <v>32</v>
      </c>
      <c r="L218" t="s">
        <v>33</v>
      </c>
      <c r="M218" t="s">
        <v>188</v>
      </c>
      <c r="N218">
        <v>0.72</v>
      </c>
      <c r="O218" t="s">
        <v>35</v>
      </c>
      <c r="P218" t="s">
        <v>69</v>
      </c>
      <c r="Q218" t="s">
        <v>856</v>
      </c>
      <c r="R218" t="s">
        <v>2563</v>
      </c>
      <c r="S218">
        <v>26003</v>
      </c>
      <c r="T218" s="1">
        <v>42035</v>
      </c>
      <c r="U218" s="1">
        <v>42036</v>
      </c>
      <c r="V218">
        <v>-655.52987500000006</v>
      </c>
      <c r="W218" s="2">
        <f>Sales_Dataset[[#This Row],[Profit]]/Sales_Dataset[[#This Row],[Sales]]</f>
        <v>-0.28683250488971351</v>
      </c>
      <c r="X218">
        <v>10</v>
      </c>
      <c r="Y218">
        <v>2285.41</v>
      </c>
      <c r="Z218">
        <v>90185</v>
      </c>
      <c r="AA218" t="s">
        <v>72</v>
      </c>
      <c r="AB218" t="s">
        <v>40</v>
      </c>
    </row>
    <row r="219" spans="1:28" x14ac:dyDescent="0.3">
      <c r="A219">
        <v>25725</v>
      </c>
      <c r="B219" t="s">
        <v>27</v>
      </c>
      <c r="C219">
        <v>0</v>
      </c>
      <c r="D219">
        <v>217.85</v>
      </c>
      <c r="E219">
        <v>29.1</v>
      </c>
      <c r="F219">
        <v>2873</v>
      </c>
      <c r="G219" t="s">
        <v>2904</v>
      </c>
      <c r="H219" t="s">
        <v>29</v>
      </c>
      <c r="I219" t="s">
        <v>60</v>
      </c>
      <c r="J219" t="s">
        <v>31</v>
      </c>
      <c r="K219" t="s">
        <v>32</v>
      </c>
      <c r="L219" t="s">
        <v>33</v>
      </c>
      <c r="M219" t="s">
        <v>2906</v>
      </c>
      <c r="N219">
        <v>0.68</v>
      </c>
      <c r="O219" t="s">
        <v>35</v>
      </c>
      <c r="P219" t="s">
        <v>88</v>
      </c>
      <c r="Q219" t="s">
        <v>94</v>
      </c>
      <c r="R219" t="s">
        <v>2905</v>
      </c>
      <c r="S219">
        <v>33012</v>
      </c>
      <c r="T219" s="1">
        <v>42026</v>
      </c>
      <c r="U219" s="1">
        <v>42027</v>
      </c>
      <c r="V219">
        <v>394.17</v>
      </c>
      <c r="W219" s="2">
        <f>Sales_Dataset[[#This Row],[Profit]]/Sales_Dataset[[#This Row],[Sales]]</f>
        <v>0.17340636135673751</v>
      </c>
      <c r="X219">
        <v>10</v>
      </c>
      <c r="Y219">
        <v>2273.1</v>
      </c>
      <c r="Z219">
        <v>89872</v>
      </c>
      <c r="AA219" t="s">
        <v>91</v>
      </c>
      <c r="AB219" t="s">
        <v>40</v>
      </c>
    </row>
    <row r="220" spans="1:28" x14ac:dyDescent="0.3">
      <c r="A220">
        <v>21171</v>
      </c>
      <c r="B220" t="s">
        <v>41</v>
      </c>
      <c r="C220">
        <v>0.1</v>
      </c>
      <c r="D220">
        <v>130.97999999999999</v>
      </c>
      <c r="E220">
        <v>30</v>
      </c>
      <c r="F220">
        <v>2385</v>
      </c>
      <c r="G220" t="s">
        <v>1770</v>
      </c>
      <c r="H220" t="s">
        <v>29</v>
      </c>
      <c r="I220" t="s">
        <v>60</v>
      </c>
      <c r="J220" t="s">
        <v>31</v>
      </c>
      <c r="K220" t="s">
        <v>185</v>
      </c>
      <c r="L220" t="s">
        <v>74</v>
      </c>
      <c r="M220" t="s">
        <v>347</v>
      </c>
      <c r="N220">
        <v>0.78</v>
      </c>
      <c r="O220" t="s">
        <v>35</v>
      </c>
      <c r="P220" t="s">
        <v>36</v>
      </c>
      <c r="Q220" t="s">
        <v>372</v>
      </c>
      <c r="R220" t="s">
        <v>1771</v>
      </c>
      <c r="S220">
        <v>88001</v>
      </c>
      <c r="T220" s="1">
        <v>42146</v>
      </c>
      <c r="U220" s="1">
        <v>42148</v>
      </c>
      <c r="V220">
        <v>2000.11</v>
      </c>
      <c r="W220" s="2">
        <f>Sales_Dataset[[#This Row],[Profit]]/Sales_Dataset[[#This Row],[Sales]]</f>
        <v>0.88500834074487056</v>
      </c>
      <c r="X220">
        <v>18</v>
      </c>
      <c r="Y220">
        <v>2259.9899999999998</v>
      </c>
      <c r="Z220">
        <v>89184</v>
      </c>
      <c r="AA220" t="s">
        <v>39</v>
      </c>
      <c r="AB220" t="s">
        <v>40</v>
      </c>
    </row>
    <row r="221" spans="1:28" x14ac:dyDescent="0.3">
      <c r="A221">
        <v>20986</v>
      </c>
      <c r="B221" t="s">
        <v>41</v>
      </c>
      <c r="C221">
        <v>0.03</v>
      </c>
      <c r="D221">
        <v>194.3</v>
      </c>
      <c r="E221">
        <v>11.54</v>
      </c>
      <c r="F221">
        <v>3344</v>
      </c>
      <c r="G221" t="s">
        <v>1706</v>
      </c>
      <c r="H221" t="s">
        <v>43</v>
      </c>
      <c r="I221" t="s">
        <v>44</v>
      </c>
      <c r="J221" t="s">
        <v>31</v>
      </c>
      <c r="K221" t="s">
        <v>117</v>
      </c>
      <c r="L221" t="s">
        <v>105</v>
      </c>
      <c r="M221" t="s">
        <v>198</v>
      </c>
      <c r="N221">
        <v>0.59</v>
      </c>
      <c r="O221" t="s">
        <v>35</v>
      </c>
      <c r="P221" t="s">
        <v>49</v>
      </c>
      <c r="Q221" t="s">
        <v>216</v>
      </c>
      <c r="R221" t="s">
        <v>1707</v>
      </c>
      <c r="S221">
        <v>48307</v>
      </c>
      <c r="T221" s="1">
        <v>42048</v>
      </c>
      <c r="U221" s="1">
        <v>42050</v>
      </c>
      <c r="V221">
        <v>1544.9307000000001</v>
      </c>
      <c r="W221" s="2">
        <f>Sales_Dataset[[#This Row],[Profit]]/Sales_Dataset[[#This Row],[Sales]]</f>
        <v>0.69</v>
      </c>
      <c r="X221">
        <v>11</v>
      </c>
      <c r="Y221">
        <v>2239.0300000000002</v>
      </c>
      <c r="Z221">
        <v>89928</v>
      </c>
      <c r="AA221" t="s">
        <v>52</v>
      </c>
      <c r="AB221" t="s">
        <v>40</v>
      </c>
    </row>
    <row r="222" spans="1:28" x14ac:dyDescent="0.3">
      <c r="A222">
        <v>23886</v>
      </c>
      <c r="B222" t="s">
        <v>76</v>
      </c>
      <c r="C222">
        <v>0.03</v>
      </c>
      <c r="D222">
        <v>320.64</v>
      </c>
      <c r="E222">
        <v>29.2</v>
      </c>
      <c r="F222">
        <v>1891</v>
      </c>
      <c r="G222" t="s">
        <v>2542</v>
      </c>
      <c r="H222" t="s">
        <v>29</v>
      </c>
      <c r="I222" t="s">
        <v>44</v>
      </c>
      <c r="J222" t="s">
        <v>31</v>
      </c>
      <c r="K222" t="s">
        <v>32</v>
      </c>
      <c r="L222" t="s">
        <v>33</v>
      </c>
      <c r="M222" t="s">
        <v>2543</v>
      </c>
      <c r="N222">
        <v>0.66</v>
      </c>
      <c r="O222" t="s">
        <v>35</v>
      </c>
      <c r="P222" t="s">
        <v>69</v>
      </c>
      <c r="Q222" t="s">
        <v>441</v>
      </c>
      <c r="R222" t="s">
        <v>929</v>
      </c>
      <c r="S222">
        <v>45801</v>
      </c>
      <c r="T222" s="1">
        <v>42099</v>
      </c>
      <c r="U222" s="1">
        <v>42101</v>
      </c>
      <c r="V222">
        <v>429.75435600000003</v>
      </c>
      <c r="W222" s="2">
        <f>Sales_Dataset[[#This Row],[Profit]]/Sales_Dataset[[#This Row],[Sales]]</f>
        <v>0.19241641041254379</v>
      </c>
      <c r="X222">
        <v>7</v>
      </c>
      <c r="Y222">
        <v>2233.46</v>
      </c>
      <c r="Z222">
        <v>90630</v>
      </c>
      <c r="AA222" t="s">
        <v>72</v>
      </c>
      <c r="AB222" t="s">
        <v>40</v>
      </c>
    </row>
    <row r="223" spans="1:28" x14ac:dyDescent="0.3">
      <c r="A223">
        <v>21406</v>
      </c>
      <c r="B223" t="s">
        <v>76</v>
      </c>
      <c r="C223">
        <v>0.03</v>
      </c>
      <c r="D223">
        <v>200.97</v>
      </c>
      <c r="E223">
        <v>15.59</v>
      </c>
      <c r="F223">
        <v>3197</v>
      </c>
      <c r="G223" t="s">
        <v>1845</v>
      </c>
      <c r="H223" t="s">
        <v>29</v>
      </c>
      <c r="I223" t="s">
        <v>44</v>
      </c>
      <c r="J223" t="s">
        <v>55</v>
      </c>
      <c r="K223" t="s">
        <v>77</v>
      </c>
      <c r="L223" t="s">
        <v>74</v>
      </c>
      <c r="M223" t="s">
        <v>221</v>
      </c>
      <c r="N223">
        <v>0.36</v>
      </c>
      <c r="O223" t="s">
        <v>35</v>
      </c>
      <c r="P223" t="s">
        <v>49</v>
      </c>
      <c r="Q223" t="s">
        <v>176</v>
      </c>
      <c r="R223" t="s">
        <v>1846</v>
      </c>
      <c r="S223">
        <v>60062</v>
      </c>
      <c r="T223" s="1">
        <v>42037</v>
      </c>
      <c r="U223" s="1">
        <v>42038</v>
      </c>
      <c r="V223">
        <v>1538.7827999999997</v>
      </c>
      <c r="W223" s="2">
        <f>Sales_Dataset[[#This Row],[Profit]]/Sales_Dataset[[#This Row],[Sales]]</f>
        <v>0.69</v>
      </c>
      <c r="X223">
        <v>11</v>
      </c>
      <c r="Y223">
        <v>2230.12</v>
      </c>
      <c r="Z223">
        <v>90850</v>
      </c>
      <c r="AA223" t="s">
        <v>52</v>
      </c>
      <c r="AB223" t="s">
        <v>40</v>
      </c>
    </row>
    <row r="224" spans="1:28" x14ac:dyDescent="0.3">
      <c r="A224">
        <v>5670</v>
      </c>
      <c r="B224" t="s">
        <v>65</v>
      </c>
      <c r="C224">
        <v>0.1</v>
      </c>
      <c r="D224">
        <v>49.99</v>
      </c>
      <c r="E224">
        <v>19.989999999999998</v>
      </c>
      <c r="F224">
        <v>1723</v>
      </c>
      <c r="G224" t="s">
        <v>251</v>
      </c>
      <c r="H224" t="s">
        <v>85</v>
      </c>
      <c r="I224" t="s">
        <v>30</v>
      </c>
      <c r="J224" t="s">
        <v>55</v>
      </c>
      <c r="K224" t="s">
        <v>86</v>
      </c>
      <c r="L224" t="s">
        <v>47</v>
      </c>
      <c r="M224" t="s">
        <v>132</v>
      </c>
      <c r="N224">
        <v>0.45</v>
      </c>
      <c r="O224" t="s">
        <v>35</v>
      </c>
      <c r="P224" t="s">
        <v>36</v>
      </c>
      <c r="Q224" t="s">
        <v>37</v>
      </c>
      <c r="R224" t="s">
        <v>187</v>
      </c>
      <c r="S224">
        <v>92037</v>
      </c>
      <c r="T224" s="1">
        <v>42035</v>
      </c>
      <c r="U224" s="1">
        <v>42040</v>
      </c>
      <c r="V224">
        <v>13.508000000000003</v>
      </c>
      <c r="W224" s="2">
        <f>Sales_Dataset[[#This Row],[Profit]]/Sales_Dataset[[#This Row],[Sales]]</f>
        <v>6.1735052969297015E-3</v>
      </c>
      <c r="X224">
        <v>46</v>
      </c>
      <c r="Y224">
        <v>2188.06</v>
      </c>
      <c r="Z224">
        <v>40101</v>
      </c>
      <c r="AA224" t="s">
        <v>39</v>
      </c>
      <c r="AB224" t="s">
        <v>40</v>
      </c>
    </row>
    <row r="225" spans="1:28" x14ac:dyDescent="0.3">
      <c r="A225">
        <v>21982</v>
      </c>
      <c r="B225" t="s">
        <v>41</v>
      </c>
      <c r="C225">
        <v>0.02</v>
      </c>
      <c r="D225">
        <v>209.84</v>
      </c>
      <c r="E225">
        <v>21.21</v>
      </c>
      <c r="F225">
        <v>2630</v>
      </c>
      <c r="G225" t="s">
        <v>2023</v>
      </c>
      <c r="H225" t="s">
        <v>43</v>
      </c>
      <c r="I225" t="s">
        <v>60</v>
      </c>
      <c r="J225" t="s">
        <v>31</v>
      </c>
      <c r="K225" t="s">
        <v>117</v>
      </c>
      <c r="L225" t="s">
        <v>105</v>
      </c>
      <c r="M225" t="s">
        <v>233</v>
      </c>
      <c r="N225">
        <v>0.59</v>
      </c>
      <c r="O225" t="s">
        <v>35</v>
      </c>
      <c r="P225" t="s">
        <v>49</v>
      </c>
      <c r="Q225" t="s">
        <v>691</v>
      </c>
      <c r="R225" t="s">
        <v>2024</v>
      </c>
      <c r="S225">
        <v>73071</v>
      </c>
      <c r="T225" s="1">
        <v>42009</v>
      </c>
      <c r="U225" s="1">
        <v>42010</v>
      </c>
      <c r="V225">
        <v>1507.6430999999998</v>
      </c>
      <c r="W225" s="2">
        <f>Sales_Dataset[[#This Row],[Profit]]/Sales_Dataset[[#This Row],[Sales]]</f>
        <v>0.69</v>
      </c>
      <c r="X225">
        <v>10</v>
      </c>
      <c r="Y225">
        <v>2184.9899999999998</v>
      </c>
      <c r="Z225">
        <v>85914</v>
      </c>
      <c r="AA225" t="s">
        <v>52</v>
      </c>
      <c r="AB225" t="s">
        <v>40</v>
      </c>
    </row>
    <row r="226" spans="1:28" x14ac:dyDescent="0.3">
      <c r="A226">
        <v>21792</v>
      </c>
      <c r="B226" t="s">
        <v>65</v>
      </c>
      <c r="C226">
        <v>0.05</v>
      </c>
      <c r="D226">
        <v>279.48</v>
      </c>
      <c r="E226">
        <v>35</v>
      </c>
      <c r="F226">
        <v>1316</v>
      </c>
      <c r="G226" t="s">
        <v>1768</v>
      </c>
      <c r="H226" t="s">
        <v>43</v>
      </c>
      <c r="I226" t="s">
        <v>44</v>
      </c>
      <c r="J226" t="s">
        <v>45</v>
      </c>
      <c r="K226" t="s">
        <v>120</v>
      </c>
      <c r="L226" t="s">
        <v>105</v>
      </c>
      <c r="M226" t="s">
        <v>229</v>
      </c>
      <c r="N226">
        <v>0.8</v>
      </c>
      <c r="O226" t="s">
        <v>35</v>
      </c>
      <c r="P226" t="s">
        <v>36</v>
      </c>
      <c r="Q226" t="s">
        <v>423</v>
      </c>
      <c r="R226" t="s">
        <v>1769</v>
      </c>
      <c r="S226">
        <v>80022</v>
      </c>
      <c r="T226" s="1">
        <v>42009</v>
      </c>
      <c r="U226" s="1">
        <v>42009</v>
      </c>
      <c r="V226">
        <v>-274.95</v>
      </c>
      <c r="W226" s="2">
        <f>Sales_Dataset[[#This Row],[Profit]]/Sales_Dataset[[#This Row],[Sales]]</f>
        <v>-0.1275242804003599</v>
      </c>
      <c r="X226">
        <v>8</v>
      </c>
      <c r="Y226">
        <v>2156.06</v>
      </c>
      <c r="Z226">
        <v>87603</v>
      </c>
      <c r="AA226" t="s">
        <v>39</v>
      </c>
      <c r="AB226" t="s">
        <v>40</v>
      </c>
    </row>
    <row r="227" spans="1:28" x14ac:dyDescent="0.3">
      <c r="A227">
        <v>1417</v>
      </c>
      <c r="B227" t="s">
        <v>27</v>
      </c>
      <c r="C227">
        <v>0</v>
      </c>
      <c r="D227">
        <v>65.989999999999995</v>
      </c>
      <c r="E227">
        <v>5.26</v>
      </c>
      <c r="F227">
        <v>1413</v>
      </c>
      <c r="G227" t="s">
        <v>147</v>
      </c>
      <c r="H227" t="s">
        <v>43</v>
      </c>
      <c r="I227" t="s">
        <v>30</v>
      </c>
      <c r="J227" t="s">
        <v>55</v>
      </c>
      <c r="K227" t="s">
        <v>56</v>
      </c>
      <c r="L227" t="s">
        <v>47</v>
      </c>
      <c r="M227" t="s">
        <v>148</v>
      </c>
      <c r="N227">
        <v>0.59</v>
      </c>
      <c r="O227" t="s">
        <v>35</v>
      </c>
      <c r="P227" t="s">
        <v>69</v>
      </c>
      <c r="Q227" t="s">
        <v>98</v>
      </c>
      <c r="R227" t="s">
        <v>99</v>
      </c>
      <c r="S227">
        <v>2113</v>
      </c>
      <c r="T227" s="1">
        <v>42101</v>
      </c>
      <c r="U227" s="1">
        <v>42102</v>
      </c>
      <c r="V227">
        <v>542.25</v>
      </c>
      <c r="W227" s="2">
        <f>Sales_Dataset[[#This Row],[Profit]]/Sales_Dataset[[#This Row],[Sales]]</f>
        <v>0.25280663148275928</v>
      </c>
      <c r="X227">
        <v>36</v>
      </c>
      <c r="Y227">
        <v>2144.92</v>
      </c>
      <c r="Z227">
        <v>10277</v>
      </c>
      <c r="AA227" t="s">
        <v>72</v>
      </c>
      <c r="AB227" t="s">
        <v>40</v>
      </c>
    </row>
    <row r="228" spans="1:28" x14ac:dyDescent="0.3">
      <c r="A228">
        <v>26223</v>
      </c>
      <c r="B228" t="s">
        <v>27</v>
      </c>
      <c r="C228">
        <v>0.05</v>
      </c>
      <c r="D228">
        <v>350.99</v>
      </c>
      <c r="E228">
        <v>39</v>
      </c>
      <c r="F228">
        <v>1972</v>
      </c>
      <c r="G228" t="s">
        <v>3009</v>
      </c>
      <c r="H228" t="s">
        <v>29</v>
      </c>
      <c r="I228" t="s">
        <v>30</v>
      </c>
      <c r="J228" t="s">
        <v>31</v>
      </c>
      <c r="K228" t="s">
        <v>185</v>
      </c>
      <c r="L228" t="s">
        <v>74</v>
      </c>
      <c r="M228" t="s">
        <v>916</v>
      </c>
      <c r="N228">
        <v>0.55000000000000004</v>
      </c>
      <c r="O228" t="s">
        <v>35</v>
      </c>
      <c r="P228" t="s">
        <v>69</v>
      </c>
      <c r="Q228" t="s">
        <v>165</v>
      </c>
      <c r="R228" t="s">
        <v>3010</v>
      </c>
      <c r="S228">
        <v>19090</v>
      </c>
      <c r="T228" s="1">
        <v>42022</v>
      </c>
      <c r="U228" s="1">
        <v>42024</v>
      </c>
      <c r="V228">
        <v>1469.7275999999999</v>
      </c>
      <c r="W228" s="2">
        <f>Sales_Dataset[[#This Row],[Profit]]/Sales_Dataset[[#This Row],[Sales]]</f>
        <v>0.69</v>
      </c>
      <c r="X228">
        <v>6</v>
      </c>
      <c r="Y228">
        <v>2130.04</v>
      </c>
      <c r="Z228">
        <v>91550</v>
      </c>
      <c r="AA228" t="s">
        <v>72</v>
      </c>
      <c r="AB228" t="s">
        <v>40</v>
      </c>
    </row>
    <row r="229" spans="1:28" x14ac:dyDescent="0.3">
      <c r="A229">
        <v>21514</v>
      </c>
      <c r="B229" t="s">
        <v>58</v>
      </c>
      <c r="C229">
        <v>0.1</v>
      </c>
      <c r="D229">
        <v>209.37</v>
      </c>
      <c r="E229">
        <v>69</v>
      </c>
      <c r="F229">
        <v>2892</v>
      </c>
      <c r="G229" t="s">
        <v>1875</v>
      </c>
      <c r="H229" t="s">
        <v>43</v>
      </c>
      <c r="I229" t="s">
        <v>80</v>
      </c>
      <c r="J229" t="s">
        <v>31</v>
      </c>
      <c r="K229" t="s">
        <v>32</v>
      </c>
      <c r="L229" t="s">
        <v>105</v>
      </c>
      <c r="M229" t="s">
        <v>1798</v>
      </c>
      <c r="N229">
        <v>0.79</v>
      </c>
      <c r="O229" t="s">
        <v>35</v>
      </c>
      <c r="P229" t="s">
        <v>49</v>
      </c>
      <c r="Q229" t="s">
        <v>216</v>
      </c>
      <c r="R229" t="s">
        <v>1876</v>
      </c>
      <c r="S229">
        <v>48154</v>
      </c>
      <c r="T229" s="1">
        <v>42058</v>
      </c>
      <c r="U229" s="1">
        <v>42060</v>
      </c>
      <c r="V229">
        <v>-165.59492040000003</v>
      </c>
      <c r="W229" s="2">
        <f>Sales_Dataset[[#This Row],[Profit]]/Sales_Dataset[[#This Row],[Sales]]</f>
        <v>-7.7922621028459593E-2</v>
      </c>
      <c r="X229">
        <v>11</v>
      </c>
      <c r="Y229">
        <v>2125.12</v>
      </c>
      <c r="Z229">
        <v>90011</v>
      </c>
      <c r="AA229" t="s">
        <v>52</v>
      </c>
      <c r="AB229" t="s">
        <v>40</v>
      </c>
    </row>
    <row r="230" spans="1:28" x14ac:dyDescent="0.3">
      <c r="A230">
        <v>566</v>
      </c>
      <c r="B230" t="s">
        <v>76</v>
      </c>
      <c r="C230">
        <v>0.02</v>
      </c>
      <c r="D230">
        <v>60.98</v>
      </c>
      <c r="E230">
        <v>49</v>
      </c>
      <c r="F230">
        <v>1733</v>
      </c>
      <c r="G230" t="s">
        <v>104</v>
      </c>
      <c r="H230" t="s">
        <v>43</v>
      </c>
      <c r="I230" t="s">
        <v>60</v>
      </c>
      <c r="J230" t="s">
        <v>45</v>
      </c>
      <c r="K230" t="s">
        <v>73</v>
      </c>
      <c r="L230" t="s">
        <v>105</v>
      </c>
      <c r="M230" t="s">
        <v>106</v>
      </c>
      <c r="N230">
        <v>0.59</v>
      </c>
      <c r="O230" t="s">
        <v>35</v>
      </c>
      <c r="P230" t="s">
        <v>69</v>
      </c>
      <c r="Q230" t="s">
        <v>107</v>
      </c>
      <c r="R230" t="s">
        <v>108</v>
      </c>
      <c r="S230">
        <v>20012</v>
      </c>
      <c r="T230" s="1">
        <v>42098</v>
      </c>
      <c r="U230" s="1">
        <v>42100</v>
      </c>
      <c r="V230">
        <v>-662.52</v>
      </c>
      <c r="W230" s="2">
        <f>Sales_Dataset[[#This Row],[Profit]]/Sales_Dataset[[#This Row],[Sales]]</f>
        <v>-0.31257725732942054</v>
      </c>
      <c r="X230">
        <v>34</v>
      </c>
      <c r="Y230">
        <v>2119.54</v>
      </c>
      <c r="Z230">
        <v>3841</v>
      </c>
      <c r="AA230" t="s">
        <v>72</v>
      </c>
      <c r="AB230" t="s">
        <v>40</v>
      </c>
    </row>
    <row r="231" spans="1:28" x14ac:dyDescent="0.3">
      <c r="A231">
        <v>20097</v>
      </c>
      <c r="B231" t="s">
        <v>58</v>
      </c>
      <c r="C231">
        <v>0.05</v>
      </c>
      <c r="D231">
        <v>205.99</v>
      </c>
      <c r="E231">
        <v>8.99</v>
      </c>
      <c r="F231">
        <v>2778</v>
      </c>
      <c r="G231" t="s">
        <v>1395</v>
      </c>
      <c r="H231" t="s">
        <v>85</v>
      </c>
      <c r="I231" t="s">
        <v>80</v>
      </c>
      <c r="J231" t="s">
        <v>55</v>
      </c>
      <c r="K231" t="s">
        <v>56</v>
      </c>
      <c r="L231" t="s">
        <v>47</v>
      </c>
      <c r="M231" t="s">
        <v>1396</v>
      </c>
      <c r="N231">
        <v>0.57999999999999996</v>
      </c>
      <c r="O231" t="s">
        <v>35</v>
      </c>
      <c r="P231" t="s">
        <v>88</v>
      </c>
      <c r="Q231" t="s">
        <v>112</v>
      </c>
      <c r="R231" t="s">
        <v>1397</v>
      </c>
      <c r="S231">
        <v>28403</v>
      </c>
      <c r="T231" s="1">
        <v>42046</v>
      </c>
      <c r="U231" s="1">
        <v>42047</v>
      </c>
      <c r="V231">
        <v>111.05249999999999</v>
      </c>
      <c r="W231" s="2">
        <f>Sales_Dataset[[#This Row],[Profit]]/Sales_Dataset[[#This Row],[Sales]]</f>
        <v>5.2408222785383603E-2</v>
      </c>
      <c r="X231">
        <v>12</v>
      </c>
      <c r="Y231">
        <v>2118.9899999999998</v>
      </c>
      <c r="Z231">
        <v>87160</v>
      </c>
      <c r="AA231" t="s">
        <v>91</v>
      </c>
      <c r="AB231" t="s">
        <v>40</v>
      </c>
    </row>
    <row r="232" spans="1:28" x14ac:dyDescent="0.3">
      <c r="A232">
        <v>19772</v>
      </c>
      <c r="B232" t="s">
        <v>41</v>
      </c>
      <c r="C232">
        <v>0.09</v>
      </c>
      <c r="D232">
        <v>58.14</v>
      </c>
      <c r="E232">
        <v>36.61</v>
      </c>
      <c r="F232">
        <v>918</v>
      </c>
      <c r="G232" t="s">
        <v>1273</v>
      </c>
      <c r="H232" t="s">
        <v>29</v>
      </c>
      <c r="I232" t="s">
        <v>30</v>
      </c>
      <c r="J232" t="s">
        <v>31</v>
      </c>
      <c r="K232" t="s">
        <v>153</v>
      </c>
      <c r="L232" t="s">
        <v>33</v>
      </c>
      <c r="M232" t="s">
        <v>1274</v>
      </c>
      <c r="N232">
        <v>0.61</v>
      </c>
      <c r="O232" t="s">
        <v>35</v>
      </c>
      <c r="P232" t="s">
        <v>36</v>
      </c>
      <c r="Q232" t="s">
        <v>37</v>
      </c>
      <c r="R232" t="s">
        <v>574</v>
      </c>
      <c r="S232">
        <v>91730</v>
      </c>
      <c r="T232" s="1">
        <v>42144</v>
      </c>
      <c r="U232" s="1">
        <v>42145</v>
      </c>
      <c r="V232">
        <v>187.41200000000026</v>
      </c>
      <c r="W232" s="2">
        <f>Sales_Dataset[[#This Row],[Profit]]/Sales_Dataset[[#This Row],[Sales]]</f>
        <v>8.8608360992123283E-2</v>
      </c>
      <c r="X232">
        <v>39</v>
      </c>
      <c r="Y232">
        <v>2115.06</v>
      </c>
      <c r="Z232">
        <v>90493</v>
      </c>
      <c r="AA232" t="s">
        <v>39</v>
      </c>
      <c r="AB232" t="s">
        <v>40</v>
      </c>
    </row>
    <row r="233" spans="1:28" x14ac:dyDescent="0.3">
      <c r="A233">
        <v>19505</v>
      </c>
      <c r="B233" t="s">
        <v>65</v>
      </c>
      <c r="C233">
        <v>0.09</v>
      </c>
      <c r="D233">
        <v>125.99</v>
      </c>
      <c r="E233">
        <v>8.99</v>
      </c>
      <c r="F233">
        <v>744</v>
      </c>
      <c r="G233" t="s">
        <v>1016</v>
      </c>
      <c r="H233" t="s">
        <v>43</v>
      </c>
      <c r="I233" t="s">
        <v>80</v>
      </c>
      <c r="J233" t="s">
        <v>55</v>
      </c>
      <c r="K233" t="s">
        <v>56</v>
      </c>
      <c r="L233" t="s">
        <v>47</v>
      </c>
      <c r="M233" t="s">
        <v>379</v>
      </c>
      <c r="N233">
        <v>0.55000000000000004</v>
      </c>
      <c r="O233" t="s">
        <v>35</v>
      </c>
      <c r="P233" t="s">
        <v>36</v>
      </c>
      <c r="Q233" t="s">
        <v>396</v>
      </c>
      <c r="R233" t="s">
        <v>1018</v>
      </c>
      <c r="S233">
        <v>85737</v>
      </c>
      <c r="T233" s="1">
        <v>42149</v>
      </c>
      <c r="U233" s="1">
        <v>42157</v>
      </c>
      <c r="V233">
        <v>916.68060000000014</v>
      </c>
      <c r="W233" s="2">
        <f>Sales_Dataset[[#This Row],[Profit]]/Sales_Dataset[[#This Row],[Sales]]</f>
        <v>0.43547978850255831</v>
      </c>
      <c r="X233">
        <v>20</v>
      </c>
      <c r="Y233">
        <v>2104.9899999999998</v>
      </c>
      <c r="Z233">
        <v>87727</v>
      </c>
      <c r="AA233" t="s">
        <v>39</v>
      </c>
      <c r="AB233" t="s">
        <v>40</v>
      </c>
    </row>
    <row r="234" spans="1:28" x14ac:dyDescent="0.3">
      <c r="A234">
        <v>19699</v>
      </c>
      <c r="B234" t="s">
        <v>65</v>
      </c>
      <c r="C234">
        <v>0.01</v>
      </c>
      <c r="D234">
        <v>110.98</v>
      </c>
      <c r="E234">
        <v>13.99</v>
      </c>
      <c r="F234">
        <v>1935</v>
      </c>
      <c r="G234" t="s">
        <v>1250</v>
      </c>
      <c r="H234" t="s">
        <v>43</v>
      </c>
      <c r="I234" t="s">
        <v>44</v>
      </c>
      <c r="J234" t="s">
        <v>31</v>
      </c>
      <c r="K234" t="s">
        <v>117</v>
      </c>
      <c r="L234" t="s">
        <v>167</v>
      </c>
      <c r="M234" t="s">
        <v>560</v>
      </c>
      <c r="N234">
        <v>0.69</v>
      </c>
      <c r="O234" t="s">
        <v>35</v>
      </c>
      <c r="P234" t="s">
        <v>49</v>
      </c>
      <c r="Q234" t="s">
        <v>50</v>
      </c>
      <c r="R234" t="s">
        <v>1252</v>
      </c>
      <c r="S234">
        <v>75051</v>
      </c>
      <c r="T234" s="1">
        <v>42154</v>
      </c>
      <c r="U234" s="1">
        <v>42159</v>
      </c>
      <c r="V234">
        <v>1448.7309</v>
      </c>
      <c r="W234" s="2">
        <f>Sales_Dataset[[#This Row],[Profit]]/Sales_Dataset[[#This Row],[Sales]]</f>
        <v>0.69</v>
      </c>
      <c r="X234">
        <v>19</v>
      </c>
      <c r="Y234">
        <v>2099.61</v>
      </c>
      <c r="Z234">
        <v>86688</v>
      </c>
      <c r="AA234" t="s">
        <v>52</v>
      </c>
      <c r="AB234" t="s">
        <v>40</v>
      </c>
    </row>
    <row r="235" spans="1:28" x14ac:dyDescent="0.3">
      <c r="A235">
        <v>23495</v>
      </c>
      <c r="B235" t="s">
        <v>65</v>
      </c>
      <c r="C235">
        <v>0</v>
      </c>
      <c r="D235">
        <v>180.98</v>
      </c>
      <c r="E235">
        <v>30</v>
      </c>
      <c r="F235">
        <v>2486</v>
      </c>
      <c r="G235" t="s">
        <v>2038</v>
      </c>
      <c r="H235" t="s">
        <v>29</v>
      </c>
      <c r="I235" t="s">
        <v>60</v>
      </c>
      <c r="J235" t="s">
        <v>31</v>
      </c>
      <c r="K235" t="s">
        <v>185</v>
      </c>
      <c r="L235" t="s">
        <v>74</v>
      </c>
      <c r="M235" t="s">
        <v>1248</v>
      </c>
      <c r="N235">
        <v>0.69</v>
      </c>
      <c r="O235" t="s">
        <v>35</v>
      </c>
      <c r="P235" t="s">
        <v>88</v>
      </c>
      <c r="Q235" t="s">
        <v>89</v>
      </c>
      <c r="R235" t="s">
        <v>2039</v>
      </c>
      <c r="S235">
        <v>30458</v>
      </c>
      <c r="T235" s="1">
        <v>42038</v>
      </c>
      <c r="U235" s="1">
        <v>42040</v>
      </c>
      <c r="V235">
        <v>9.2040000000000006</v>
      </c>
      <c r="W235" s="2">
        <f>Sales_Dataset[[#This Row],[Profit]]/Sales_Dataset[[#This Row],[Sales]]</f>
        <v>4.4161676646706591E-3</v>
      </c>
      <c r="X235">
        <v>11</v>
      </c>
      <c r="Y235">
        <v>2084.16</v>
      </c>
      <c r="Z235">
        <v>91416</v>
      </c>
      <c r="AA235" t="s">
        <v>91</v>
      </c>
      <c r="AB235" t="s">
        <v>40</v>
      </c>
    </row>
    <row r="236" spans="1:28" x14ac:dyDescent="0.3">
      <c r="A236">
        <v>23626</v>
      </c>
      <c r="B236" t="s">
        <v>76</v>
      </c>
      <c r="C236">
        <v>0.09</v>
      </c>
      <c r="D236">
        <v>95.43</v>
      </c>
      <c r="E236">
        <v>19.989999999999998</v>
      </c>
      <c r="F236">
        <v>1690</v>
      </c>
      <c r="G236" t="s">
        <v>2240</v>
      </c>
      <c r="H236" t="s">
        <v>43</v>
      </c>
      <c r="I236" t="s">
        <v>30</v>
      </c>
      <c r="J236" t="s">
        <v>45</v>
      </c>
      <c r="K236" t="s">
        <v>120</v>
      </c>
      <c r="L236" t="s">
        <v>47</v>
      </c>
      <c r="M236" t="s">
        <v>1619</v>
      </c>
      <c r="N236">
        <v>0.79</v>
      </c>
      <c r="O236" t="s">
        <v>35</v>
      </c>
      <c r="P236" t="s">
        <v>69</v>
      </c>
      <c r="Q236" t="s">
        <v>165</v>
      </c>
      <c r="R236" t="s">
        <v>2242</v>
      </c>
      <c r="S236">
        <v>17112</v>
      </c>
      <c r="T236" s="1">
        <v>42156</v>
      </c>
      <c r="U236" s="1">
        <v>42157</v>
      </c>
      <c r="V236">
        <v>-143.23500000000001</v>
      </c>
      <c r="W236" s="2">
        <f>Sales_Dataset[[#This Row],[Profit]]/Sales_Dataset[[#This Row],[Sales]]</f>
        <v>-6.9748246980911574E-2</v>
      </c>
      <c r="X236">
        <v>22</v>
      </c>
      <c r="Y236">
        <v>2053.6</v>
      </c>
      <c r="Z236">
        <v>91078</v>
      </c>
      <c r="AA236" t="s">
        <v>72</v>
      </c>
      <c r="AB236" t="s">
        <v>40</v>
      </c>
    </row>
    <row r="237" spans="1:28" x14ac:dyDescent="0.3">
      <c r="A237">
        <v>18506</v>
      </c>
      <c r="B237" t="s">
        <v>65</v>
      </c>
      <c r="C237">
        <v>0.04</v>
      </c>
      <c r="D237">
        <v>67.28</v>
      </c>
      <c r="E237">
        <v>19.989999999999998</v>
      </c>
      <c r="F237">
        <v>2858</v>
      </c>
      <c r="G237" t="s">
        <v>653</v>
      </c>
      <c r="H237" t="s">
        <v>43</v>
      </c>
      <c r="I237" t="s">
        <v>30</v>
      </c>
      <c r="J237" t="s">
        <v>45</v>
      </c>
      <c r="K237" t="s">
        <v>67</v>
      </c>
      <c r="L237" t="s">
        <v>47</v>
      </c>
      <c r="M237" t="s">
        <v>654</v>
      </c>
      <c r="N237">
        <v>0.4</v>
      </c>
      <c r="O237" t="s">
        <v>35</v>
      </c>
      <c r="P237" t="s">
        <v>88</v>
      </c>
      <c r="Q237" t="s">
        <v>94</v>
      </c>
      <c r="R237" t="s">
        <v>655</v>
      </c>
      <c r="S237">
        <v>32259</v>
      </c>
      <c r="T237" s="1">
        <v>42147</v>
      </c>
      <c r="U237" s="1">
        <v>42152</v>
      </c>
      <c r="V237">
        <v>14.754</v>
      </c>
      <c r="W237" s="2">
        <f>Sales_Dataset[[#This Row],[Profit]]/Sales_Dataset[[#This Row],[Sales]]</f>
        <v>7.1911799110972478E-3</v>
      </c>
      <c r="X237">
        <v>30</v>
      </c>
      <c r="Y237">
        <v>2051.6799999999998</v>
      </c>
      <c r="Z237">
        <v>88282</v>
      </c>
      <c r="AA237" t="s">
        <v>91</v>
      </c>
      <c r="AB237" t="s">
        <v>40</v>
      </c>
    </row>
    <row r="238" spans="1:28" x14ac:dyDescent="0.3">
      <c r="A238">
        <v>20663</v>
      </c>
      <c r="B238" t="s">
        <v>65</v>
      </c>
      <c r="C238">
        <v>0.09</v>
      </c>
      <c r="D238">
        <v>260.98</v>
      </c>
      <c r="E238">
        <v>41.91</v>
      </c>
      <c r="F238">
        <v>824</v>
      </c>
      <c r="G238" t="s">
        <v>1583</v>
      </c>
      <c r="H238" t="s">
        <v>29</v>
      </c>
      <c r="I238" t="s">
        <v>60</v>
      </c>
      <c r="J238" t="s">
        <v>31</v>
      </c>
      <c r="K238" t="s">
        <v>153</v>
      </c>
      <c r="L238" t="s">
        <v>33</v>
      </c>
      <c r="M238" t="s">
        <v>1584</v>
      </c>
      <c r="N238">
        <v>0.59</v>
      </c>
      <c r="O238" t="s">
        <v>35</v>
      </c>
      <c r="P238" t="s">
        <v>88</v>
      </c>
      <c r="Q238" t="s">
        <v>736</v>
      </c>
      <c r="R238" t="s">
        <v>1585</v>
      </c>
      <c r="S238">
        <v>37174</v>
      </c>
      <c r="T238" s="1">
        <v>42016</v>
      </c>
      <c r="U238" s="1">
        <v>42023</v>
      </c>
      <c r="V238">
        <v>-100.744</v>
      </c>
      <c r="W238" s="2">
        <f>Sales_Dataset[[#This Row],[Profit]]/Sales_Dataset[[#This Row],[Sales]]</f>
        <v>-4.9265978776468287E-2</v>
      </c>
      <c r="X238">
        <v>8</v>
      </c>
      <c r="Y238">
        <v>2044.9</v>
      </c>
      <c r="Z238">
        <v>89257</v>
      </c>
      <c r="AA238" t="s">
        <v>91</v>
      </c>
      <c r="AB238" t="s">
        <v>40</v>
      </c>
    </row>
    <row r="239" spans="1:28" x14ac:dyDescent="0.3">
      <c r="A239">
        <v>819</v>
      </c>
      <c r="B239" t="s">
        <v>58</v>
      </c>
      <c r="C239">
        <v>7.0000000000000007E-2</v>
      </c>
      <c r="D239">
        <v>155.06</v>
      </c>
      <c r="E239">
        <v>7.07</v>
      </c>
      <c r="F239">
        <v>2431</v>
      </c>
      <c r="G239" t="s">
        <v>119</v>
      </c>
      <c r="H239" t="s">
        <v>43</v>
      </c>
      <c r="I239" t="s">
        <v>80</v>
      </c>
      <c r="J239" t="s">
        <v>45</v>
      </c>
      <c r="K239" t="s">
        <v>120</v>
      </c>
      <c r="L239" t="s">
        <v>47</v>
      </c>
      <c r="M239" t="s">
        <v>121</v>
      </c>
      <c r="N239">
        <v>0.59</v>
      </c>
      <c r="O239" t="s">
        <v>35</v>
      </c>
      <c r="P239" t="s">
        <v>36</v>
      </c>
      <c r="Q239" t="s">
        <v>37</v>
      </c>
      <c r="R239" t="s">
        <v>38</v>
      </c>
      <c r="S239">
        <v>90004</v>
      </c>
      <c r="T239" s="1">
        <v>42143</v>
      </c>
      <c r="U239" s="1">
        <v>42143</v>
      </c>
      <c r="V239">
        <v>-121.75</v>
      </c>
      <c r="W239" s="2">
        <f>Sales_Dataset[[#This Row],[Profit]]/Sales_Dataset[[#This Row],[Sales]]</f>
        <v>-5.9708592642724378E-2</v>
      </c>
      <c r="X239">
        <v>14</v>
      </c>
      <c r="Y239">
        <v>2039.07</v>
      </c>
      <c r="Z239">
        <v>5920</v>
      </c>
      <c r="AA239" t="s">
        <v>39</v>
      </c>
      <c r="AB239" t="s">
        <v>40</v>
      </c>
    </row>
    <row r="240" spans="1:28" x14ac:dyDescent="0.3">
      <c r="A240">
        <v>5816</v>
      </c>
      <c r="B240" t="s">
        <v>27</v>
      </c>
      <c r="C240">
        <v>7.0000000000000007E-2</v>
      </c>
      <c r="D240">
        <v>300.97000000000003</v>
      </c>
      <c r="E240">
        <v>7.18</v>
      </c>
      <c r="F240">
        <v>3079</v>
      </c>
      <c r="G240" t="s">
        <v>163</v>
      </c>
      <c r="H240" t="s">
        <v>43</v>
      </c>
      <c r="I240" t="s">
        <v>60</v>
      </c>
      <c r="J240" t="s">
        <v>55</v>
      </c>
      <c r="K240" t="s">
        <v>86</v>
      </c>
      <c r="L240" t="s">
        <v>47</v>
      </c>
      <c r="M240" t="s">
        <v>298</v>
      </c>
      <c r="N240">
        <v>0.48</v>
      </c>
      <c r="O240" t="s">
        <v>35</v>
      </c>
      <c r="P240" t="s">
        <v>69</v>
      </c>
      <c r="Q240" t="s">
        <v>165</v>
      </c>
      <c r="R240" t="s">
        <v>166</v>
      </c>
      <c r="S240">
        <v>19112</v>
      </c>
      <c r="T240" s="1">
        <v>42131</v>
      </c>
      <c r="U240" s="1">
        <v>42133</v>
      </c>
      <c r="V240">
        <v>-807.59</v>
      </c>
      <c r="W240" s="2">
        <f>Sales_Dataset[[#This Row],[Profit]]/Sales_Dataset[[#This Row],[Sales]]</f>
        <v>-0.39632623215503832</v>
      </c>
      <c r="X240">
        <v>7</v>
      </c>
      <c r="Y240">
        <v>2037.69</v>
      </c>
      <c r="Z240">
        <v>41253</v>
      </c>
      <c r="AA240" t="s">
        <v>72</v>
      </c>
      <c r="AB240" t="s">
        <v>40</v>
      </c>
    </row>
    <row r="241" spans="1:28" x14ac:dyDescent="0.3">
      <c r="A241">
        <v>23471</v>
      </c>
      <c r="B241" t="s">
        <v>41</v>
      </c>
      <c r="C241">
        <v>0.1</v>
      </c>
      <c r="D241">
        <v>122.99</v>
      </c>
      <c r="E241">
        <v>70.2</v>
      </c>
      <c r="F241">
        <v>1522</v>
      </c>
      <c r="G241" t="s">
        <v>2443</v>
      </c>
      <c r="H241" t="s">
        <v>29</v>
      </c>
      <c r="I241" t="s">
        <v>80</v>
      </c>
      <c r="J241" t="s">
        <v>31</v>
      </c>
      <c r="K241" t="s">
        <v>185</v>
      </c>
      <c r="L241" t="s">
        <v>74</v>
      </c>
      <c r="M241" t="s">
        <v>356</v>
      </c>
      <c r="N241">
        <v>0.74</v>
      </c>
      <c r="O241" t="s">
        <v>35</v>
      </c>
      <c r="P241" t="s">
        <v>49</v>
      </c>
      <c r="Q241" t="s">
        <v>474</v>
      </c>
      <c r="R241" t="s">
        <v>2444</v>
      </c>
      <c r="S241">
        <v>55305</v>
      </c>
      <c r="T241" s="1">
        <v>42169</v>
      </c>
      <c r="U241" s="1">
        <v>42170</v>
      </c>
      <c r="V241">
        <v>-899.67499999999995</v>
      </c>
      <c r="W241" s="2">
        <f>Sales_Dataset[[#This Row],[Profit]]/Sales_Dataset[[#This Row],[Sales]]</f>
        <v>-0.44386529248955303</v>
      </c>
      <c r="X241">
        <v>17</v>
      </c>
      <c r="Y241">
        <v>2026.91</v>
      </c>
      <c r="Z241">
        <v>89957</v>
      </c>
      <c r="AA241" t="s">
        <v>52</v>
      </c>
      <c r="AB241" t="s">
        <v>40</v>
      </c>
    </row>
    <row r="242" spans="1:28" x14ac:dyDescent="0.3">
      <c r="A242">
        <v>21950</v>
      </c>
      <c r="B242" t="s">
        <v>76</v>
      </c>
      <c r="C242">
        <v>0.06</v>
      </c>
      <c r="D242">
        <v>350.98</v>
      </c>
      <c r="E242">
        <v>30</v>
      </c>
      <c r="F242">
        <v>736</v>
      </c>
      <c r="G242" t="s">
        <v>2003</v>
      </c>
      <c r="H242" t="s">
        <v>29</v>
      </c>
      <c r="I242" t="s">
        <v>80</v>
      </c>
      <c r="J242" t="s">
        <v>31</v>
      </c>
      <c r="K242" t="s">
        <v>185</v>
      </c>
      <c r="L242" t="s">
        <v>74</v>
      </c>
      <c r="M242" t="s">
        <v>2004</v>
      </c>
      <c r="N242">
        <v>0.61</v>
      </c>
      <c r="O242" t="s">
        <v>35</v>
      </c>
      <c r="P242" t="s">
        <v>69</v>
      </c>
      <c r="Q242" t="s">
        <v>727</v>
      </c>
      <c r="R242" t="s">
        <v>1717</v>
      </c>
      <c r="S242">
        <v>3079</v>
      </c>
      <c r="T242" s="1">
        <v>42170</v>
      </c>
      <c r="U242" s="1">
        <v>42172</v>
      </c>
      <c r="V242">
        <v>797.85599999999999</v>
      </c>
      <c r="W242" s="2">
        <f>Sales_Dataset[[#This Row],[Profit]]/Sales_Dataset[[#This Row],[Sales]]</f>
        <v>0.39569909538168546</v>
      </c>
      <c r="X242">
        <v>6</v>
      </c>
      <c r="Y242">
        <v>2016.32</v>
      </c>
      <c r="Z242">
        <v>90361</v>
      </c>
      <c r="AA242" t="s">
        <v>72</v>
      </c>
      <c r="AB242" t="s">
        <v>40</v>
      </c>
    </row>
    <row r="243" spans="1:28" x14ac:dyDescent="0.3">
      <c r="A243">
        <v>23416</v>
      </c>
      <c r="B243" t="s">
        <v>65</v>
      </c>
      <c r="C243">
        <v>0.04</v>
      </c>
      <c r="D243">
        <v>120.98</v>
      </c>
      <c r="E243">
        <v>3.99</v>
      </c>
      <c r="F243">
        <v>2273</v>
      </c>
      <c r="G243" t="s">
        <v>2419</v>
      </c>
      <c r="H243" t="s">
        <v>43</v>
      </c>
      <c r="I243" t="s">
        <v>30</v>
      </c>
      <c r="J243" t="s">
        <v>45</v>
      </c>
      <c r="K243" t="s">
        <v>73</v>
      </c>
      <c r="L243" t="s">
        <v>47</v>
      </c>
      <c r="M243" t="s">
        <v>2420</v>
      </c>
      <c r="N243">
        <v>0.6</v>
      </c>
      <c r="O243" t="s">
        <v>35</v>
      </c>
      <c r="P243" t="s">
        <v>49</v>
      </c>
      <c r="Q243" t="s">
        <v>50</v>
      </c>
      <c r="R243" t="s">
        <v>2421</v>
      </c>
      <c r="S243">
        <v>78550</v>
      </c>
      <c r="T243" s="1">
        <v>42129</v>
      </c>
      <c r="U243" s="1">
        <v>42129</v>
      </c>
      <c r="V243">
        <v>1389.5771999999999</v>
      </c>
      <c r="W243" s="2">
        <f>Sales_Dataset[[#This Row],[Profit]]/Sales_Dataset[[#This Row],[Sales]]</f>
        <v>0.69</v>
      </c>
      <c r="X243">
        <v>17</v>
      </c>
      <c r="Y243">
        <v>2013.88</v>
      </c>
      <c r="Z243">
        <v>90109</v>
      </c>
      <c r="AA243" t="s">
        <v>52</v>
      </c>
      <c r="AB243" t="s">
        <v>40</v>
      </c>
    </row>
    <row r="244" spans="1:28" x14ac:dyDescent="0.3">
      <c r="A244">
        <v>22824</v>
      </c>
      <c r="B244" t="s">
        <v>65</v>
      </c>
      <c r="C244">
        <v>0.04</v>
      </c>
      <c r="D244">
        <v>2036.48</v>
      </c>
      <c r="E244">
        <v>14.7</v>
      </c>
      <c r="F244">
        <v>1425</v>
      </c>
      <c r="G244" t="s">
        <v>2248</v>
      </c>
      <c r="H244" t="s">
        <v>29</v>
      </c>
      <c r="I244" t="s">
        <v>60</v>
      </c>
      <c r="J244" t="s">
        <v>55</v>
      </c>
      <c r="K244" t="s">
        <v>77</v>
      </c>
      <c r="L244" t="s">
        <v>74</v>
      </c>
      <c r="M244" t="s">
        <v>78</v>
      </c>
      <c r="N244">
        <v>0.55000000000000004</v>
      </c>
      <c r="O244" t="s">
        <v>35</v>
      </c>
      <c r="P244" t="s">
        <v>36</v>
      </c>
      <c r="Q244" t="s">
        <v>423</v>
      </c>
      <c r="R244" t="s">
        <v>1460</v>
      </c>
      <c r="S244">
        <v>80525</v>
      </c>
      <c r="T244" s="1">
        <v>42005</v>
      </c>
      <c r="U244" s="1">
        <v>42010</v>
      </c>
      <c r="V244">
        <v>-4793.0039999999999</v>
      </c>
      <c r="W244" s="2">
        <f>Sales_Dataset[[#This Row],[Profit]]/Sales_Dataset[[#This Row],[Sales]]</f>
        <v>-2.3802331067155986</v>
      </c>
      <c r="X244">
        <v>1</v>
      </c>
      <c r="Y244">
        <v>2013.67</v>
      </c>
      <c r="Z244">
        <v>89450</v>
      </c>
      <c r="AA244" t="s">
        <v>39</v>
      </c>
      <c r="AB244" t="s">
        <v>40</v>
      </c>
    </row>
    <row r="245" spans="1:28" x14ac:dyDescent="0.3">
      <c r="A245">
        <v>21212</v>
      </c>
      <c r="B245" t="s">
        <v>27</v>
      </c>
      <c r="C245">
        <v>0.04</v>
      </c>
      <c r="D245">
        <v>419.19</v>
      </c>
      <c r="E245">
        <v>19.989999999999998</v>
      </c>
      <c r="F245">
        <v>2489</v>
      </c>
      <c r="G245" t="s">
        <v>1545</v>
      </c>
      <c r="H245" t="s">
        <v>43</v>
      </c>
      <c r="I245" t="s">
        <v>44</v>
      </c>
      <c r="J245" t="s">
        <v>45</v>
      </c>
      <c r="K245" t="s">
        <v>120</v>
      </c>
      <c r="L245" t="s">
        <v>47</v>
      </c>
      <c r="M245" t="s">
        <v>209</v>
      </c>
      <c r="N245">
        <v>0.57999999999999996</v>
      </c>
      <c r="O245" t="s">
        <v>35</v>
      </c>
      <c r="P245" t="s">
        <v>36</v>
      </c>
      <c r="Q245" t="s">
        <v>37</v>
      </c>
      <c r="R245" t="s">
        <v>728</v>
      </c>
      <c r="S245">
        <v>94521</v>
      </c>
      <c r="T245" s="1">
        <v>42120</v>
      </c>
      <c r="U245" s="1">
        <v>42121</v>
      </c>
      <c r="V245">
        <v>1388.3558999999998</v>
      </c>
      <c r="W245" s="2">
        <f>Sales_Dataset[[#This Row],[Profit]]/Sales_Dataset[[#This Row],[Sales]]</f>
        <v>0.69</v>
      </c>
      <c r="X245">
        <v>5</v>
      </c>
      <c r="Y245">
        <v>2012.11</v>
      </c>
      <c r="Z245">
        <v>86885</v>
      </c>
      <c r="AA245" t="s">
        <v>39</v>
      </c>
      <c r="AB245" t="s">
        <v>40</v>
      </c>
    </row>
    <row r="246" spans="1:28" x14ac:dyDescent="0.3">
      <c r="A246">
        <v>24471</v>
      </c>
      <c r="B246" t="s">
        <v>27</v>
      </c>
      <c r="C246">
        <v>0.05</v>
      </c>
      <c r="D246">
        <v>63.94</v>
      </c>
      <c r="E246">
        <v>14.48</v>
      </c>
      <c r="F246">
        <v>398</v>
      </c>
      <c r="G246" t="s">
        <v>2647</v>
      </c>
      <c r="H246" t="s">
        <v>43</v>
      </c>
      <c r="I246" t="s">
        <v>30</v>
      </c>
      <c r="J246" t="s">
        <v>31</v>
      </c>
      <c r="K246" t="s">
        <v>117</v>
      </c>
      <c r="L246" t="s">
        <v>47</v>
      </c>
      <c r="M246" t="s">
        <v>292</v>
      </c>
      <c r="N246">
        <v>0.46</v>
      </c>
      <c r="O246" t="s">
        <v>35</v>
      </c>
      <c r="P246" t="s">
        <v>69</v>
      </c>
      <c r="Q246" t="s">
        <v>441</v>
      </c>
      <c r="R246" t="s">
        <v>2648</v>
      </c>
      <c r="S246">
        <v>45406</v>
      </c>
      <c r="T246" s="1">
        <v>42147</v>
      </c>
      <c r="U246" s="1">
        <v>42149</v>
      </c>
      <c r="V246">
        <v>1372.6307999999999</v>
      </c>
      <c r="W246" s="2">
        <f>Sales_Dataset[[#This Row],[Profit]]/Sales_Dataset[[#This Row],[Sales]]</f>
        <v>0.69</v>
      </c>
      <c r="X246">
        <v>31</v>
      </c>
      <c r="Y246">
        <v>1989.32</v>
      </c>
      <c r="Z246">
        <v>89320</v>
      </c>
      <c r="AA246" t="s">
        <v>72</v>
      </c>
      <c r="AB246" t="s">
        <v>40</v>
      </c>
    </row>
    <row r="247" spans="1:28" x14ac:dyDescent="0.3">
      <c r="A247">
        <v>18278</v>
      </c>
      <c r="B247" t="s">
        <v>27</v>
      </c>
      <c r="C247">
        <v>0.05</v>
      </c>
      <c r="D247">
        <v>328.14</v>
      </c>
      <c r="E247">
        <v>91.05</v>
      </c>
      <c r="F247">
        <v>366</v>
      </c>
      <c r="G247" t="s">
        <v>531</v>
      </c>
      <c r="H247" t="s">
        <v>29</v>
      </c>
      <c r="I247" t="s">
        <v>60</v>
      </c>
      <c r="J247" t="s">
        <v>45</v>
      </c>
      <c r="K247" t="s">
        <v>73</v>
      </c>
      <c r="L247" t="s">
        <v>74</v>
      </c>
      <c r="M247" t="s">
        <v>231</v>
      </c>
      <c r="N247">
        <v>0.56999999999999995</v>
      </c>
      <c r="O247" t="s">
        <v>35</v>
      </c>
      <c r="P247" t="s">
        <v>69</v>
      </c>
      <c r="Q247" t="s">
        <v>501</v>
      </c>
      <c r="R247" t="s">
        <v>532</v>
      </c>
      <c r="S247">
        <v>2910</v>
      </c>
      <c r="T247" s="1">
        <v>42021</v>
      </c>
      <c r="U247" s="1">
        <v>42023</v>
      </c>
      <c r="V247">
        <v>411.5172</v>
      </c>
      <c r="W247" s="2">
        <f>Sales_Dataset[[#This Row],[Profit]]/Sales_Dataset[[#This Row],[Sales]]</f>
        <v>0.20910639335765607</v>
      </c>
      <c r="X247">
        <v>6</v>
      </c>
      <c r="Y247">
        <v>1967.98</v>
      </c>
      <c r="Z247">
        <v>87347</v>
      </c>
      <c r="AA247" t="s">
        <v>72</v>
      </c>
      <c r="AB247" t="s">
        <v>40</v>
      </c>
    </row>
    <row r="248" spans="1:28" x14ac:dyDescent="0.3">
      <c r="A248">
        <v>21270</v>
      </c>
      <c r="B248" t="s">
        <v>27</v>
      </c>
      <c r="C248">
        <v>0</v>
      </c>
      <c r="D248">
        <v>209.37</v>
      </c>
      <c r="E248">
        <v>69</v>
      </c>
      <c r="F248">
        <v>1625</v>
      </c>
      <c r="G248" t="s">
        <v>1760</v>
      </c>
      <c r="H248" t="s">
        <v>43</v>
      </c>
      <c r="I248" t="s">
        <v>44</v>
      </c>
      <c r="J248" t="s">
        <v>31</v>
      </c>
      <c r="K248" t="s">
        <v>32</v>
      </c>
      <c r="L248" t="s">
        <v>105</v>
      </c>
      <c r="M248" t="s">
        <v>1798</v>
      </c>
      <c r="N248">
        <v>0.79</v>
      </c>
      <c r="O248" t="s">
        <v>35</v>
      </c>
      <c r="P248" t="s">
        <v>69</v>
      </c>
      <c r="Q248" t="s">
        <v>70</v>
      </c>
      <c r="R248" t="s">
        <v>1761</v>
      </c>
      <c r="S248">
        <v>11542</v>
      </c>
      <c r="T248" s="1">
        <v>42051</v>
      </c>
      <c r="U248" s="1">
        <v>42053</v>
      </c>
      <c r="V248">
        <v>-263.1119290800001</v>
      </c>
      <c r="W248" s="2">
        <f>Sales_Dataset[[#This Row],[Profit]]/Sales_Dataset[[#This Row],[Sales]]</f>
        <v>-0.13424899946935531</v>
      </c>
      <c r="X248">
        <v>11</v>
      </c>
      <c r="Y248">
        <v>1959.88</v>
      </c>
      <c r="Z248">
        <v>90601</v>
      </c>
      <c r="AA248" t="s">
        <v>72</v>
      </c>
      <c r="AB248" t="s">
        <v>40</v>
      </c>
    </row>
    <row r="249" spans="1:28" x14ac:dyDescent="0.3">
      <c r="A249">
        <v>24245</v>
      </c>
      <c r="B249" t="s">
        <v>76</v>
      </c>
      <c r="C249">
        <v>0.06</v>
      </c>
      <c r="D249">
        <v>115.99</v>
      </c>
      <c r="E249">
        <v>8.99</v>
      </c>
      <c r="F249">
        <v>97</v>
      </c>
      <c r="G249" t="s">
        <v>2605</v>
      </c>
      <c r="H249" t="s">
        <v>43</v>
      </c>
      <c r="I249" t="s">
        <v>44</v>
      </c>
      <c r="J249" t="s">
        <v>55</v>
      </c>
      <c r="K249" t="s">
        <v>56</v>
      </c>
      <c r="L249" t="s">
        <v>47</v>
      </c>
      <c r="M249" t="s">
        <v>2485</v>
      </c>
      <c r="N249">
        <v>0.57999999999999996</v>
      </c>
      <c r="O249" t="s">
        <v>35</v>
      </c>
      <c r="P249" t="s">
        <v>49</v>
      </c>
      <c r="Q249" t="s">
        <v>991</v>
      </c>
      <c r="R249" t="s">
        <v>2606</v>
      </c>
      <c r="S249">
        <v>66502</v>
      </c>
      <c r="T249" s="1">
        <v>42127</v>
      </c>
      <c r="U249" s="1">
        <v>42128</v>
      </c>
      <c r="V249">
        <v>685.6146</v>
      </c>
      <c r="W249" s="2">
        <f>Sales_Dataset[[#This Row],[Profit]]/Sales_Dataset[[#This Row],[Sales]]</f>
        <v>0.35113625189494818</v>
      </c>
      <c r="X249">
        <v>20</v>
      </c>
      <c r="Y249">
        <v>1952.56</v>
      </c>
      <c r="Z249">
        <v>87306</v>
      </c>
      <c r="AA249" t="s">
        <v>52</v>
      </c>
      <c r="AB249" t="s">
        <v>40</v>
      </c>
    </row>
    <row r="250" spans="1:28" x14ac:dyDescent="0.3">
      <c r="A250">
        <v>24202</v>
      </c>
      <c r="B250" t="s">
        <v>27</v>
      </c>
      <c r="C250">
        <v>0.06</v>
      </c>
      <c r="D250">
        <v>320.98</v>
      </c>
      <c r="E250">
        <v>58.95</v>
      </c>
      <c r="F250">
        <v>3149</v>
      </c>
      <c r="G250" t="s">
        <v>2599</v>
      </c>
      <c r="H250" t="s">
        <v>29</v>
      </c>
      <c r="I250" t="s">
        <v>30</v>
      </c>
      <c r="J250" t="s">
        <v>31</v>
      </c>
      <c r="K250" t="s">
        <v>185</v>
      </c>
      <c r="L250" t="s">
        <v>74</v>
      </c>
      <c r="M250" t="s">
        <v>2600</v>
      </c>
      <c r="N250">
        <v>0.56999999999999995</v>
      </c>
      <c r="O250" t="s">
        <v>35</v>
      </c>
      <c r="P250" t="s">
        <v>36</v>
      </c>
      <c r="Q250" t="s">
        <v>610</v>
      </c>
      <c r="R250" t="s">
        <v>611</v>
      </c>
      <c r="S250">
        <v>83440</v>
      </c>
      <c r="T250" s="1">
        <v>42018</v>
      </c>
      <c r="U250" s="1">
        <v>42020</v>
      </c>
      <c r="V250">
        <v>971.62200000000007</v>
      </c>
      <c r="W250" s="2">
        <f>Sales_Dataset[[#This Row],[Profit]]/Sales_Dataset[[#This Row],[Sales]]</f>
        <v>0.49764754690309004</v>
      </c>
      <c r="X250">
        <v>6</v>
      </c>
      <c r="Y250">
        <v>1952.43</v>
      </c>
      <c r="Z250">
        <v>89716</v>
      </c>
      <c r="AA250" t="s">
        <v>39</v>
      </c>
      <c r="AB250" t="s">
        <v>40</v>
      </c>
    </row>
    <row r="251" spans="1:28" x14ac:dyDescent="0.3">
      <c r="A251">
        <v>25819</v>
      </c>
      <c r="B251" t="s">
        <v>41</v>
      </c>
      <c r="C251">
        <v>0.02</v>
      </c>
      <c r="D251">
        <v>54.1</v>
      </c>
      <c r="E251">
        <v>19.989999999999998</v>
      </c>
      <c r="F251">
        <v>2928</v>
      </c>
      <c r="G251" t="s">
        <v>2925</v>
      </c>
      <c r="H251" t="s">
        <v>43</v>
      </c>
      <c r="I251" t="s">
        <v>80</v>
      </c>
      <c r="J251" t="s">
        <v>45</v>
      </c>
      <c r="K251" t="s">
        <v>120</v>
      </c>
      <c r="L251" t="s">
        <v>47</v>
      </c>
      <c r="M251" t="s">
        <v>2633</v>
      </c>
      <c r="N251">
        <v>0.59</v>
      </c>
      <c r="O251" t="s">
        <v>35</v>
      </c>
      <c r="P251" t="s">
        <v>88</v>
      </c>
      <c r="Q251" t="s">
        <v>598</v>
      </c>
      <c r="R251" t="s">
        <v>2927</v>
      </c>
      <c r="S251">
        <v>29418</v>
      </c>
      <c r="T251" s="1">
        <v>42150</v>
      </c>
      <c r="U251" s="1">
        <v>42151</v>
      </c>
      <c r="V251">
        <v>-33.585999999999999</v>
      </c>
      <c r="W251" s="2">
        <f>Sales_Dataset[[#This Row],[Profit]]/Sales_Dataset[[#This Row],[Sales]]</f>
        <v>-1.7269020551502156E-2</v>
      </c>
      <c r="X251">
        <v>36</v>
      </c>
      <c r="Y251">
        <v>1944.87</v>
      </c>
      <c r="Z251">
        <v>90218</v>
      </c>
      <c r="AA251" t="s">
        <v>91</v>
      </c>
      <c r="AB251" t="s">
        <v>40</v>
      </c>
    </row>
    <row r="252" spans="1:28" x14ac:dyDescent="0.3">
      <c r="A252">
        <v>3338</v>
      </c>
      <c r="B252" t="s">
        <v>76</v>
      </c>
      <c r="C252">
        <v>7.0000000000000007E-2</v>
      </c>
      <c r="D252">
        <v>65.989999999999995</v>
      </c>
      <c r="E252">
        <v>8.8000000000000007</v>
      </c>
      <c r="F252">
        <v>2491</v>
      </c>
      <c r="G252" t="s">
        <v>159</v>
      </c>
      <c r="H252" t="s">
        <v>43</v>
      </c>
      <c r="I252" t="s">
        <v>44</v>
      </c>
      <c r="J252" t="s">
        <v>55</v>
      </c>
      <c r="K252" t="s">
        <v>56</v>
      </c>
      <c r="L252" t="s">
        <v>47</v>
      </c>
      <c r="M252" t="s">
        <v>212</v>
      </c>
      <c r="N252">
        <v>0.57999999999999996</v>
      </c>
      <c r="O252" t="s">
        <v>35</v>
      </c>
      <c r="P252" t="s">
        <v>36</v>
      </c>
      <c r="Q252" t="s">
        <v>37</v>
      </c>
      <c r="R252" t="s">
        <v>38</v>
      </c>
      <c r="S252">
        <v>90045</v>
      </c>
      <c r="T252" s="1">
        <v>42016</v>
      </c>
      <c r="U252" s="1">
        <v>42016</v>
      </c>
      <c r="V252">
        <v>109.83600000000001</v>
      </c>
      <c r="W252" s="2">
        <f>Sales_Dataset[[#This Row],[Profit]]/Sales_Dataset[[#This Row],[Sales]]</f>
        <v>5.6644817253987824E-2</v>
      </c>
      <c r="X252">
        <v>37</v>
      </c>
      <c r="Y252">
        <v>1939.03</v>
      </c>
      <c r="Z252">
        <v>23877</v>
      </c>
      <c r="AA252" t="s">
        <v>39</v>
      </c>
      <c r="AB252" t="s">
        <v>40</v>
      </c>
    </row>
    <row r="253" spans="1:28" x14ac:dyDescent="0.3">
      <c r="A253">
        <v>22145</v>
      </c>
      <c r="B253" t="s">
        <v>41</v>
      </c>
      <c r="C253">
        <v>0.04</v>
      </c>
      <c r="D253">
        <v>120.97</v>
      </c>
      <c r="E253">
        <v>7.11</v>
      </c>
      <c r="F253">
        <v>2030</v>
      </c>
      <c r="G253" t="s">
        <v>1579</v>
      </c>
      <c r="H253" t="s">
        <v>43</v>
      </c>
      <c r="I253" t="s">
        <v>30</v>
      </c>
      <c r="J253" t="s">
        <v>55</v>
      </c>
      <c r="K253" t="s">
        <v>77</v>
      </c>
      <c r="L253" t="s">
        <v>167</v>
      </c>
      <c r="M253" t="s">
        <v>2069</v>
      </c>
      <c r="N253">
        <v>0.36</v>
      </c>
      <c r="O253" t="s">
        <v>35</v>
      </c>
      <c r="P253" t="s">
        <v>49</v>
      </c>
      <c r="Q253" t="s">
        <v>50</v>
      </c>
      <c r="R253" t="s">
        <v>1441</v>
      </c>
      <c r="S253">
        <v>75401</v>
      </c>
      <c r="T253" s="1">
        <v>42080</v>
      </c>
      <c r="U253" s="1">
        <v>42080</v>
      </c>
      <c r="V253">
        <v>1320.5495999999998</v>
      </c>
      <c r="W253" s="2">
        <f>Sales_Dataset[[#This Row],[Profit]]/Sales_Dataset[[#This Row],[Sales]]</f>
        <v>0.69</v>
      </c>
      <c r="X253">
        <v>16</v>
      </c>
      <c r="Y253">
        <v>1913.84</v>
      </c>
      <c r="Z253">
        <v>91059</v>
      </c>
      <c r="AA253" t="s">
        <v>52</v>
      </c>
      <c r="AB253" t="s">
        <v>40</v>
      </c>
    </row>
    <row r="254" spans="1:28" x14ac:dyDescent="0.3">
      <c r="A254">
        <v>6387</v>
      </c>
      <c r="B254" t="s">
        <v>41</v>
      </c>
      <c r="C254">
        <v>0.06</v>
      </c>
      <c r="D254">
        <v>65.989999999999995</v>
      </c>
      <c r="E254">
        <v>8.8000000000000007</v>
      </c>
      <c r="F254">
        <v>640</v>
      </c>
      <c r="G254" t="s">
        <v>152</v>
      </c>
      <c r="H254" t="s">
        <v>85</v>
      </c>
      <c r="I254" t="s">
        <v>80</v>
      </c>
      <c r="J254" t="s">
        <v>55</v>
      </c>
      <c r="K254" t="s">
        <v>56</v>
      </c>
      <c r="L254" t="s">
        <v>47</v>
      </c>
      <c r="M254" t="s">
        <v>212</v>
      </c>
      <c r="N254">
        <v>0.57999999999999996</v>
      </c>
      <c r="O254" t="s">
        <v>35</v>
      </c>
      <c r="P254" t="s">
        <v>36</v>
      </c>
      <c r="Q254" t="s">
        <v>108</v>
      </c>
      <c r="R254" t="s">
        <v>135</v>
      </c>
      <c r="S254">
        <v>98119</v>
      </c>
      <c r="T254" s="1">
        <v>42124</v>
      </c>
      <c r="U254" s="1">
        <v>42125</v>
      </c>
      <c r="V254">
        <v>288.08999999999997</v>
      </c>
      <c r="W254" s="2">
        <f>Sales_Dataset[[#This Row],[Profit]]/Sales_Dataset[[#This Row],[Sales]]</f>
        <v>0.15059749709876735</v>
      </c>
      <c r="X254">
        <v>34</v>
      </c>
      <c r="Y254">
        <v>1912.98</v>
      </c>
      <c r="Z254">
        <v>45380</v>
      </c>
      <c r="AA254" t="s">
        <v>39</v>
      </c>
      <c r="AB254" t="s">
        <v>40</v>
      </c>
    </row>
    <row r="255" spans="1:28" x14ac:dyDescent="0.3">
      <c r="A255">
        <v>21027</v>
      </c>
      <c r="B255" t="s">
        <v>58</v>
      </c>
      <c r="C255">
        <v>0.03</v>
      </c>
      <c r="D255">
        <v>120.98</v>
      </c>
      <c r="E255">
        <v>30</v>
      </c>
      <c r="F255">
        <v>3069</v>
      </c>
      <c r="G255" t="s">
        <v>1718</v>
      </c>
      <c r="H255" t="s">
        <v>29</v>
      </c>
      <c r="I255" t="s">
        <v>80</v>
      </c>
      <c r="J255" t="s">
        <v>31</v>
      </c>
      <c r="K255" t="s">
        <v>185</v>
      </c>
      <c r="L255" t="s">
        <v>74</v>
      </c>
      <c r="M255" t="s">
        <v>592</v>
      </c>
      <c r="N255">
        <v>0.64</v>
      </c>
      <c r="O255" t="s">
        <v>35</v>
      </c>
      <c r="P255" t="s">
        <v>49</v>
      </c>
      <c r="Q255" t="s">
        <v>474</v>
      </c>
      <c r="R255" t="s">
        <v>1719</v>
      </c>
      <c r="S255">
        <v>55128</v>
      </c>
      <c r="T255" s="1">
        <v>42156</v>
      </c>
      <c r="U255" s="1">
        <v>42158</v>
      </c>
      <c r="V255">
        <v>638.02800000000002</v>
      </c>
      <c r="W255" s="2">
        <f>Sales_Dataset[[#This Row],[Profit]]/Sales_Dataset[[#This Row],[Sales]]</f>
        <v>0.33678798595898546</v>
      </c>
      <c r="X255">
        <v>15</v>
      </c>
      <c r="Y255">
        <v>1894.45</v>
      </c>
      <c r="Z255">
        <v>88191</v>
      </c>
      <c r="AA255" t="s">
        <v>52</v>
      </c>
      <c r="AB255" t="s">
        <v>40</v>
      </c>
    </row>
    <row r="256" spans="1:28" x14ac:dyDescent="0.3">
      <c r="A256">
        <v>21518</v>
      </c>
      <c r="B256" t="s">
        <v>76</v>
      </c>
      <c r="C256">
        <v>7.0000000000000007E-2</v>
      </c>
      <c r="D256">
        <v>2036.48</v>
      </c>
      <c r="E256">
        <v>14.7</v>
      </c>
      <c r="F256">
        <v>524</v>
      </c>
      <c r="G256" t="s">
        <v>1878</v>
      </c>
      <c r="H256" t="s">
        <v>29</v>
      </c>
      <c r="I256" t="s">
        <v>80</v>
      </c>
      <c r="J256" t="s">
        <v>55</v>
      </c>
      <c r="K256" t="s">
        <v>77</v>
      </c>
      <c r="L256" t="s">
        <v>74</v>
      </c>
      <c r="M256" t="s">
        <v>78</v>
      </c>
      <c r="N256">
        <v>0.55000000000000004</v>
      </c>
      <c r="O256" t="s">
        <v>35</v>
      </c>
      <c r="P256" t="s">
        <v>88</v>
      </c>
      <c r="Q256" t="s">
        <v>736</v>
      </c>
      <c r="R256" t="s">
        <v>1879</v>
      </c>
      <c r="S256">
        <v>37922</v>
      </c>
      <c r="T256" s="1">
        <v>42024</v>
      </c>
      <c r="U256" s="1">
        <v>42026</v>
      </c>
      <c r="V256">
        <v>-11.536000000000001</v>
      </c>
      <c r="W256" s="2">
        <f>Sales_Dataset[[#This Row],[Profit]]/Sales_Dataset[[#This Row],[Sales]]</f>
        <v>-6.0910382115495296E-3</v>
      </c>
      <c r="X256">
        <v>1</v>
      </c>
      <c r="Y256">
        <v>1893.93</v>
      </c>
      <c r="Z256">
        <v>91127</v>
      </c>
      <c r="AA256" t="s">
        <v>91</v>
      </c>
      <c r="AB256" t="s">
        <v>40</v>
      </c>
    </row>
    <row r="257" spans="1:28" x14ac:dyDescent="0.3">
      <c r="A257">
        <v>18738</v>
      </c>
      <c r="B257" t="s">
        <v>65</v>
      </c>
      <c r="C257">
        <v>0.06</v>
      </c>
      <c r="D257">
        <v>205.99</v>
      </c>
      <c r="E257">
        <v>5.26</v>
      </c>
      <c r="F257">
        <v>693</v>
      </c>
      <c r="G257" t="s">
        <v>762</v>
      </c>
      <c r="H257" t="s">
        <v>43</v>
      </c>
      <c r="I257" t="s">
        <v>60</v>
      </c>
      <c r="J257" t="s">
        <v>55</v>
      </c>
      <c r="K257" t="s">
        <v>56</v>
      </c>
      <c r="L257" t="s">
        <v>47</v>
      </c>
      <c r="M257" t="s">
        <v>765</v>
      </c>
      <c r="N257">
        <v>0.56000000000000005</v>
      </c>
      <c r="O257" t="s">
        <v>35</v>
      </c>
      <c r="P257" t="s">
        <v>36</v>
      </c>
      <c r="Q257" t="s">
        <v>423</v>
      </c>
      <c r="R257" t="s">
        <v>763</v>
      </c>
      <c r="S257">
        <v>80229</v>
      </c>
      <c r="T257" s="1">
        <v>42071</v>
      </c>
      <c r="U257" s="1">
        <v>42078</v>
      </c>
      <c r="V257">
        <v>890.18100000000004</v>
      </c>
      <c r="W257" s="2">
        <f>Sales_Dataset[[#This Row],[Profit]]/Sales_Dataset[[#This Row],[Sales]]</f>
        <v>0.47277878982616967</v>
      </c>
      <c r="X257">
        <v>11</v>
      </c>
      <c r="Y257">
        <v>1882.87</v>
      </c>
      <c r="Z257">
        <v>87812</v>
      </c>
      <c r="AA257" t="s">
        <v>39</v>
      </c>
      <c r="AB257" t="s">
        <v>40</v>
      </c>
    </row>
    <row r="258" spans="1:28" x14ac:dyDescent="0.3">
      <c r="A258">
        <v>20433</v>
      </c>
      <c r="B258" t="s">
        <v>27</v>
      </c>
      <c r="C258">
        <v>0.04</v>
      </c>
      <c r="D258">
        <v>205.99</v>
      </c>
      <c r="E258">
        <v>5</v>
      </c>
      <c r="F258">
        <v>1237</v>
      </c>
      <c r="G258" t="s">
        <v>693</v>
      </c>
      <c r="H258" t="s">
        <v>85</v>
      </c>
      <c r="I258" t="s">
        <v>30</v>
      </c>
      <c r="J258" t="s">
        <v>55</v>
      </c>
      <c r="K258" t="s">
        <v>56</v>
      </c>
      <c r="L258" t="s">
        <v>47</v>
      </c>
      <c r="M258" t="s">
        <v>1493</v>
      </c>
      <c r="N258">
        <v>0.59</v>
      </c>
      <c r="O258" t="s">
        <v>35</v>
      </c>
      <c r="P258" t="s">
        <v>49</v>
      </c>
      <c r="Q258" t="s">
        <v>50</v>
      </c>
      <c r="R258" t="s">
        <v>694</v>
      </c>
      <c r="S258">
        <v>75007</v>
      </c>
      <c r="T258" s="1">
        <v>42149</v>
      </c>
      <c r="U258" s="1">
        <v>42150</v>
      </c>
      <c r="V258">
        <v>13.956800000000015</v>
      </c>
      <c r="W258" s="2">
        <f>Sales_Dataset[[#This Row],[Profit]]/Sales_Dataset[[#This Row],[Sales]]</f>
        <v>7.4307862679955788E-3</v>
      </c>
      <c r="X258">
        <v>11</v>
      </c>
      <c r="Y258">
        <v>1878.24</v>
      </c>
      <c r="Z258">
        <v>86077</v>
      </c>
      <c r="AA258" t="s">
        <v>52</v>
      </c>
      <c r="AB258" t="s">
        <v>40</v>
      </c>
    </row>
    <row r="259" spans="1:28" x14ac:dyDescent="0.3">
      <c r="A259">
        <v>5890</v>
      </c>
      <c r="B259" t="s">
        <v>58</v>
      </c>
      <c r="C259">
        <v>0.05</v>
      </c>
      <c r="D259">
        <v>26.48</v>
      </c>
      <c r="E259">
        <v>6.93</v>
      </c>
      <c r="F259">
        <v>21</v>
      </c>
      <c r="G259" t="s">
        <v>302</v>
      </c>
      <c r="H259" t="s">
        <v>43</v>
      </c>
      <c r="I259" t="s">
        <v>60</v>
      </c>
      <c r="J259" t="s">
        <v>31</v>
      </c>
      <c r="K259" t="s">
        <v>117</v>
      </c>
      <c r="L259" t="s">
        <v>47</v>
      </c>
      <c r="M259" t="s">
        <v>303</v>
      </c>
      <c r="N259">
        <v>0.49</v>
      </c>
      <c r="O259" t="s">
        <v>35</v>
      </c>
      <c r="P259" t="s">
        <v>69</v>
      </c>
      <c r="Q259" t="s">
        <v>70</v>
      </c>
      <c r="R259" t="s">
        <v>71</v>
      </c>
      <c r="S259">
        <v>10012</v>
      </c>
      <c r="T259" s="1">
        <v>42139</v>
      </c>
      <c r="U259" s="1">
        <v>42140</v>
      </c>
      <c r="V259">
        <v>384.38</v>
      </c>
      <c r="W259" s="2">
        <f>Sales_Dataset[[#This Row],[Profit]]/Sales_Dataset[[#This Row],[Sales]]</f>
        <v>0.20481805732433167</v>
      </c>
      <c r="X259">
        <v>70</v>
      </c>
      <c r="Y259">
        <v>1876.69</v>
      </c>
      <c r="Z259">
        <v>41793</v>
      </c>
      <c r="AA259" t="s">
        <v>72</v>
      </c>
      <c r="AB259" t="s">
        <v>40</v>
      </c>
    </row>
    <row r="260" spans="1:28" x14ac:dyDescent="0.3">
      <c r="A260">
        <v>23022</v>
      </c>
      <c r="B260" t="s">
        <v>41</v>
      </c>
      <c r="C260">
        <v>0.05</v>
      </c>
      <c r="D260">
        <v>363.25</v>
      </c>
      <c r="E260">
        <v>19.989999999999998</v>
      </c>
      <c r="F260">
        <v>3283</v>
      </c>
      <c r="G260" t="s">
        <v>2300</v>
      </c>
      <c r="H260" t="s">
        <v>85</v>
      </c>
      <c r="I260" t="s">
        <v>30</v>
      </c>
      <c r="J260" t="s">
        <v>45</v>
      </c>
      <c r="K260" t="s">
        <v>73</v>
      </c>
      <c r="L260" t="s">
        <v>47</v>
      </c>
      <c r="M260" t="s">
        <v>203</v>
      </c>
      <c r="N260">
        <v>0.56999999999999995</v>
      </c>
      <c r="O260" t="s">
        <v>35</v>
      </c>
      <c r="P260" t="s">
        <v>88</v>
      </c>
      <c r="Q260" t="s">
        <v>94</v>
      </c>
      <c r="R260" t="s">
        <v>2301</v>
      </c>
      <c r="S260">
        <v>33156</v>
      </c>
      <c r="T260" s="1">
        <v>42115</v>
      </c>
      <c r="U260" s="1">
        <v>42115</v>
      </c>
      <c r="V260">
        <v>-269.75549999999998</v>
      </c>
      <c r="W260" s="2">
        <f>Sales_Dataset[[#This Row],[Profit]]/Sales_Dataset[[#This Row],[Sales]]</f>
        <v>-0.14448297840431912</v>
      </c>
      <c r="X260">
        <v>5</v>
      </c>
      <c r="Y260">
        <v>1867.04</v>
      </c>
      <c r="Z260">
        <v>90752</v>
      </c>
      <c r="AA260" t="s">
        <v>91</v>
      </c>
      <c r="AB260" t="s">
        <v>40</v>
      </c>
    </row>
    <row r="261" spans="1:28" x14ac:dyDescent="0.3">
      <c r="A261">
        <v>18802</v>
      </c>
      <c r="B261" t="s">
        <v>76</v>
      </c>
      <c r="C261">
        <v>0.05</v>
      </c>
      <c r="D261">
        <v>150.97999999999999</v>
      </c>
      <c r="E261">
        <v>43.71</v>
      </c>
      <c r="F261">
        <v>2422</v>
      </c>
      <c r="G261" t="s">
        <v>791</v>
      </c>
      <c r="H261" t="s">
        <v>29</v>
      </c>
      <c r="I261" t="s">
        <v>44</v>
      </c>
      <c r="J261" t="s">
        <v>31</v>
      </c>
      <c r="K261" t="s">
        <v>185</v>
      </c>
      <c r="L261" t="s">
        <v>74</v>
      </c>
      <c r="M261" t="s">
        <v>792</v>
      </c>
      <c r="N261">
        <v>0.55000000000000004</v>
      </c>
      <c r="O261" t="s">
        <v>35</v>
      </c>
      <c r="P261" t="s">
        <v>49</v>
      </c>
      <c r="Q261" t="s">
        <v>50</v>
      </c>
      <c r="R261" t="s">
        <v>793</v>
      </c>
      <c r="S261">
        <v>77340</v>
      </c>
      <c r="T261" s="1">
        <v>42148</v>
      </c>
      <c r="U261" s="1">
        <v>42149</v>
      </c>
      <c r="V261">
        <v>650.29999999999995</v>
      </c>
      <c r="W261" s="2">
        <f>Sales_Dataset[[#This Row],[Profit]]/Sales_Dataset[[#This Row],[Sales]]</f>
        <v>0.3501733904839856</v>
      </c>
      <c r="X261">
        <v>12</v>
      </c>
      <c r="Y261">
        <v>1857.08</v>
      </c>
      <c r="Z261">
        <v>89053</v>
      </c>
      <c r="AA261" t="s">
        <v>52</v>
      </c>
      <c r="AB261" t="s">
        <v>40</v>
      </c>
    </row>
    <row r="262" spans="1:28" x14ac:dyDescent="0.3">
      <c r="A262">
        <v>23853</v>
      </c>
      <c r="B262" t="s">
        <v>65</v>
      </c>
      <c r="C262">
        <v>0.03</v>
      </c>
      <c r="D262">
        <v>160.97999999999999</v>
      </c>
      <c r="E262">
        <v>30</v>
      </c>
      <c r="F262">
        <v>389</v>
      </c>
      <c r="G262" t="s">
        <v>2538</v>
      </c>
      <c r="H262" t="s">
        <v>29</v>
      </c>
      <c r="I262" t="s">
        <v>30</v>
      </c>
      <c r="J262" t="s">
        <v>31</v>
      </c>
      <c r="K262" t="s">
        <v>185</v>
      </c>
      <c r="L262" t="s">
        <v>74</v>
      </c>
      <c r="M262" t="s">
        <v>312</v>
      </c>
      <c r="N262">
        <v>0.62</v>
      </c>
      <c r="O262" t="s">
        <v>35</v>
      </c>
      <c r="P262" t="s">
        <v>49</v>
      </c>
      <c r="Q262" t="s">
        <v>467</v>
      </c>
      <c r="R262" t="s">
        <v>2539</v>
      </c>
      <c r="S262">
        <v>68502</v>
      </c>
      <c r="T262" s="1">
        <v>42041</v>
      </c>
      <c r="U262" s="1">
        <v>42045</v>
      </c>
      <c r="V262">
        <v>1273.2086999999999</v>
      </c>
      <c r="W262" s="2">
        <f>Sales_Dataset[[#This Row],[Profit]]/Sales_Dataset[[#This Row],[Sales]]</f>
        <v>0.69</v>
      </c>
      <c r="X262">
        <v>11</v>
      </c>
      <c r="Y262">
        <v>1845.23</v>
      </c>
      <c r="Z262">
        <v>90338</v>
      </c>
      <c r="AA262" t="s">
        <v>52</v>
      </c>
      <c r="AB262" t="s">
        <v>40</v>
      </c>
    </row>
    <row r="263" spans="1:28" x14ac:dyDescent="0.3">
      <c r="A263">
        <v>21040</v>
      </c>
      <c r="B263" t="s">
        <v>65</v>
      </c>
      <c r="C263">
        <v>0.08</v>
      </c>
      <c r="D263">
        <v>399.98</v>
      </c>
      <c r="E263">
        <v>12.06</v>
      </c>
      <c r="F263">
        <v>166</v>
      </c>
      <c r="G263" t="s">
        <v>1720</v>
      </c>
      <c r="H263" t="s">
        <v>29</v>
      </c>
      <c r="I263" t="s">
        <v>80</v>
      </c>
      <c r="J263" t="s">
        <v>55</v>
      </c>
      <c r="K263" t="s">
        <v>77</v>
      </c>
      <c r="L263" t="s">
        <v>33</v>
      </c>
      <c r="M263" t="s">
        <v>287</v>
      </c>
      <c r="N263">
        <v>0.56000000000000005</v>
      </c>
      <c r="O263" t="s">
        <v>35</v>
      </c>
      <c r="P263" t="s">
        <v>88</v>
      </c>
      <c r="Q263" t="s">
        <v>736</v>
      </c>
      <c r="R263" t="s">
        <v>1721</v>
      </c>
      <c r="S263">
        <v>37087</v>
      </c>
      <c r="T263" s="1">
        <v>42015</v>
      </c>
      <c r="U263" s="1">
        <v>42022</v>
      </c>
      <c r="V263">
        <v>28.514099999999999</v>
      </c>
      <c r="W263" s="2">
        <f>Sales_Dataset[[#This Row],[Profit]]/Sales_Dataset[[#This Row],[Sales]]</f>
        <v>1.5497551510671717E-2</v>
      </c>
      <c r="X263">
        <v>5</v>
      </c>
      <c r="Y263">
        <v>1839.91</v>
      </c>
      <c r="Z263">
        <v>89426</v>
      </c>
      <c r="AA263" t="s">
        <v>91</v>
      </c>
      <c r="AB263" t="s">
        <v>40</v>
      </c>
    </row>
    <row r="264" spans="1:28" x14ac:dyDescent="0.3">
      <c r="A264">
        <v>19695</v>
      </c>
      <c r="B264" t="s">
        <v>76</v>
      </c>
      <c r="C264">
        <v>0.05</v>
      </c>
      <c r="D264">
        <v>200.99</v>
      </c>
      <c r="E264">
        <v>4.2</v>
      </c>
      <c r="F264">
        <v>447</v>
      </c>
      <c r="G264" t="s">
        <v>1246</v>
      </c>
      <c r="H264" t="s">
        <v>43</v>
      </c>
      <c r="I264" t="s">
        <v>30</v>
      </c>
      <c r="J264" t="s">
        <v>55</v>
      </c>
      <c r="K264" t="s">
        <v>56</v>
      </c>
      <c r="L264" t="s">
        <v>47</v>
      </c>
      <c r="M264" t="s">
        <v>1163</v>
      </c>
      <c r="N264">
        <v>0.59</v>
      </c>
      <c r="O264" t="s">
        <v>35</v>
      </c>
      <c r="P264" t="s">
        <v>49</v>
      </c>
      <c r="Q264" t="s">
        <v>474</v>
      </c>
      <c r="R264" t="s">
        <v>484</v>
      </c>
      <c r="S264">
        <v>55113</v>
      </c>
      <c r="T264" s="1">
        <v>42180</v>
      </c>
      <c r="U264" s="1">
        <v>42180</v>
      </c>
      <c r="V264">
        <v>1268.8064999999999</v>
      </c>
      <c r="W264" s="2">
        <f>Sales_Dataset[[#This Row],[Profit]]/Sales_Dataset[[#This Row],[Sales]]</f>
        <v>0.69</v>
      </c>
      <c r="X264">
        <v>11</v>
      </c>
      <c r="Y264">
        <v>1838.85</v>
      </c>
      <c r="Z264">
        <v>90449</v>
      </c>
      <c r="AA264" t="s">
        <v>52</v>
      </c>
      <c r="AB264" t="s">
        <v>40</v>
      </c>
    </row>
    <row r="265" spans="1:28" x14ac:dyDescent="0.3">
      <c r="A265">
        <v>4596</v>
      </c>
      <c r="B265" t="s">
        <v>58</v>
      </c>
      <c r="C265">
        <v>0.04</v>
      </c>
      <c r="D265">
        <v>12.44</v>
      </c>
      <c r="E265">
        <v>6.27</v>
      </c>
      <c r="F265">
        <v>1723</v>
      </c>
      <c r="G265" t="s">
        <v>251</v>
      </c>
      <c r="H265" t="s">
        <v>43</v>
      </c>
      <c r="I265" t="s">
        <v>30</v>
      </c>
      <c r="J265" t="s">
        <v>45</v>
      </c>
      <c r="K265" t="s">
        <v>120</v>
      </c>
      <c r="L265" t="s">
        <v>167</v>
      </c>
      <c r="M265" t="s">
        <v>252</v>
      </c>
      <c r="N265">
        <v>0.56999999999999995</v>
      </c>
      <c r="O265" t="s">
        <v>35</v>
      </c>
      <c r="P265" t="s">
        <v>36</v>
      </c>
      <c r="Q265" t="s">
        <v>37</v>
      </c>
      <c r="R265" t="s">
        <v>187</v>
      </c>
      <c r="S265">
        <v>92037</v>
      </c>
      <c r="T265" s="1">
        <v>42140</v>
      </c>
      <c r="U265" s="1">
        <v>42141</v>
      </c>
      <c r="V265">
        <v>-59.06</v>
      </c>
      <c r="W265" s="2">
        <f>Sales_Dataset[[#This Row],[Profit]]/Sales_Dataset[[#This Row],[Sales]]</f>
        <v>-3.2192128027210144E-2</v>
      </c>
      <c r="X265">
        <v>146</v>
      </c>
      <c r="Y265">
        <v>1834.61</v>
      </c>
      <c r="Z265">
        <v>32710</v>
      </c>
      <c r="AA265" t="s">
        <v>39</v>
      </c>
      <c r="AB265" t="s">
        <v>40</v>
      </c>
    </row>
    <row r="266" spans="1:28" x14ac:dyDescent="0.3">
      <c r="A266">
        <v>19840</v>
      </c>
      <c r="B266" t="s">
        <v>76</v>
      </c>
      <c r="C266">
        <v>0.03</v>
      </c>
      <c r="D266">
        <v>160.97999999999999</v>
      </c>
      <c r="E266">
        <v>30</v>
      </c>
      <c r="F266">
        <v>2561</v>
      </c>
      <c r="G266" t="s">
        <v>1291</v>
      </c>
      <c r="H266" t="s">
        <v>29</v>
      </c>
      <c r="I266" t="s">
        <v>80</v>
      </c>
      <c r="J266" t="s">
        <v>31</v>
      </c>
      <c r="K266" t="s">
        <v>185</v>
      </c>
      <c r="L266" t="s">
        <v>74</v>
      </c>
      <c r="M266" t="s">
        <v>312</v>
      </c>
      <c r="N266">
        <v>0.62</v>
      </c>
      <c r="O266" t="s">
        <v>35</v>
      </c>
      <c r="P266" t="s">
        <v>69</v>
      </c>
      <c r="Q266" t="s">
        <v>70</v>
      </c>
      <c r="R266" t="s">
        <v>1292</v>
      </c>
      <c r="S266">
        <v>10562</v>
      </c>
      <c r="T266" s="1">
        <v>42085</v>
      </c>
      <c r="U266" s="1">
        <v>42088</v>
      </c>
      <c r="V266">
        <v>1261.4718</v>
      </c>
      <c r="W266" s="2">
        <f>Sales_Dataset[[#This Row],[Profit]]/Sales_Dataset[[#This Row],[Sales]]</f>
        <v>0.69000000000000006</v>
      </c>
      <c r="X266">
        <v>11</v>
      </c>
      <c r="Y266">
        <v>1828.22</v>
      </c>
      <c r="Z266">
        <v>86465</v>
      </c>
      <c r="AA266" t="s">
        <v>72</v>
      </c>
      <c r="AB266" t="s">
        <v>40</v>
      </c>
    </row>
    <row r="267" spans="1:28" x14ac:dyDescent="0.3">
      <c r="A267">
        <v>22407</v>
      </c>
      <c r="B267" t="s">
        <v>65</v>
      </c>
      <c r="C267">
        <v>0.09</v>
      </c>
      <c r="D267">
        <v>125.99</v>
      </c>
      <c r="E267">
        <v>2.5</v>
      </c>
      <c r="F267">
        <v>1427</v>
      </c>
      <c r="G267" t="s">
        <v>2126</v>
      </c>
      <c r="H267" t="s">
        <v>43</v>
      </c>
      <c r="I267" t="s">
        <v>44</v>
      </c>
      <c r="J267" t="s">
        <v>55</v>
      </c>
      <c r="K267" t="s">
        <v>56</v>
      </c>
      <c r="L267" t="s">
        <v>47</v>
      </c>
      <c r="M267" t="s">
        <v>977</v>
      </c>
      <c r="N267">
        <v>0.6</v>
      </c>
      <c r="O267" t="s">
        <v>35</v>
      </c>
      <c r="P267" t="s">
        <v>49</v>
      </c>
      <c r="Q267" t="s">
        <v>216</v>
      </c>
      <c r="R267" t="s">
        <v>2127</v>
      </c>
      <c r="S267">
        <v>48708</v>
      </c>
      <c r="T267" s="1">
        <v>42040</v>
      </c>
      <c r="U267" s="1">
        <v>42044</v>
      </c>
      <c r="V267">
        <v>1258.7876999999999</v>
      </c>
      <c r="W267" s="2">
        <f>Sales_Dataset[[#This Row],[Profit]]/Sales_Dataset[[#This Row],[Sales]]</f>
        <v>0.69</v>
      </c>
      <c r="X267">
        <v>18</v>
      </c>
      <c r="Y267">
        <v>1824.33</v>
      </c>
      <c r="Z267">
        <v>90905</v>
      </c>
      <c r="AA267" t="s">
        <v>52</v>
      </c>
      <c r="AB267" t="s">
        <v>40</v>
      </c>
    </row>
    <row r="268" spans="1:28" x14ac:dyDescent="0.3">
      <c r="A268">
        <v>18281</v>
      </c>
      <c r="B268" t="s">
        <v>58</v>
      </c>
      <c r="C268">
        <v>0.04</v>
      </c>
      <c r="D268">
        <v>296.18</v>
      </c>
      <c r="E268">
        <v>54.12</v>
      </c>
      <c r="F268">
        <v>83</v>
      </c>
      <c r="G268" t="s">
        <v>533</v>
      </c>
      <c r="H268" t="s">
        <v>29</v>
      </c>
      <c r="I268" t="s">
        <v>30</v>
      </c>
      <c r="J268" t="s">
        <v>31</v>
      </c>
      <c r="K268" t="s">
        <v>32</v>
      </c>
      <c r="L268" t="s">
        <v>33</v>
      </c>
      <c r="M268" t="s">
        <v>534</v>
      </c>
      <c r="N268">
        <v>0.76</v>
      </c>
      <c r="O268" t="s">
        <v>35</v>
      </c>
      <c r="P268" t="s">
        <v>69</v>
      </c>
      <c r="Q268" t="s">
        <v>441</v>
      </c>
      <c r="R268" t="s">
        <v>535</v>
      </c>
      <c r="S268">
        <v>44708</v>
      </c>
      <c r="T268" s="1">
        <v>42078</v>
      </c>
      <c r="U268" s="1">
        <v>42078</v>
      </c>
      <c r="V268">
        <v>-715.7782060000003</v>
      </c>
      <c r="W268" s="2">
        <f>Sales_Dataset[[#This Row],[Profit]]/Sales_Dataset[[#This Row],[Sales]]</f>
        <v>-0.39287674118635058</v>
      </c>
      <c r="X268">
        <v>6</v>
      </c>
      <c r="Y268">
        <v>1821.89</v>
      </c>
      <c r="Z268">
        <v>87365</v>
      </c>
      <c r="AA268" t="s">
        <v>72</v>
      </c>
      <c r="AB268" t="s">
        <v>40</v>
      </c>
    </row>
    <row r="269" spans="1:28" x14ac:dyDescent="0.3">
      <c r="A269">
        <v>24677</v>
      </c>
      <c r="B269" t="s">
        <v>76</v>
      </c>
      <c r="C269">
        <v>0.05</v>
      </c>
      <c r="D269">
        <v>291.73</v>
      </c>
      <c r="E269">
        <v>48.8</v>
      </c>
      <c r="F269">
        <v>2073</v>
      </c>
      <c r="G269" t="s">
        <v>2690</v>
      </c>
      <c r="H269" t="s">
        <v>29</v>
      </c>
      <c r="I269" t="s">
        <v>80</v>
      </c>
      <c r="J269" t="s">
        <v>31</v>
      </c>
      <c r="K269" t="s">
        <v>185</v>
      </c>
      <c r="L269" t="s">
        <v>74</v>
      </c>
      <c r="M269" t="s">
        <v>273</v>
      </c>
      <c r="N269">
        <v>0.56000000000000005</v>
      </c>
      <c r="O269" t="s">
        <v>35</v>
      </c>
      <c r="P269" t="s">
        <v>49</v>
      </c>
      <c r="Q269" t="s">
        <v>216</v>
      </c>
      <c r="R269" t="s">
        <v>444</v>
      </c>
      <c r="S269">
        <v>48135</v>
      </c>
      <c r="T269" s="1">
        <v>42101</v>
      </c>
      <c r="U269" s="1">
        <v>42103</v>
      </c>
      <c r="V269">
        <v>550.38080000000002</v>
      </c>
      <c r="W269" s="2">
        <f>Sales_Dataset[[#This Row],[Profit]]/Sales_Dataset[[#This Row],[Sales]]</f>
        <v>0.30267145473243107</v>
      </c>
      <c r="X269">
        <v>6</v>
      </c>
      <c r="Y269">
        <v>1818.41</v>
      </c>
      <c r="Z269">
        <v>88557</v>
      </c>
      <c r="AA269" t="s">
        <v>52</v>
      </c>
      <c r="AB269" t="s">
        <v>40</v>
      </c>
    </row>
    <row r="270" spans="1:28" x14ac:dyDescent="0.3">
      <c r="A270">
        <v>20250</v>
      </c>
      <c r="B270" t="s">
        <v>58</v>
      </c>
      <c r="C270">
        <v>0.06</v>
      </c>
      <c r="D270">
        <v>125.99</v>
      </c>
      <c r="E270">
        <v>8.8000000000000007</v>
      </c>
      <c r="F270">
        <v>2117</v>
      </c>
      <c r="G270" t="s">
        <v>1439</v>
      </c>
      <c r="H270" t="s">
        <v>43</v>
      </c>
      <c r="I270" t="s">
        <v>44</v>
      </c>
      <c r="J270" t="s">
        <v>55</v>
      </c>
      <c r="K270" t="s">
        <v>56</v>
      </c>
      <c r="L270" t="s">
        <v>47</v>
      </c>
      <c r="M270" t="s">
        <v>1442</v>
      </c>
      <c r="N270">
        <v>0.59</v>
      </c>
      <c r="O270" t="s">
        <v>35</v>
      </c>
      <c r="P270" t="s">
        <v>49</v>
      </c>
      <c r="Q270" t="s">
        <v>50</v>
      </c>
      <c r="R270" t="s">
        <v>1441</v>
      </c>
      <c r="S270">
        <v>75401</v>
      </c>
      <c r="T270" s="1">
        <v>42114</v>
      </c>
      <c r="U270" s="1">
        <v>42115</v>
      </c>
      <c r="V270">
        <v>618.19308000000001</v>
      </c>
      <c r="W270" s="2">
        <f>Sales_Dataset[[#This Row],[Profit]]/Sales_Dataset[[#This Row],[Sales]]</f>
        <v>0.34116804176623494</v>
      </c>
      <c r="X270">
        <v>18</v>
      </c>
      <c r="Y270">
        <v>1811.99</v>
      </c>
      <c r="Z270">
        <v>90891</v>
      </c>
      <c r="AA270" t="s">
        <v>52</v>
      </c>
      <c r="AB270" t="s">
        <v>40</v>
      </c>
    </row>
    <row r="271" spans="1:28" x14ac:dyDescent="0.3">
      <c r="A271">
        <v>25052</v>
      </c>
      <c r="B271" t="s">
        <v>27</v>
      </c>
      <c r="C271">
        <v>0.03</v>
      </c>
      <c r="D271">
        <v>89.99</v>
      </c>
      <c r="E271">
        <v>42</v>
      </c>
      <c r="F271">
        <v>2951</v>
      </c>
      <c r="G271" t="s">
        <v>2792</v>
      </c>
      <c r="H271" t="s">
        <v>29</v>
      </c>
      <c r="I271" t="s">
        <v>30</v>
      </c>
      <c r="J271" t="s">
        <v>31</v>
      </c>
      <c r="K271" t="s">
        <v>185</v>
      </c>
      <c r="L271" t="s">
        <v>74</v>
      </c>
      <c r="M271" t="s">
        <v>972</v>
      </c>
      <c r="N271">
        <v>0.66</v>
      </c>
      <c r="O271" t="s">
        <v>35</v>
      </c>
      <c r="P271" t="s">
        <v>49</v>
      </c>
      <c r="Q271" t="s">
        <v>991</v>
      </c>
      <c r="R271" t="s">
        <v>2354</v>
      </c>
      <c r="S271">
        <v>67601</v>
      </c>
      <c r="T271" s="1">
        <v>42050</v>
      </c>
      <c r="U271" s="1">
        <v>42053</v>
      </c>
      <c r="V271">
        <v>-230.9528</v>
      </c>
      <c r="W271" s="2">
        <f>Sales_Dataset[[#This Row],[Profit]]/Sales_Dataset[[#This Row],[Sales]]</f>
        <v>-0.12761585854399779</v>
      </c>
      <c r="X271">
        <v>19</v>
      </c>
      <c r="Y271">
        <v>1809.75</v>
      </c>
      <c r="Z271">
        <v>91397</v>
      </c>
      <c r="AA271" t="s">
        <v>52</v>
      </c>
      <c r="AB271" t="s">
        <v>40</v>
      </c>
    </row>
    <row r="272" spans="1:28" x14ac:dyDescent="0.3">
      <c r="A272">
        <v>19052</v>
      </c>
      <c r="B272" t="s">
        <v>27</v>
      </c>
      <c r="C272">
        <v>7.0000000000000007E-2</v>
      </c>
      <c r="D272">
        <v>200.98</v>
      </c>
      <c r="E272">
        <v>23.76</v>
      </c>
      <c r="F272">
        <v>2345</v>
      </c>
      <c r="G272" t="s">
        <v>932</v>
      </c>
      <c r="H272" t="s">
        <v>29</v>
      </c>
      <c r="I272" t="s">
        <v>30</v>
      </c>
      <c r="J272" t="s">
        <v>31</v>
      </c>
      <c r="K272" t="s">
        <v>185</v>
      </c>
      <c r="L272" t="s">
        <v>74</v>
      </c>
      <c r="M272" t="s">
        <v>933</v>
      </c>
      <c r="N272">
        <v>0.57999999999999996</v>
      </c>
      <c r="O272" t="s">
        <v>35</v>
      </c>
      <c r="P272" t="s">
        <v>88</v>
      </c>
      <c r="Q272" t="s">
        <v>409</v>
      </c>
      <c r="R272" t="s">
        <v>934</v>
      </c>
      <c r="S272">
        <v>42003</v>
      </c>
      <c r="T272" s="1">
        <v>42077</v>
      </c>
      <c r="U272" s="1">
        <v>42078</v>
      </c>
      <c r="V272">
        <v>-132.42600000000002</v>
      </c>
      <c r="W272" s="2">
        <f>Sales_Dataset[[#This Row],[Profit]]/Sales_Dataset[[#This Row],[Sales]]</f>
        <v>-7.3329641729885375E-2</v>
      </c>
      <c r="X272">
        <v>9</v>
      </c>
      <c r="Y272">
        <v>1805.9</v>
      </c>
      <c r="Z272">
        <v>89504</v>
      </c>
      <c r="AA272" t="s">
        <v>91</v>
      </c>
      <c r="AB272" t="s">
        <v>40</v>
      </c>
    </row>
    <row r="273" spans="1:28" x14ac:dyDescent="0.3">
      <c r="A273">
        <v>21977</v>
      </c>
      <c r="B273" t="s">
        <v>58</v>
      </c>
      <c r="C273">
        <v>7.0000000000000007E-2</v>
      </c>
      <c r="D273">
        <v>296.18</v>
      </c>
      <c r="E273">
        <v>54.12</v>
      </c>
      <c r="F273">
        <v>2157</v>
      </c>
      <c r="G273" t="s">
        <v>1969</v>
      </c>
      <c r="H273" t="s">
        <v>29</v>
      </c>
      <c r="I273" t="s">
        <v>44</v>
      </c>
      <c r="J273" t="s">
        <v>31</v>
      </c>
      <c r="K273" t="s">
        <v>32</v>
      </c>
      <c r="L273" t="s">
        <v>33</v>
      </c>
      <c r="M273" t="s">
        <v>534</v>
      </c>
      <c r="N273">
        <v>0.76</v>
      </c>
      <c r="O273" t="s">
        <v>35</v>
      </c>
      <c r="P273" t="s">
        <v>49</v>
      </c>
      <c r="Q273" t="s">
        <v>216</v>
      </c>
      <c r="R273" t="s">
        <v>1971</v>
      </c>
      <c r="S273">
        <v>48093</v>
      </c>
      <c r="T273" s="1">
        <v>42127</v>
      </c>
      <c r="U273" s="1">
        <v>42129</v>
      </c>
      <c r="V273">
        <v>80.809200000000089</v>
      </c>
      <c r="W273" s="2">
        <f>Sales_Dataset[[#This Row],[Profit]]/Sales_Dataset[[#This Row],[Sales]]</f>
        <v>4.4938189219399127E-2</v>
      </c>
      <c r="X273">
        <v>6</v>
      </c>
      <c r="Y273">
        <v>1798.23</v>
      </c>
      <c r="Z273">
        <v>90386</v>
      </c>
      <c r="AA273" t="s">
        <v>52</v>
      </c>
      <c r="AB273" t="s">
        <v>40</v>
      </c>
    </row>
    <row r="274" spans="1:28" x14ac:dyDescent="0.3">
      <c r="A274">
        <v>21459</v>
      </c>
      <c r="B274" t="s">
        <v>41</v>
      </c>
      <c r="C274">
        <v>0</v>
      </c>
      <c r="D274">
        <v>122.99</v>
      </c>
      <c r="E274">
        <v>70.2</v>
      </c>
      <c r="F274">
        <v>3266</v>
      </c>
      <c r="G274" t="s">
        <v>1858</v>
      </c>
      <c r="H274" t="s">
        <v>29</v>
      </c>
      <c r="I274" t="s">
        <v>30</v>
      </c>
      <c r="J274" t="s">
        <v>31</v>
      </c>
      <c r="K274" t="s">
        <v>185</v>
      </c>
      <c r="L274" t="s">
        <v>74</v>
      </c>
      <c r="M274" t="s">
        <v>356</v>
      </c>
      <c r="N274">
        <v>0.74</v>
      </c>
      <c r="O274" t="s">
        <v>35</v>
      </c>
      <c r="P274" t="s">
        <v>69</v>
      </c>
      <c r="Q274" t="s">
        <v>487</v>
      </c>
      <c r="R274" t="s">
        <v>905</v>
      </c>
      <c r="S274">
        <v>4073</v>
      </c>
      <c r="T274" s="1">
        <v>42032</v>
      </c>
      <c r="U274" s="1">
        <v>42033</v>
      </c>
      <c r="V274">
        <v>-1764.29</v>
      </c>
      <c r="W274" s="2">
        <f>Sales_Dataset[[#This Row],[Profit]]/Sales_Dataset[[#This Row],[Sales]]</f>
        <v>-0.98295707791050091</v>
      </c>
      <c r="X274">
        <v>14</v>
      </c>
      <c r="Y274">
        <v>1794.88</v>
      </c>
      <c r="Z274">
        <v>89836</v>
      </c>
      <c r="AA274" t="s">
        <v>72</v>
      </c>
      <c r="AB274" t="s">
        <v>40</v>
      </c>
    </row>
    <row r="275" spans="1:28" x14ac:dyDescent="0.3">
      <c r="A275">
        <v>23780</v>
      </c>
      <c r="B275" t="s">
        <v>65</v>
      </c>
      <c r="C275">
        <v>0.04</v>
      </c>
      <c r="D275">
        <v>212.6</v>
      </c>
      <c r="E275">
        <v>110.2</v>
      </c>
      <c r="F275">
        <v>2549</v>
      </c>
      <c r="G275" t="s">
        <v>2076</v>
      </c>
      <c r="H275" t="s">
        <v>29</v>
      </c>
      <c r="I275" t="s">
        <v>60</v>
      </c>
      <c r="J275" t="s">
        <v>31</v>
      </c>
      <c r="K275" t="s">
        <v>32</v>
      </c>
      <c r="L275" t="s">
        <v>33</v>
      </c>
      <c r="M275" t="s">
        <v>297</v>
      </c>
      <c r="N275">
        <v>0.73</v>
      </c>
      <c r="O275" t="s">
        <v>35</v>
      </c>
      <c r="P275" t="s">
        <v>69</v>
      </c>
      <c r="Q275" t="s">
        <v>441</v>
      </c>
      <c r="R275" t="s">
        <v>2077</v>
      </c>
      <c r="S275">
        <v>43213</v>
      </c>
      <c r="T275" s="1">
        <v>42115</v>
      </c>
      <c r="U275" s="1">
        <v>42119</v>
      </c>
      <c r="V275">
        <v>-513.79042000000004</v>
      </c>
      <c r="W275" s="2">
        <f>Sales_Dataset[[#This Row],[Profit]]/Sales_Dataset[[#This Row],[Sales]]</f>
        <v>-0.2870177196804648</v>
      </c>
      <c r="X275">
        <v>8</v>
      </c>
      <c r="Y275">
        <v>1790.1</v>
      </c>
      <c r="Z275">
        <v>88657</v>
      </c>
      <c r="AA275" t="s">
        <v>72</v>
      </c>
      <c r="AB275" t="s">
        <v>40</v>
      </c>
    </row>
    <row r="276" spans="1:28" x14ac:dyDescent="0.3">
      <c r="A276">
        <v>22686</v>
      </c>
      <c r="B276" t="s">
        <v>76</v>
      </c>
      <c r="C276">
        <v>0.1</v>
      </c>
      <c r="D276">
        <v>1889.99</v>
      </c>
      <c r="E276">
        <v>19.989999999999998</v>
      </c>
      <c r="F276">
        <v>1928</v>
      </c>
      <c r="G276" t="s">
        <v>2208</v>
      </c>
      <c r="H276" t="s">
        <v>43</v>
      </c>
      <c r="I276" t="s">
        <v>44</v>
      </c>
      <c r="J276" t="s">
        <v>45</v>
      </c>
      <c r="K276" t="s">
        <v>67</v>
      </c>
      <c r="L276" t="s">
        <v>47</v>
      </c>
      <c r="M276" t="s">
        <v>2209</v>
      </c>
      <c r="N276">
        <v>0.36</v>
      </c>
      <c r="O276" t="s">
        <v>35</v>
      </c>
      <c r="P276" t="s">
        <v>88</v>
      </c>
      <c r="Q276" t="s">
        <v>598</v>
      </c>
      <c r="R276" t="s">
        <v>2210</v>
      </c>
      <c r="S276">
        <v>29651</v>
      </c>
      <c r="T276" s="1">
        <v>42025</v>
      </c>
      <c r="U276" s="1">
        <v>42025</v>
      </c>
      <c r="V276">
        <v>-42.545999999999999</v>
      </c>
      <c r="W276" s="2">
        <f>Sales_Dataset[[#This Row],[Profit]]/Sales_Dataset[[#This Row],[Sales]]</f>
        <v>-2.3821414973908758E-2</v>
      </c>
      <c r="X276">
        <v>1</v>
      </c>
      <c r="Y276">
        <v>1786.04</v>
      </c>
      <c r="Z276">
        <v>88580</v>
      </c>
      <c r="AA276" t="s">
        <v>91</v>
      </c>
      <c r="AB276" t="s">
        <v>40</v>
      </c>
    </row>
    <row r="277" spans="1:28" x14ac:dyDescent="0.3">
      <c r="A277">
        <v>21065</v>
      </c>
      <c r="B277" t="s">
        <v>58</v>
      </c>
      <c r="C277">
        <v>0.09</v>
      </c>
      <c r="D277">
        <v>363.25</v>
      </c>
      <c r="E277">
        <v>19.989999999999998</v>
      </c>
      <c r="F277">
        <v>2884</v>
      </c>
      <c r="G277" t="s">
        <v>1456</v>
      </c>
      <c r="H277" t="s">
        <v>43</v>
      </c>
      <c r="I277" t="s">
        <v>80</v>
      </c>
      <c r="J277" t="s">
        <v>45</v>
      </c>
      <c r="K277" t="s">
        <v>73</v>
      </c>
      <c r="L277" t="s">
        <v>47</v>
      </c>
      <c r="M277" t="s">
        <v>203</v>
      </c>
      <c r="N277">
        <v>0.56999999999999995</v>
      </c>
      <c r="O277" t="s">
        <v>35</v>
      </c>
      <c r="P277" t="s">
        <v>69</v>
      </c>
      <c r="Q277" t="s">
        <v>441</v>
      </c>
      <c r="R277" t="s">
        <v>1457</v>
      </c>
      <c r="S277">
        <v>44039</v>
      </c>
      <c r="T277" s="1">
        <v>42160</v>
      </c>
      <c r="U277" s="1">
        <v>42161</v>
      </c>
      <c r="V277">
        <v>1231.6569</v>
      </c>
      <c r="W277" s="2">
        <f>Sales_Dataset[[#This Row],[Profit]]/Sales_Dataset[[#This Row],[Sales]]</f>
        <v>0.69</v>
      </c>
      <c r="X277">
        <v>5</v>
      </c>
      <c r="Y277">
        <v>1785.01</v>
      </c>
      <c r="Z277">
        <v>87633</v>
      </c>
      <c r="AA277" t="s">
        <v>72</v>
      </c>
      <c r="AB277" t="s">
        <v>40</v>
      </c>
    </row>
    <row r="278" spans="1:28" x14ac:dyDescent="0.3">
      <c r="A278">
        <v>24459</v>
      </c>
      <c r="B278" t="s">
        <v>41</v>
      </c>
      <c r="C278">
        <v>0.09</v>
      </c>
      <c r="D278">
        <v>90.98</v>
      </c>
      <c r="E278">
        <v>56.2</v>
      </c>
      <c r="F278">
        <v>946</v>
      </c>
      <c r="G278" t="s">
        <v>2642</v>
      </c>
      <c r="H278" t="s">
        <v>85</v>
      </c>
      <c r="I278" t="s">
        <v>44</v>
      </c>
      <c r="J278" t="s">
        <v>31</v>
      </c>
      <c r="K278" t="s">
        <v>117</v>
      </c>
      <c r="L278" t="s">
        <v>167</v>
      </c>
      <c r="M278" t="s">
        <v>854</v>
      </c>
      <c r="N278">
        <v>0.74</v>
      </c>
      <c r="O278" t="s">
        <v>35</v>
      </c>
      <c r="P278" t="s">
        <v>69</v>
      </c>
      <c r="Q278" t="s">
        <v>487</v>
      </c>
      <c r="R278" t="s">
        <v>724</v>
      </c>
      <c r="S278">
        <v>4210</v>
      </c>
      <c r="T278" s="1">
        <v>42064</v>
      </c>
      <c r="U278" s="1">
        <v>42065</v>
      </c>
      <c r="V278">
        <v>-1570.32</v>
      </c>
      <c r="W278" s="2">
        <f>Sales_Dataset[[#This Row],[Profit]]/Sales_Dataset[[#This Row],[Sales]]</f>
        <v>-0.8809945916833104</v>
      </c>
      <c r="X278">
        <v>20</v>
      </c>
      <c r="Y278">
        <v>1782.44</v>
      </c>
      <c r="Z278">
        <v>86566</v>
      </c>
      <c r="AA278" t="s">
        <v>72</v>
      </c>
      <c r="AB278" t="s">
        <v>40</v>
      </c>
    </row>
    <row r="279" spans="1:28" x14ac:dyDescent="0.3">
      <c r="A279">
        <v>25917</v>
      </c>
      <c r="B279" t="s">
        <v>65</v>
      </c>
      <c r="C279">
        <v>0.04</v>
      </c>
      <c r="D279">
        <v>130.97999999999999</v>
      </c>
      <c r="E279">
        <v>54.74</v>
      </c>
      <c r="F279">
        <v>1466</v>
      </c>
      <c r="G279" t="s">
        <v>2504</v>
      </c>
      <c r="H279" t="s">
        <v>29</v>
      </c>
      <c r="I279" t="s">
        <v>60</v>
      </c>
      <c r="J279" t="s">
        <v>31</v>
      </c>
      <c r="K279" t="s">
        <v>153</v>
      </c>
      <c r="L279" t="s">
        <v>33</v>
      </c>
      <c r="M279" t="s">
        <v>656</v>
      </c>
      <c r="N279">
        <v>0.69</v>
      </c>
      <c r="O279" t="s">
        <v>35</v>
      </c>
      <c r="P279" t="s">
        <v>49</v>
      </c>
      <c r="Q279" t="s">
        <v>467</v>
      </c>
      <c r="R279" t="s">
        <v>2018</v>
      </c>
      <c r="S279">
        <v>68601</v>
      </c>
      <c r="T279" s="1">
        <v>42167</v>
      </c>
      <c r="U279" s="1">
        <v>42167</v>
      </c>
      <c r="V279">
        <v>-723.78399999999999</v>
      </c>
      <c r="W279" s="2">
        <f>Sales_Dataset[[#This Row],[Profit]]/Sales_Dataset[[#This Row],[Sales]]</f>
        <v>-0.4062413704073729</v>
      </c>
      <c r="X279">
        <v>14</v>
      </c>
      <c r="Y279">
        <v>1781.66</v>
      </c>
      <c r="Z279">
        <v>91116</v>
      </c>
      <c r="AA279" t="s">
        <v>52</v>
      </c>
      <c r="AB279" t="s">
        <v>40</v>
      </c>
    </row>
    <row r="280" spans="1:28" x14ac:dyDescent="0.3">
      <c r="A280">
        <v>22125</v>
      </c>
      <c r="B280" t="s">
        <v>65</v>
      </c>
      <c r="C280">
        <v>0.1</v>
      </c>
      <c r="D280">
        <v>238.4</v>
      </c>
      <c r="E280">
        <v>24.49</v>
      </c>
      <c r="F280">
        <v>1281</v>
      </c>
      <c r="G280" t="s">
        <v>2057</v>
      </c>
      <c r="H280" t="s">
        <v>43</v>
      </c>
      <c r="I280" t="s">
        <v>60</v>
      </c>
      <c r="J280" t="s">
        <v>31</v>
      </c>
      <c r="K280" t="s">
        <v>185</v>
      </c>
      <c r="L280" t="s">
        <v>105</v>
      </c>
      <c r="M280" t="s">
        <v>238</v>
      </c>
      <c r="O280" t="s">
        <v>35</v>
      </c>
      <c r="P280" t="s">
        <v>49</v>
      </c>
      <c r="Q280" t="s">
        <v>413</v>
      </c>
      <c r="R280" t="s">
        <v>2058</v>
      </c>
      <c r="S280">
        <v>47591</v>
      </c>
      <c r="T280" s="1">
        <v>42028</v>
      </c>
      <c r="U280" s="1">
        <v>42030</v>
      </c>
      <c r="V280">
        <v>875.28440000000001</v>
      </c>
      <c r="W280" s="2">
        <f>Sales_Dataset[[#This Row],[Profit]]/Sales_Dataset[[#This Row],[Sales]]</f>
        <v>0.49325691744153283</v>
      </c>
      <c r="X280">
        <v>8</v>
      </c>
      <c r="Y280">
        <v>1774.5</v>
      </c>
      <c r="Z280">
        <v>89112</v>
      </c>
      <c r="AA280" t="s">
        <v>52</v>
      </c>
      <c r="AB280" t="s">
        <v>40</v>
      </c>
    </row>
    <row r="281" spans="1:28" x14ac:dyDescent="0.3">
      <c r="A281">
        <v>25893</v>
      </c>
      <c r="B281" t="s">
        <v>76</v>
      </c>
      <c r="C281">
        <v>0</v>
      </c>
      <c r="D281">
        <v>236.97</v>
      </c>
      <c r="E281">
        <v>59.24</v>
      </c>
      <c r="F281">
        <v>639</v>
      </c>
      <c r="G281" t="s">
        <v>2934</v>
      </c>
      <c r="H281" t="s">
        <v>29</v>
      </c>
      <c r="I281" t="s">
        <v>80</v>
      </c>
      <c r="J281" t="s">
        <v>31</v>
      </c>
      <c r="K281" t="s">
        <v>32</v>
      </c>
      <c r="L281" t="s">
        <v>33</v>
      </c>
      <c r="M281" t="s">
        <v>361</v>
      </c>
      <c r="N281">
        <v>0.61</v>
      </c>
      <c r="O281" t="s">
        <v>35</v>
      </c>
      <c r="P281" t="s">
        <v>36</v>
      </c>
      <c r="Q281" t="s">
        <v>37</v>
      </c>
      <c r="R281" t="s">
        <v>616</v>
      </c>
      <c r="S281">
        <v>93454</v>
      </c>
      <c r="T281" s="1">
        <v>42049</v>
      </c>
      <c r="U281" s="1">
        <v>42050</v>
      </c>
      <c r="V281">
        <v>1192.04</v>
      </c>
      <c r="W281" s="2">
        <f>Sales_Dataset[[#This Row],[Profit]]/Sales_Dataset[[#This Row],[Sales]]</f>
        <v>0.67350317247769653</v>
      </c>
      <c r="X281">
        <v>9</v>
      </c>
      <c r="Y281">
        <v>1769.91</v>
      </c>
      <c r="Z281">
        <v>87952</v>
      </c>
      <c r="AA281" t="s">
        <v>39</v>
      </c>
      <c r="AB281" t="s">
        <v>40</v>
      </c>
    </row>
    <row r="282" spans="1:28" x14ac:dyDescent="0.3">
      <c r="A282">
        <v>23862</v>
      </c>
      <c r="B282" t="s">
        <v>58</v>
      </c>
      <c r="C282">
        <v>0.09</v>
      </c>
      <c r="D282">
        <v>200.98</v>
      </c>
      <c r="E282">
        <v>55.96</v>
      </c>
      <c r="F282">
        <v>445</v>
      </c>
      <c r="G282" t="s">
        <v>2332</v>
      </c>
      <c r="H282" t="s">
        <v>29</v>
      </c>
      <c r="I282" t="s">
        <v>60</v>
      </c>
      <c r="J282" t="s">
        <v>31</v>
      </c>
      <c r="K282" t="s">
        <v>153</v>
      </c>
      <c r="L282" t="s">
        <v>33</v>
      </c>
      <c r="M282" t="s">
        <v>215</v>
      </c>
      <c r="N282">
        <v>0.75</v>
      </c>
      <c r="O282" t="s">
        <v>35</v>
      </c>
      <c r="P282" t="s">
        <v>49</v>
      </c>
      <c r="Q282" t="s">
        <v>467</v>
      </c>
      <c r="R282" t="s">
        <v>673</v>
      </c>
      <c r="S282">
        <v>68701</v>
      </c>
      <c r="T282" s="1">
        <v>42178</v>
      </c>
      <c r="U282" s="1">
        <v>42179</v>
      </c>
      <c r="V282">
        <v>-512.87200000000007</v>
      </c>
      <c r="W282" s="2">
        <f>Sales_Dataset[[#This Row],[Profit]]/Sales_Dataset[[#This Row],[Sales]]</f>
        <v>-0.29030271469649288</v>
      </c>
      <c r="X282">
        <v>9</v>
      </c>
      <c r="Y282">
        <v>1766.68</v>
      </c>
      <c r="Z282">
        <v>88084</v>
      </c>
      <c r="AA282" t="s">
        <v>52</v>
      </c>
      <c r="AB282" t="s">
        <v>40</v>
      </c>
    </row>
    <row r="283" spans="1:28" x14ac:dyDescent="0.3">
      <c r="A283">
        <v>21563</v>
      </c>
      <c r="B283" t="s">
        <v>58</v>
      </c>
      <c r="C283">
        <v>0.02</v>
      </c>
      <c r="D283">
        <v>259.70999999999998</v>
      </c>
      <c r="E283">
        <v>66.67</v>
      </c>
      <c r="F283">
        <v>1927</v>
      </c>
      <c r="G283" t="s">
        <v>1887</v>
      </c>
      <c r="H283" t="s">
        <v>29</v>
      </c>
      <c r="I283" t="s">
        <v>44</v>
      </c>
      <c r="J283" t="s">
        <v>31</v>
      </c>
      <c r="K283" t="s">
        <v>32</v>
      </c>
      <c r="L283" t="s">
        <v>33</v>
      </c>
      <c r="M283" t="s">
        <v>941</v>
      </c>
      <c r="N283">
        <v>0.65</v>
      </c>
      <c r="O283" t="s">
        <v>35</v>
      </c>
      <c r="P283" t="s">
        <v>88</v>
      </c>
      <c r="Q283" t="s">
        <v>598</v>
      </c>
      <c r="R283" t="s">
        <v>1441</v>
      </c>
      <c r="S283">
        <v>29611</v>
      </c>
      <c r="T283" s="1">
        <v>42041</v>
      </c>
      <c r="U283" s="1">
        <v>42041</v>
      </c>
      <c r="V283">
        <v>-14.448</v>
      </c>
      <c r="W283" s="2">
        <f>Sales_Dataset[[#This Row],[Profit]]/Sales_Dataset[[#This Row],[Sales]]</f>
        <v>-8.2224055999772349E-3</v>
      </c>
      <c r="X283">
        <v>8</v>
      </c>
      <c r="Y283">
        <v>1757.15</v>
      </c>
      <c r="Z283">
        <v>88579</v>
      </c>
      <c r="AA283" t="s">
        <v>91</v>
      </c>
      <c r="AB283" t="s">
        <v>40</v>
      </c>
    </row>
    <row r="284" spans="1:28" x14ac:dyDescent="0.3">
      <c r="A284">
        <v>2297</v>
      </c>
      <c r="B284" t="s">
        <v>76</v>
      </c>
      <c r="C284">
        <v>0.04</v>
      </c>
      <c r="D284">
        <v>218.75</v>
      </c>
      <c r="E284">
        <v>69.64</v>
      </c>
      <c r="F284">
        <v>2498</v>
      </c>
      <c r="G284" t="s">
        <v>184</v>
      </c>
      <c r="H284" t="s">
        <v>29</v>
      </c>
      <c r="I284" t="s">
        <v>30</v>
      </c>
      <c r="J284" t="s">
        <v>31</v>
      </c>
      <c r="K284" t="s">
        <v>32</v>
      </c>
      <c r="L284" t="s">
        <v>33</v>
      </c>
      <c r="M284" t="s">
        <v>188</v>
      </c>
      <c r="N284">
        <v>0.77</v>
      </c>
      <c r="O284" t="s">
        <v>35</v>
      </c>
      <c r="P284" t="s">
        <v>36</v>
      </c>
      <c r="Q284" t="s">
        <v>37</v>
      </c>
      <c r="R284" t="s">
        <v>187</v>
      </c>
      <c r="S284">
        <v>92024</v>
      </c>
      <c r="T284" s="1">
        <v>42053</v>
      </c>
      <c r="U284" s="1">
        <v>42053</v>
      </c>
      <c r="V284">
        <v>-533.23200000000008</v>
      </c>
      <c r="W284" s="2">
        <f>Sales_Dataset[[#This Row],[Profit]]/Sales_Dataset[[#This Row],[Sales]]</f>
        <v>-0.30476669486294328</v>
      </c>
      <c r="X284">
        <v>8</v>
      </c>
      <c r="Y284">
        <v>1749.64</v>
      </c>
      <c r="Z284">
        <v>16547</v>
      </c>
      <c r="AA284" t="s">
        <v>39</v>
      </c>
      <c r="AB284" t="s">
        <v>40</v>
      </c>
    </row>
    <row r="285" spans="1:28" x14ac:dyDescent="0.3">
      <c r="A285">
        <v>18645</v>
      </c>
      <c r="B285" t="s">
        <v>58</v>
      </c>
      <c r="C285">
        <v>7.0000000000000007E-2</v>
      </c>
      <c r="D285">
        <v>119.99</v>
      </c>
      <c r="E285">
        <v>16.8</v>
      </c>
      <c r="F285">
        <v>1357</v>
      </c>
      <c r="G285" t="s">
        <v>711</v>
      </c>
      <c r="H285" t="s">
        <v>29</v>
      </c>
      <c r="I285" t="s">
        <v>44</v>
      </c>
      <c r="J285" t="s">
        <v>55</v>
      </c>
      <c r="K285" t="s">
        <v>77</v>
      </c>
      <c r="L285" t="s">
        <v>33</v>
      </c>
      <c r="M285" t="s">
        <v>712</v>
      </c>
      <c r="N285">
        <v>0.35</v>
      </c>
      <c r="O285" t="s">
        <v>35</v>
      </c>
      <c r="P285" t="s">
        <v>49</v>
      </c>
      <c r="Q285" t="s">
        <v>50</v>
      </c>
      <c r="R285" t="s">
        <v>713</v>
      </c>
      <c r="S285">
        <v>78596</v>
      </c>
      <c r="T285" s="1">
        <v>42183</v>
      </c>
      <c r="U285" s="1">
        <v>42185</v>
      </c>
      <c r="V285">
        <v>1206.5961</v>
      </c>
      <c r="W285" s="2">
        <f>Sales_Dataset[[#This Row],[Profit]]/Sales_Dataset[[#This Row],[Sales]]</f>
        <v>0.69</v>
      </c>
      <c r="X285">
        <v>15</v>
      </c>
      <c r="Y285">
        <v>1748.69</v>
      </c>
      <c r="Z285">
        <v>88185</v>
      </c>
      <c r="AA285" t="s">
        <v>52</v>
      </c>
      <c r="AB285" t="s">
        <v>40</v>
      </c>
    </row>
    <row r="286" spans="1:28" x14ac:dyDescent="0.3">
      <c r="A286">
        <v>7137</v>
      </c>
      <c r="B286" t="s">
        <v>65</v>
      </c>
      <c r="C286">
        <v>0.02</v>
      </c>
      <c r="D286">
        <v>43.98</v>
      </c>
      <c r="E286">
        <v>1.99</v>
      </c>
      <c r="F286">
        <v>2882</v>
      </c>
      <c r="G286" t="s">
        <v>110</v>
      </c>
      <c r="H286" t="s">
        <v>43</v>
      </c>
      <c r="I286" t="s">
        <v>80</v>
      </c>
      <c r="J286" t="s">
        <v>55</v>
      </c>
      <c r="K286" t="s">
        <v>86</v>
      </c>
      <c r="L286" t="s">
        <v>62</v>
      </c>
      <c r="M286" t="s">
        <v>334</v>
      </c>
      <c r="N286">
        <v>0.44</v>
      </c>
      <c r="O286" t="s">
        <v>35</v>
      </c>
      <c r="P286" t="s">
        <v>88</v>
      </c>
      <c r="Q286" t="s">
        <v>112</v>
      </c>
      <c r="R286" t="s">
        <v>113</v>
      </c>
      <c r="S286">
        <v>28206</v>
      </c>
      <c r="T286" s="1">
        <v>42025</v>
      </c>
      <c r="U286" s="1">
        <v>42029</v>
      </c>
      <c r="V286">
        <v>333.76049999999998</v>
      </c>
      <c r="W286" s="2">
        <f>Sales_Dataset[[#This Row],[Profit]]/Sales_Dataset[[#This Row],[Sales]]</f>
        <v>0.19359545478274487</v>
      </c>
      <c r="X286">
        <v>40</v>
      </c>
      <c r="Y286">
        <v>1724.01</v>
      </c>
      <c r="Z286">
        <v>50917</v>
      </c>
      <c r="AA286" t="s">
        <v>91</v>
      </c>
      <c r="AB286" t="s">
        <v>40</v>
      </c>
    </row>
    <row r="287" spans="1:28" x14ac:dyDescent="0.3">
      <c r="A287">
        <v>21511</v>
      </c>
      <c r="B287" t="s">
        <v>27</v>
      </c>
      <c r="C287">
        <v>0.06</v>
      </c>
      <c r="D287">
        <v>146.34</v>
      </c>
      <c r="E287">
        <v>43.75</v>
      </c>
      <c r="F287">
        <v>2355</v>
      </c>
      <c r="G287" t="s">
        <v>1873</v>
      </c>
      <c r="H287" t="s">
        <v>29</v>
      </c>
      <c r="I287" t="s">
        <v>80</v>
      </c>
      <c r="J287" t="s">
        <v>31</v>
      </c>
      <c r="K287" t="s">
        <v>32</v>
      </c>
      <c r="L287" t="s">
        <v>33</v>
      </c>
      <c r="M287" t="s">
        <v>282</v>
      </c>
      <c r="N287">
        <v>0.65</v>
      </c>
      <c r="O287" t="s">
        <v>35</v>
      </c>
      <c r="P287" t="s">
        <v>36</v>
      </c>
      <c r="Q287" t="s">
        <v>37</v>
      </c>
      <c r="R287" t="s">
        <v>1874</v>
      </c>
      <c r="S287">
        <v>92236</v>
      </c>
      <c r="T287" s="1">
        <v>42171</v>
      </c>
      <c r="U287" s="1">
        <v>42173</v>
      </c>
      <c r="V287">
        <v>-89.27</v>
      </c>
      <c r="W287" s="2">
        <f>Sales_Dataset[[#This Row],[Profit]]/Sales_Dataset[[#This Row],[Sales]]</f>
        <v>-5.1863772629034882E-2</v>
      </c>
      <c r="X287">
        <v>12</v>
      </c>
      <c r="Y287">
        <v>1721.24</v>
      </c>
      <c r="Z287">
        <v>91306</v>
      </c>
      <c r="AA287" t="s">
        <v>39</v>
      </c>
      <c r="AB287" t="s">
        <v>40</v>
      </c>
    </row>
    <row r="288" spans="1:28" x14ac:dyDescent="0.3">
      <c r="A288">
        <v>19974</v>
      </c>
      <c r="B288" t="s">
        <v>41</v>
      </c>
      <c r="C288">
        <v>0.01</v>
      </c>
      <c r="D288">
        <v>170.98</v>
      </c>
      <c r="E288">
        <v>35.89</v>
      </c>
      <c r="F288">
        <v>929</v>
      </c>
      <c r="G288" t="s">
        <v>1355</v>
      </c>
      <c r="H288" t="s">
        <v>29</v>
      </c>
      <c r="I288" t="s">
        <v>60</v>
      </c>
      <c r="J288" t="s">
        <v>31</v>
      </c>
      <c r="K288" t="s">
        <v>153</v>
      </c>
      <c r="L288" t="s">
        <v>33</v>
      </c>
      <c r="M288" t="s">
        <v>1356</v>
      </c>
      <c r="N288">
        <v>0.66</v>
      </c>
      <c r="O288" t="s">
        <v>35</v>
      </c>
      <c r="P288" t="s">
        <v>69</v>
      </c>
      <c r="Q288" t="s">
        <v>497</v>
      </c>
      <c r="R288" t="s">
        <v>1357</v>
      </c>
      <c r="S288">
        <v>8857</v>
      </c>
      <c r="T288" s="1">
        <v>42100</v>
      </c>
      <c r="U288" s="1">
        <v>42102</v>
      </c>
      <c r="V288">
        <v>538.52</v>
      </c>
      <c r="W288" s="2">
        <f>Sales_Dataset[[#This Row],[Profit]]/Sales_Dataset[[#This Row],[Sales]]</f>
        <v>0.31326240350887397</v>
      </c>
      <c r="X288">
        <v>10</v>
      </c>
      <c r="Y288">
        <v>1719.07</v>
      </c>
      <c r="Z288">
        <v>87134</v>
      </c>
      <c r="AA288" t="s">
        <v>72</v>
      </c>
      <c r="AB288" t="s">
        <v>40</v>
      </c>
    </row>
    <row r="289" spans="1:28" x14ac:dyDescent="0.3">
      <c r="A289">
        <v>20760</v>
      </c>
      <c r="B289" t="s">
        <v>41</v>
      </c>
      <c r="C289">
        <v>7.0000000000000007E-2</v>
      </c>
      <c r="D289">
        <v>124.49</v>
      </c>
      <c r="E289">
        <v>51.94</v>
      </c>
      <c r="F289">
        <v>357</v>
      </c>
      <c r="G289" t="s">
        <v>1608</v>
      </c>
      <c r="H289" t="s">
        <v>29</v>
      </c>
      <c r="I289" t="s">
        <v>30</v>
      </c>
      <c r="J289" t="s">
        <v>31</v>
      </c>
      <c r="K289" t="s">
        <v>32</v>
      </c>
      <c r="L289" t="s">
        <v>33</v>
      </c>
      <c r="M289" t="s">
        <v>34</v>
      </c>
      <c r="N289">
        <v>0.63</v>
      </c>
      <c r="O289" t="s">
        <v>35</v>
      </c>
      <c r="P289" t="s">
        <v>36</v>
      </c>
      <c r="Q289" t="s">
        <v>396</v>
      </c>
      <c r="R289" t="s">
        <v>1609</v>
      </c>
      <c r="S289">
        <v>86401</v>
      </c>
      <c r="T289" s="1">
        <v>42148</v>
      </c>
      <c r="U289" s="1">
        <v>42149</v>
      </c>
      <c r="V289">
        <v>1074.44</v>
      </c>
      <c r="W289" s="2">
        <f>Sales_Dataset[[#This Row],[Profit]]/Sales_Dataset[[#This Row],[Sales]]</f>
        <v>0.62652119911599891</v>
      </c>
      <c r="X289">
        <v>14</v>
      </c>
      <c r="Y289">
        <v>1714.93</v>
      </c>
      <c r="Z289">
        <v>91131</v>
      </c>
      <c r="AA289" t="s">
        <v>39</v>
      </c>
      <c r="AB289" t="s">
        <v>40</v>
      </c>
    </row>
    <row r="290" spans="1:28" x14ac:dyDescent="0.3">
      <c r="A290">
        <v>20689</v>
      </c>
      <c r="B290" t="s">
        <v>58</v>
      </c>
      <c r="C290">
        <v>0.09</v>
      </c>
      <c r="D290">
        <v>205.99</v>
      </c>
      <c r="E290">
        <v>3</v>
      </c>
      <c r="F290">
        <v>120</v>
      </c>
      <c r="G290" t="s">
        <v>1598</v>
      </c>
      <c r="H290" t="s">
        <v>85</v>
      </c>
      <c r="I290" t="s">
        <v>30</v>
      </c>
      <c r="J290" t="s">
        <v>55</v>
      </c>
      <c r="K290" t="s">
        <v>56</v>
      </c>
      <c r="L290" t="s">
        <v>47</v>
      </c>
      <c r="M290" t="s">
        <v>1599</v>
      </c>
      <c r="N290">
        <v>0.57999999999999996</v>
      </c>
      <c r="O290" t="s">
        <v>35</v>
      </c>
      <c r="P290" t="s">
        <v>36</v>
      </c>
      <c r="Q290" t="s">
        <v>402</v>
      </c>
      <c r="R290" t="s">
        <v>1238</v>
      </c>
      <c r="S290">
        <v>84041</v>
      </c>
      <c r="T290" s="1">
        <v>42016</v>
      </c>
      <c r="U290" s="1">
        <v>42018</v>
      </c>
      <c r="V290">
        <v>1179.0237</v>
      </c>
      <c r="W290" s="2">
        <f>Sales_Dataset[[#This Row],[Profit]]/Sales_Dataset[[#This Row],[Sales]]</f>
        <v>0.69</v>
      </c>
      <c r="X290">
        <v>10</v>
      </c>
      <c r="Y290">
        <v>1708.73</v>
      </c>
      <c r="Z290">
        <v>86520</v>
      </c>
      <c r="AA290" t="s">
        <v>39</v>
      </c>
      <c r="AB290" t="s">
        <v>40</v>
      </c>
    </row>
    <row r="291" spans="1:28" x14ac:dyDescent="0.3">
      <c r="A291">
        <v>18064</v>
      </c>
      <c r="B291" t="s">
        <v>27</v>
      </c>
      <c r="C291">
        <v>0.08</v>
      </c>
      <c r="D291">
        <v>124.49</v>
      </c>
      <c r="E291">
        <v>51.94</v>
      </c>
      <c r="F291">
        <v>555</v>
      </c>
      <c r="G291" t="s">
        <v>401</v>
      </c>
      <c r="H291" t="s">
        <v>29</v>
      </c>
      <c r="I291" t="s">
        <v>30</v>
      </c>
      <c r="J291" t="s">
        <v>31</v>
      </c>
      <c r="K291" t="s">
        <v>32</v>
      </c>
      <c r="L291" t="s">
        <v>33</v>
      </c>
      <c r="M291" t="s">
        <v>34</v>
      </c>
      <c r="N291">
        <v>0.63</v>
      </c>
      <c r="O291" t="s">
        <v>35</v>
      </c>
      <c r="P291" t="s">
        <v>36</v>
      </c>
      <c r="Q291" t="s">
        <v>402</v>
      </c>
      <c r="R291" t="s">
        <v>403</v>
      </c>
      <c r="S291">
        <v>84062</v>
      </c>
      <c r="T291" s="1">
        <v>42173</v>
      </c>
      <c r="U291" s="1">
        <v>42174</v>
      </c>
      <c r="V291">
        <v>-250.19</v>
      </c>
      <c r="W291" s="2">
        <f>Sales_Dataset[[#This Row],[Profit]]/Sales_Dataset[[#This Row],[Sales]]</f>
        <v>-0.14649498782087317</v>
      </c>
      <c r="X291">
        <v>14</v>
      </c>
      <c r="Y291">
        <v>1707.84</v>
      </c>
      <c r="Z291">
        <v>86192</v>
      </c>
      <c r="AA291" t="s">
        <v>39</v>
      </c>
      <c r="AB291" t="s">
        <v>40</v>
      </c>
    </row>
    <row r="292" spans="1:28" x14ac:dyDescent="0.3">
      <c r="A292">
        <v>20816</v>
      </c>
      <c r="B292" t="s">
        <v>41</v>
      </c>
      <c r="C292">
        <v>0.09</v>
      </c>
      <c r="D292">
        <v>100.98</v>
      </c>
      <c r="E292">
        <v>35.840000000000003</v>
      </c>
      <c r="F292">
        <v>2987</v>
      </c>
      <c r="G292" t="s">
        <v>1634</v>
      </c>
      <c r="H292" t="s">
        <v>29</v>
      </c>
      <c r="I292" t="s">
        <v>44</v>
      </c>
      <c r="J292" t="s">
        <v>31</v>
      </c>
      <c r="K292" t="s">
        <v>153</v>
      </c>
      <c r="L292" t="s">
        <v>33</v>
      </c>
      <c r="M292" t="s">
        <v>1635</v>
      </c>
      <c r="N292">
        <v>0.62</v>
      </c>
      <c r="O292" t="s">
        <v>35</v>
      </c>
      <c r="P292" t="s">
        <v>49</v>
      </c>
      <c r="Q292" t="s">
        <v>455</v>
      </c>
      <c r="R292" t="s">
        <v>1636</v>
      </c>
      <c r="S292">
        <v>50265</v>
      </c>
      <c r="T292" s="1">
        <v>42183</v>
      </c>
      <c r="U292" s="1">
        <v>42183</v>
      </c>
      <c r="V292">
        <v>-103.624</v>
      </c>
      <c r="W292" s="2">
        <f>Sales_Dataset[[#This Row],[Profit]]/Sales_Dataset[[#This Row],[Sales]]</f>
        <v>-6.0941671861583877E-2</v>
      </c>
      <c r="X292">
        <v>17</v>
      </c>
      <c r="Y292">
        <v>1700.38</v>
      </c>
      <c r="Z292">
        <v>91180</v>
      </c>
      <c r="AA292" t="s">
        <v>52</v>
      </c>
      <c r="AB292" t="s">
        <v>40</v>
      </c>
    </row>
    <row r="293" spans="1:28" x14ac:dyDescent="0.3">
      <c r="A293">
        <v>23398</v>
      </c>
      <c r="B293" t="s">
        <v>76</v>
      </c>
      <c r="C293">
        <v>0.05</v>
      </c>
      <c r="D293">
        <v>83.1</v>
      </c>
      <c r="E293">
        <v>6.13</v>
      </c>
      <c r="F293">
        <v>1028</v>
      </c>
      <c r="G293" t="s">
        <v>2411</v>
      </c>
      <c r="H293" t="s">
        <v>85</v>
      </c>
      <c r="I293" t="s">
        <v>60</v>
      </c>
      <c r="J293" t="s">
        <v>55</v>
      </c>
      <c r="K293" t="s">
        <v>86</v>
      </c>
      <c r="L293" t="s">
        <v>47</v>
      </c>
      <c r="M293" t="s">
        <v>2412</v>
      </c>
      <c r="N293">
        <v>0.45</v>
      </c>
      <c r="O293" t="s">
        <v>35</v>
      </c>
      <c r="P293" t="s">
        <v>69</v>
      </c>
      <c r="Q293" t="s">
        <v>70</v>
      </c>
      <c r="R293" t="s">
        <v>2413</v>
      </c>
      <c r="S293">
        <v>11725</v>
      </c>
      <c r="T293" s="1">
        <v>42132</v>
      </c>
      <c r="U293" s="1">
        <v>42133</v>
      </c>
      <c r="V293">
        <v>1152.5276999999999</v>
      </c>
      <c r="W293" s="2">
        <f>Sales_Dataset[[#This Row],[Profit]]/Sales_Dataset[[#This Row],[Sales]]</f>
        <v>0.69</v>
      </c>
      <c r="X293">
        <v>20</v>
      </c>
      <c r="Y293">
        <v>1670.33</v>
      </c>
      <c r="Z293">
        <v>89007</v>
      </c>
      <c r="AA293" t="s">
        <v>72</v>
      </c>
      <c r="AB293" t="s">
        <v>40</v>
      </c>
    </row>
    <row r="294" spans="1:28" x14ac:dyDescent="0.3">
      <c r="A294">
        <v>22259</v>
      </c>
      <c r="B294" t="s">
        <v>65</v>
      </c>
      <c r="C294">
        <v>0.09</v>
      </c>
      <c r="D294">
        <v>160.97999999999999</v>
      </c>
      <c r="E294">
        <v>30</v>
      </c>
      <c r="F294">
        <v>2202</v>
      </c>
      <c r="G294" t="s">
        <v>2094</v>
      </c>
      <c r="H294" t="s">
        <v>29</v>
      </c>
      <c r="I294" t="s">
        <v>44</v>
      </c>
      <c r="J294" t="s">
        <v>31</v>
      </c>
      <c r="K294" t="s">
        <v>185</v>
      </c>
      <c r="L294" t="s">
        <v>74</v>
      </c>
      <c r="M294" t="s">
        <v>312</v>
      </c>
      <c r="N294">
        <v>0.62</v>
      </c>
      <c r="O294" t="s">
        <v>35</v>
      </c>
      <c r="P294" t="s">
        <v>49</v>
      </c>
      <c r="Q294" t="s">
        <v>474</v>
      </c>
      <c r="R294" t="s">
        <v>2095</v>
      </c>
      <c r="S294">
        <v>55429</v>
      </c>
      <c r="T294" s="1">
        <v>42035</v>
      </c>
      <c r="U294" s="1">
        <v>42035</v>
      </c>
      <c r="V294">
        <v>357.428</v>
      </c>
      <c r="W294" s="2">
        <f>Sales_Dataset[[#This Row],[Profit]]/Sales_Dataset[[#This Row],[Sales]]</f>
        <v>0.21855960082671916</v>
      </c>
      <c r="X294">
        <v>11</v>
      </c>
      <c r="Y294">
        <v>1635.38</v>
      </c>
      <c r="Z294">
        <v>86050</v>
      </c>
      <c r="AA294" t="s">
        <v>52</v>
      </c>
      <c r="AB294" t="s">
        <v>40</v>
      </c>
    </row>
    <row r="295" spans="1:28" x14ac:dyDescent="0.3">
      <c r="A295">
        <v>20593</v>
      </c>
      <c r="B295" t="s">
        <v>27</v>
      </c>
      <c r="C295">
        <v>0.01</v>
      </c>
      <c r="D295">
        <v>160.97999999999999</v>
      </c>
      <c r="E295">
        <v>30</v>
      </c>
      <c r="F295">
        <v>1238</v>
      </c>
      <c r="G295" t="s">
        <v>1540</v>
      </c>
      <c r="H295" t="s">
        <v>29</v>
      </c>
      <c r="I295" t="s">
        <v>30</v>
      </c>
      <c r="J295" t="s">
        <v>31</v>
      </c>
      <c r="K295" t="s">
        <v>185</v>
      </c>
      <c r="L295" t="s">
        <v>74</v>
      </c>
      <c r="M295" t="s">
        <v>312</v>
      </c>
      <c r="N295">
        <v>0.62</v>
      </c>
      <c r="O295" t="s">
        <v>35</v>
      </c>
      <c r="P295" t="s">
        <v>49</v>
      </c>
      <c r="Q295" t="s">
        <v>50</v>
      </c>
      <c r="R295" t="s">
        <v>1541</v>
      </c>
      <c r="S295">
        <v>75104</v>
      </c>
      <c r="T295" s="1">
        <v>42035</v>
      </c>
      <c r="U295" s="1">
        <v>42037</v>
      </c>
      <c r="V295">
        <v>788.79</v>
      </c>
      <c r="W295" s="2">
        <f>Sales_Dataset[[#This Row],[Profit]]/Sales_Dataset[[#This Row],[Sales]]</f>
        <v>0.48253775991484515</v>
      </c>
      <c r="X295">
        <v>10</v>
      </c>
      <c r="Y295">
        <v>1634.67</v>
      </c>
      <c r="Z295">
        <v>86075</v>
      </c>
      <c r="AA295" t="s">
        <v>52</v>
      </c>
      <c r="AB295" t="s">
        <v>40</v>
      </c>
    </row>
    <row r="296" spans="1:28" x14ac:dyDescent="0.3">
      <c r="A296">
        <v>20869</v>
      </c>
      <c r="B296" t="s">
        <v>58</v>
      </c>
      <c r="C296">
        <v>0.04</v>
      </c>
      <c r="D296">
        <v>136.97999999999999</v>
      </c>
      <c r="E296">
        <v>24.49</v>
      </c>
      <c r="F296">
        <v>1636</v>
      </c>
      <c r="G296" t="s">
        <v>982</v>
      </c>
      <c r="H296" t="s">
        <v>85</v>
      </c>
      <c r="I296" t="s">
        <v>44</v>
      </c>
      <c r="J296" t="s">
        <v>31</v>
      </c>
      <c r="K296" t="s">
        <v>117</v>
      </c>
      <c r="L296" t="s">
        <v>105</v>
      </c>
      <c r="M296" t="s">
        <v>1664</v>
      </c>
      <c r="N296">
        <v>0.59</v>
      </c>
      <c r="O296" t="s">
        <v>35</v>
      </c>
      <c r="P296" t="s">
        <v>36</v>
      </c>
      <c r="Q296" t="s">
        <v>37</v>
      </c>
      <c r="R296" t="s">
        <v>983</v>
      </c>
      <c r="S296">
        <v>93905</v>
      </c>
      <c r="T296" s="1">
        <v>42016</v>
      </c>
      <c r="U296" s="1">
        <v>42018</v>
      </c>
      <c r="V296">
        <v>1127.5497</v>
      </c>
      <c r="W296" s="2">
        <f>Sales_Dataset[[#This Row],[Profit]]/Sales_Dataset[[#This Row],[Sales]]</f>
        <v>0.69</v>
      </c>
      <c r="X296">
        <v>12</v>
      </c>
      <c r="Y296">
        <v>1634.13</v>
      </c>
      <c r="Z296">
        <v>89706</v>
      </c>
      <c r="AA296" t="s">
        <v>39</v>
      </c>
      <c r="AB296" t="s">
        <v>40</v>
      </c>
    </row>
    <row r="297" spans="1:28" x14ac:dyDescent="0.3">
      <c r="A297">
        <v>18661</v>
      </c>
      <c r="B297" t="s">
        <v>41</v>
      </c>
      <c r="C297">
        <v>0</v>
      </c>
      <c r="D297">
        <v>299.99</v>
      </c>
      <c r="E297">
        <v>11.64</v>
      </c>
      <c r="F297">
        <v>771</v>
      </c>
      <c r="G297" t="s">
        <v>719</v>
      </c>
      <c r="H297" t="s">
        <v>43</v>
      </c>
      <c r="I297" t="s">
        <v>60</v>
      </c>
      <c r="J297" t="s">
        <v>55</v>
      </c>
      <c r="K297" t="s">
        <v>239</v>
      </c>
      <c r="L297" t="s">
        <v>105</v>
      </c>
      <c r="M297" t="s">
        <v>722</v>
      </c>
      <c r="N297">
        <v>0.5</v>
      </c>
      <c r="O297" t="s">
        <v>35</v>
      </c>
      <c r="P297" t="s">
        <v>36</v>
      </c>
      <c r="Q297" t="s">
        <v>516</v>
      </c>
      <c r="R297" t="s">
        <v>721</v>
      </c>
      <c r="S297">
        <v>97068</v>
      </c>
      <c r="T297" s="1">
        <v>42082</v>
      </c>
      <c r="U297" s="1">
        <v>42084</v>
      </c>
      <c r="V297">
        <v>285.95</v>
      </c>
      <c r="W297" s="2">
        <f>Sales_Dataset[[#This Row],[Profit]]/Sales_Dataset[[#This Row],[Sales]]</f>
        <v>0.17651779375906662</v>
      </c>
      <c r="X297">
        <v>5</v>
      </c>
      <c r="Y297">
        <v>1619.95</v>
      </c>
      <c r="Z297">
        <v>88667</v>
      </c>
      <c r="AA297" t="s">
        <v>39</v>
      </c>
      <c r="AB297" t="s">
        <v>40</v>
      </c>
    </row>
    <row r="298" spans="1:28" x14ac:dyDescent="0.3">
      <c r="A298">
        <v>19615</v>
      </c>
      <c r="B298" t="s">
        <v>76</v>
      </c>
      <c r="C298">
        <v>0.08</v>
      </c>
      <c r="D298">
        <v>205.99</v>
      </c>
      <c r="E298">
        <v>2.5</v>
      </c>
      <c r="F298">
        <v>2281</v>
      </c>
      <c r="G298" t="s">
        <v>1216</v>
      </c>
      <c r="H298" t="s">
        <v>43</v>
      </c>
      <c r="I298" t="s">
        <v>44</v>
      </c>
      <c r="J298" t="s">
        <v>55</v>
      </c>
      <c r="K298" t="s">
        <v>56</v>
      </c>
      <c r="L298" t="s">
        <v>47</v>
      </c>
      <c r="M298" t="s">
        <v>1217</v>
      </c>
      <c r="N298">
        <v>0.59</v>
      </c>
      <c r="O298" t="s">
        <v>35</v>
      </c>
      <c r="P298" t="s">
        <v>49</v>
      </c>
      <c r="Q298" t="s">
        <v>419</v>
      </c>
      <c r="R298" t="s">
        <v>1218</v>
      </c>
      <c r="S298">
        <v>54703</v>
      </c>
      <c r="T298" s="1">
        <v>42031</v>
      </c>
      <c r="U298" s="1">
        <v>42032</v>
      </c>
      <c r="V298">
        <v>997.38144000000011</v>
      </c>
      <c r="W298" s="2">
        <f>Sales_Dataset[[#This Row],[Profit]]/Sales_Dataset[[#This Row],[Sales]]</f>
        <v>0.61916853318765375</v>
      </c>
      <c r="X298">
        <v>10</v>
      </c>
      <c r="Y298">
        <v>1610.84</v>
      </c>
      <c r="Z298">
        <v>85948</v>
      </c>
      <c r="AA298" t="s">
        <v>52</v>
      </c>
      <c r="AB298" t="s">
        <v>40</v>
      </c>
    </row>
    <row r="299" spans="1:28" x14ac:dyDescent="0.3">
      <c r="A299">
        <v>24113</v>
      </c>
      <c r="B299" t="s">
        <v>41</v>
      </c>
      <c r="C299">
        <v>0</v>
      </c>
      <c r="D299">
        <v>100.89</v>
      </c>
      <c r="E299">
        <v>42</v>
      </c>
      <c r="F299">
        <v>2225</v>
      </c>
      <c r="G299" t="s">
        <v>2576</v>
      </c>
      <c r="H299" t="s">
        <v>29</v>
      </c>
      <c r="I299" t="s">
        <v>60</v>
      </c>
      <c r="J299" t="s">
        <v>31</v>
      </c>
      <c r="K299" t="s">
        <v>185</v>
      </c>
      <c r="L299" t="s">
        <v>74</v>
      </c>
      <c r="M299" t="s">
        <v>2577</v>
      </c>
      <c r="N299">
        <v>0.61</v>
      </c>
      <c r="O299" t="s">
        <v>35</v>
      </c>
      <c r="P299" t="s">
        <v>36</v>
      </c>
      <c r="Q299" t="s">
        <v>372</v>
      </c>
      <c r="R299" t="s">
        <v>2578</v>
      </c>
      <c r="S299">
        <v>88240</v>
      </c>
      <c r="T299" s="1">
        <v>42056</v>
      </c>
      <c r="U299" s="1">
        <v>42057</v>
      </c>
      <c r="V299">
        <v>1500.12</v>
      </c>
      <c r="W299" s="2">
        <f>Sales_Dataset[[#This Row],[Profit]]/Sales_Dataset[[#This Row],[Sales]]</f>
        <v>0.93284663362580922</v>
      </c>
      <c r="X299">
        <v>15</v>
      </c>
      <c r="Y299">
        <v>1608.11</v>
      </c>
      <c r="Z299">
        <v>89970</v>
      </c>
      <c r="AA299" t="s">
        <v>39</v>
      </c>
      <c r="AB299" t="s">
        <v>40</v>
      </c>
    </row>
    <row r="300" spans="1:28" x14ac:dyDescent="0.3">
      <c r="A300">
        <v>23058</v>
      </c>
      <c r="B300" t="s">
        <v>41</v>
      </c>
      <c r="C300">
        <v>0.06</v>
      </c>
      <c r="D300">
        <v>279.81</v>
      </c>
      <c r="E300">
        <v>23.19</v>
      </c>
      <c r="F300">
        <v>234</v>
      </c>
      <c r="G300" t="s">
        <v>2040</v>
      </c>
      <c r="H300" t="s">
        <v>29</v>
      </c>
      <c r="I300" t="s">
        <v>60</v>
      </c>
      <c r="J300" t="s">
        <v>45</v>
      </c>
      <c r="K300" t="s">
        <v>73</v>
      </c>
      <c r="L300" t="s">
        <v>74</v>
      </c>
      <c r="M300" t="s">
        <v>2305</v>
      </c>
      <c r="N300">
        <v>0.59</v>
      </c>
      <c r="O300" t="s">
        <v>35</v>
      </c>
      <c r="P300" t="s">
        <v>49</v>
      </c>
      <c r="Q300" t="s">
        <v>455</v>
      </c>
      <c r="R300" t="s">
        <v>1127</v>
      </c>
      <c r="S300">
        <v>50208</v>
      </c>
      <c r="T300" s="1">
        <v>42040</v>
      </c>
      <c r="U300" s="1">
        <v>42041</v>
      </c>
      <c r="V300">
        <v>1103.9723999999999</v>
      </c>
      <c r="W300" s="2">
        <f>Sales_Dataset[[#This Row],[Profit]]/Sales_Dataset[[#This Row],[Sales]]</f>
        <v>0.69</v>
      </c>
      <c r="X300">
        <v>6</v>
      </c>
      <c r="Y300">
        <v>1599.96</v>
      </c>
      <c r="Z300">
        <v>90236</v>
      </c>
      <c r="AA300" t="s">
        <v>52</v>
      </c>
      <c r="AB300" t="s">
        <v>40</v>
      </c>
    </row>
    <row r="301" spans="1:28" x14ac:dyDescent="0.3">
      <c r="A301">
        <v>21492</v>
      </c>
      <c r="B301" t="s">
        <v>65</v>
      </c>
      <c r="C301">
        <v>0</v>
      </c>
      <c r="D301">
        <v>142.86000000000001</v>
      </c>
      <c r="E301">
        <v>19.989999999999998</v>
      </c>
      <c r="F301">
        <v>1670</v>
      </c>
      <c r="G301" t="s">
        <v>1868</v>
      </c>
      <c r="H301" t="s">
        <v>43</v>
      </c>
      <c r="I301" t="s">
        <v>60</v>
      </c>
      <c r="J301" t="s">
        <v>45</v>
      </c>
      <c r="K301" t="s">
        <v>120</v>
      </c>
      <c r="L301" t="s">
        <v>47</v>
      </c>
      <c r="M301" t="s">
        <v>1448</v>
      </c>
      <c r="N301">
        <v>0.56000000000000005</v>
      </c>
      <c r="O301" t="s">
        <v>35</v>
      </c>
      <c r="P301" t="s">
        <v>88</v>
      </c>
      <c r="Q301" t="s">
        <v>437</v>
      </c>
      <c r="R301" t="s">
        <v>1870</v>
      </c>
      <c r="S301">
        <v>24060</v>
      </c>
      <c r="T301" s="1">
        <v>42118</v>
      </c>
      <c r="U301" s="1">
        <v>42127</v>
      </c>
      <c r="V301">
        <v>-739.32600000000002</v>
      </c>
      <c r="W301" s="2">
        <f>Sales_Dataset[[#This Row],[Profit]]/Sales_Dataset[[#This Row],[Sales]]</f>
        <v>-0.46901132362736708</v>
      </c>
      <c r="X301">
        <v>11</v>
      </c>
      <c r="Y301">
        <v>1576.35</v>
      </c>
      <c r="Z301">
        <v>86722</v>
      </c>
      <c r="AA301" t="s">
        <v>91</v>
      </c>
      <c r="AB301" t="s">
        <v>40</v>
      </c>
    </row>
    <row r="302" spans="1:28" x14ac:dyDescent="0.3">
      <c r="A302">
        <v>1693</v>
      </c>
      <c r="B302" t="s">
        <v>58</v>
      </c>
      <c r="C302">
        <v>0.1</v>
      </c>
      <c r="D302">
        <v>35.99</v>
      </c>
      <c r="E302">
        <v>5</v>
      </c>
      <c r="F302">
        <v>1745</v>
      </c>
      <c r="G302" t="s">
        <v>161</v>
      </c>
      <c r="H302" t="s">
        <v>43</v>
      </c>
      <c r="I302" t="s">
        <v>80</v>
      </c>
      <c r="J302" t="s">
        <v>55</v>
      </c>
      <c r="K302" t="s">
        <v>56</v>
      </c>
      <c r="L302" t="s">
        <v>82</v>
      </c>
      <c r="M302" t="s">
        <v>162</v>
      </c>
      <c r="N302">
        <v>0.82</v>
      </c>
      <c r="O302" t="s">
        <v>35</v>
      </c>
      <c r="P302" t="s">
        <v>88</v>
      </c>
      <c r="Q302" t="s">
        <v>89</v>
      </c>
      <c r="R302" t="s">
        <v>90</v>
      </c>
      <c r="S302">
        <v>30305</v>
      </c>
      <c r="T302" s="1">
        <v>42167</v>
      </c>
      <c r="U302" s="1">
        <v>42167</v>
      </c>
      <c r="V302">
        <v>-277.20924000000002</v>
      </c>
      <c r="W302" s="2">
        <f>Sales_Dataset[[#This Row],[Profit]]/Sales_Dataset[[#This Row],[Sales]]</f>
        <v>-0.17667892925430212</v>
      </c>
      <c r="X302">
        <v>54</v>
      </c>
      <c r="Y302">
        <v>1569</v>
      </c>
      <c r="Z302">
        <v>12224</v>
      </c>
      <c r="AA302" t="s">
        <v>91</v>
      </c>
      <c r="AB302" t="s">
        <v>40</v>
      </c>
    </row>
    <row r="303" spans="1:28" x14ac:dyDescent="0.3">
      <c r="A303">
        <v>20018</v>
      </c>
      <c r="B303" t="s">
        <v>27</v>
      </c>
      <c r="C303">
        <v>0.08</v>
      </c>
      <c r="D303">
        <v>146.05000000000001</v>
      </c>
      <c r="E303">
        <v>80.2</v>
      </c>
      <c r="F303">
        <v>1499</v>
      </c>
      <c r="G303" t="s">
        <v>1379</v>
      </c>
      <c r="H303" t="s">
        <v>29</v>
      </c>
      <c r="I303" t="s">
        <v>44</v>
      </c>
      <c r="J303" t="s">
        <v>31</v>
      </c>
      <c r="K303" t="s">
        <v>32</v>
      </c>
      <c r="L303" t="s">
        <v>33</v>
      </c>
      <c r="M303" t="s">
        <v>813</v>
      </c>
      <c r="N303">
        <v>0.71</v>
      </c>
      <c r="O303" t="s">
        <v>35</v>
      </c>
      <c r="P303" t="s">
        <v>88</v>
      </c>
      <c r="Q303" t="s">
        <v>94</v>
      </c>
      <c r="R303" t="s">
        <v>1380</v>
      </c>
      <c r="S303">
        <v>33134</v>
      </c>
      <c r="T303" s="1">
        <v>42039</v>
      </c>
      <c r="U303" s="1">
        <v>42040</v>
      </c>
      <c r="V303">
        <v>-27.951000000000001</v>
      </c>
      <c r="W303" s="2">
        <f>Sales_Dataset[[#This Row],[Profit]]/Sales_Dataset[[#This Row],[Sales]]</f>
        <v>-1.7944224028350216E-2</v>
      </c>
      <c r="X303">
        <v>11</v>
      </c>
      <c r="Y303">
        <v>1557.66</v>
      </c>
      <c r="Z303">
        <v>90731</v>
      </c>
      <c r="AA303" t="s">
        <v>91</v>
      </c>
      <c r="AB303" t="s">
        <v>40</v>
      </c>
    </row>
    <row r="304" spans="1:28" x14ac:dyDescent="0.3">
      <c r="A304">
        <v>23774</v>
      </c>
      <c r="B304" t="s">
        <v>27</v>
      </c>
      <c r="C304">
        <v>0.06</v>
      </c>
      <c r="D304">
        <v>55.99</v>
      </c>
      <c r="E304">
        <v>5</v>
      </c>
      <c r="F304">
        <v>2162</v>
      </c>
      <c r="G304" t="s">
        <v>2512</v>
      </c>
      <c r="H304" t="s">
        <v>43</v>
      </c>
      <c r="I304" t="s">
        <v>30</v>
      </c>
      <c r="J304" t="s">
        <v>55</v>
      </c>
      <c r="K304" t="s">
        <v>56</v>
      </c>
      <c r="L304" t="s">
        <v>62</v>
      </c>
      <c r="M304" t="s">
        <v>1753</v>
      </c>
      <c r="N304">
        <v>0.83</v>
      </c>
      <c r="O304" t="s">
        <v>35</v>
      </c>
      <c r="P304" t="s">
        <v>69</v>
      </c>
      <c r="Q304" t="s">
        <v>165</v>
      </c>
      <c r="R304" t="s">
        <v>2514</v>
      </c>
      <c r="S304">
        <v>16146</v>
      </c>
      <c r="T304" s="1">
        <v>42144</v>
      </c>
      <c r="U304" s="1">
        <v>42146</v>
      </c>
      <c r="V304">
        <v>27.968600000000009</v>
      </c>
      <c r="W304" s="2">
        <f>Sales_Dataset[[#This Row],[Profit]]/Sales_Dataset[[#This Row],[Sales]]</f>
        <v>1.8001287249790828E-2</v>
      </c>
      <c r="X304">
        <v>33</v>
      </c>
      <c r="Y304">
        <v>1553.7</v>
      </c>
      <c r="Z304">
        <v>90387</v>
      </c>
      <c r="AA304" t="s">
        <v>72</v>
      </c>
      <c r="AB304" t="s">
        <v>40</v>
      </c>
    </row>
    <row r="305" spans="1:28" x14ac:dyDescent="0.3">
      <c r="A305">
        <v>23314</v>
      </c>
      <c r="B305" t="s">
        <v>65</v>
      </c>
      <c r="C305">
        <v>0.03</v>
      </c>
      <c r="D305">
        <v>193.17</v>
      </c>
      <c r="E305">
        <v>19.989999999999998</v>
      </c>
      <c r="F305">
        <v>2308</v>
      </c>
      <c r="G305" t="s">
        <v>2381</v>
      </c>
      <c r="H305" t="s">
        <v>43</v>
      </c>
      <c r="I305" t="s">
        <v>60</v>
      </c>
      <c r="J305" t="s">
        <v>45</v>
      </c>
      <c r="K305" t="s">
        <v>120</v>
      </c>
      <c r="L305" t="s">
        <v>47</v>
      </c>
      <c r="M305" t="s">
        <v>342</v>
      </c>
      <c r="N305">
        <v>0.71</v>
      </c>
      <c r="O305" t="s">
        <v>35</v>
      </c>
      <c r="P305" t="s">
        <v>88</v>
      </c>
      <c r="Q305" t="s">
        <v>94</v>
      </c>
      <c r="R305" t="s">
        <v>2382</v>
      </c>
      <c r="S305">
        <v>33971</v>
      </c>
      <c r="T305" s="1">
        <v>42087</v>
      </c>
      <c r="U305" s="1">
        <v>42091</v>
      </c>
      <c r="V305">
        <v>-348.75400000000002</v>
      </c>
      <c r="W305" s="2">
        <f>Sales_Dataset[[#This Row],[Profit]]/Sales_Dataset[[#This Row],[Sales]]</f>
        <v>-0.22515219791216098</v>
      </c>
      <c r="X305">
        <v>8</v>
      </c>
      <c r="Y305">
        <v>1548.97</v>
      </c>
      <c r="Z305">
        <v>90557</v>
      </c>
      <c r="AA305" t="s">
        <v>91</v>
      </c>
      <c r="AB305" t="s">
        <v>40</v>
      </c>
    </row>
    <row r="306" spans="1:28" x14ac:dyDescent="0.3">
      <c r="A306">
        <v>19638</v>
      </c>
      <c r="B306" t="s">
        <v>27</v>
      </c>
      <c r="C306">
        <v>0.03</v>
      </c>
      <c r="D306">
        <v>119.99</v>
      </c>
      <c r="E306">
        <v>56.14</v>
      </c>
      <c r="F306">
        <v>744</v>
      </c>
      <c r="G306" t="s">
        <v>1016</v>
      </c>
      <c r="H306" t="s">
        <v>29</v>
      </c>
      <c r="I306" t="s">
        <v>80</v>
      </c>
      <c r="J306" t="s">
        <v>55</v>
      </c>
      <c r="K306" t="s">
        <v>77</v>
      </c>
      <c r="L306" t="s">
        <v>33</v>
      </c>
      <c r="M306" t="s">
        <v>1173</v>
      </c>
      <c r="N306">
        <v>0.39</v>
      </c>
      <c r="O306" t="s">
        <v>35</v>
      </c>
      <c r="P306" t="s">
        <v>36</v>
      </c>
      <c r="Q306" t="s">
        <v>396</v>
      </c>
      <c r="R306" t="s">
        <v>1018</v>
      </c>
      <c r="S306">
        <v>85737</v>
      </c>
      <c r="T306" s="1">
        <v>42021</v>
      </c>
      <c r="U306" s="1">
        <v>42023</v>
      </c>
      <c r="V306">
        <v>1400.1</v>
      </c>
      <c r="W306" s="2">
        <f>Sales_Dataset[[#This Row],[Profit]]/Sales_Dataset[[#This Row],[Sales]]</f>
        <v>0.90587352320811598</v>
      </c>
      <c r="X306">
        <v>13</v>
      </c>
      <c r="Y306">
        <v>1545.58</v>
      </c>
      <c r="Z306">
        <v>87726</v>
      </c>
      <c r="AA306" t="s">
        <v>39</v>
      </c>
      <c r="AB306" t="s">
        <v>40</v>
      </c>
    </row>
    <row r="307" spans="1:28" x14ac:dyDescent="0.3">
      <c r="A307">
        <v>18774</v>
      </c>
      <c r="B307" t="s">
        <v>41</v>
      </c>
      <c r="C307">
        <v>0.02</v>
      </c>
      <c r="D307">
        <v>65.989999999999995</v>
      </c>
      <c r="E307">
        <v>3.9</v>
      </c>
      <c r="F307">
        <v>250</v>
      </c>
      <c r="G307" t="s">
        <v>774</v>
      </c>
      <c r="H307" t="s">
        <v>43</v>
      </c>
      <c r="I307" t="s">
        <v>30</v>
      </c>
      <c r="J307" t="s">
        <v>55</v>
      </c>
      <c r="K307" t="s">
        <v>56</v>
      </c>
      <c r="L307" t="s">
        <v>47</v>
      </c>
      <c r="M307" t="s">
        <v>777</v>
      </c>
      <c r="N307">
        <v>0.55000000000000004</v>
      </c>
      <c r="O307" t="s">
        <v>35</v>
      </c>
      <c r="P307" t="s">
        <v>49</v>
      </c>
      <c r="Q307" t="s">
        <v>474</v>
      </c>
      <c r="R307" t="s">
        <v>776</v>
      </c>
      <c r="S307">
        <v>55423</v>
      </c>
      <c r="T307" s="1">
        <v>42152</v>
      </c>
      <c r="U307" s="1">
        <v>42153</v>
      </c>
      <c r="V307">
        <v>1061.3790000000001</v>
      </c>
      <c r="W307" s="2">
        <f>Sales_Dataset[[#This Row],[Profit]]/Sales_Dataset[[#This Row],[Sales]]</f>
        <v>0.6876220401023615</v>
      </c>
      <c r="X307">
        <v>27</v>
      </c>
      <c r="Y307">
        <v>1543.55</v>
      </c>
      <c r="Z307">
        <v>87214</v>
      </c>
      <c r="AA307" t="s">
        <v>52</v>
      </c>
      <c r="AB307" t="s">
        <v>40</v>
      </c>
    </row>
    <row r="308" spans="1:28" x14ac:dyDescent="0.3">
      <c r="A308">
        <v>22984</v>
      </c>
      <c r="B308" t="s">
        <v>65</v>
      </c>
      <c r="C308">
        <v>0.02</v>
      </c>
      <c r="D308">
        <v>70.97</v>
      </c>
      <c r="E308">
        <v>3.5</v>
      </c>
      <c r="F308">
        <v>1384</v>
      </c>
      <c r="G308" t="s">
        <v>2290</v>
      </c>
      <c r="H308" t="s">
        <v>43</v>
      </c>
      <c r="I308" t="s">
        <v>80</v>
      </c>
      <c r="J308" t="s">
        <v>45</v>
      </c>
      <c r="K308" t="s">
        <v>73</v>
      </c>
      <c r="L308" t="s">
        <v>47</v>
      </c>
      <c r="M308" t="s">
        <v>2140</v>
      </c>
      <c r="N308">
        <v>0.59</v>
      </c>
      <c r="O308" t="s">
        <v>35</v>
      </c>
      <c r="P308" t="s">
        <v>88</v>
      </c>
      <c r="Q308" t="s">
        <v>437</v>
      </c>
      <c r="R308" t="s">
        <v>543</v>
      </c>
      <c r="S308">
        <v>22304</v>
      </c>
      <c r="T308" s="1">
        <v>42162</v>
      </c>
      <c r="U308" s="1">
        <v>42169</v>
      </c>
      <c r="V308">
        <v>23.61599999999995</v>
      </c>
      <c r="W308" s="2">
        <f>Sales_Dataset[[#This Row],[Profit]]/Sales_Dataset[[#This Row],[Sales]]</f>
        <v>1.5399161444714657E-2</v>
      </c>
      <c r="X308">
        <v>21</v>
      </c>
      <c r="Y308">
        <v>1533.59</v>
      </c>
      <c r="Z308">
        <v>89408</v>
      </c>
      <c r="AA308" t="s">
        <v>91</v>
      </c>
      <c r="AB308" t="s">
        <v>40</v>
      </c>
    </row>
    <row r="309" spans="1:28" x14ac:dyDescent="0.3">
      <c r="A309">
        <v>18428</v>
      </c>
      <c r="B309" t="s">
        <v>58</v>
      </c>
      <c r="C309">
        <v>0.05</v>
      </c>
      <c r="D309">
        <v>178.47</v>
      </c>
      <c r="E309">
        <v>19.989999999999998</v>
      </c>
      <c r="F309">
        <v>411</v>
      </c>
      <c r="G309" t="s">
        <v>606</v>
      </c>
      <c r="H309" t="s">
        <v>85</v>
      </c>
      <c r="I309" t="s">
        <v>80</v>
      </c>
      <c r="J309" t="s">
        <v>45</v>
      </c>
      <c r="K309" t="s">
        <v>120</v>
      </c>
      <c r="L309" t="s">
        <v>47</v>
      </c>
      <c r="M309" t="s">
        <v>407</v>
      </c>
      <c r="N309">
        <v>0.55000000000000004</v>
      </c>
      <c r="O309" t="s">
        <v>35</v>
      </c>
      <c r="P309" t="s">
        <v>36</v>
      </c>
      <c r="Q309" t="s">
        <v>37</v>
      </c>
      <c r="R309" t="s">
        <v>607</v>
      </c>
      <c r="S309">
        <v>94601</v>
      </c>
      <c r="T309" s="1">
        <v>42128</v>
      </c>
      <c r="U309" s="1">
        <v>42131</v>
      </c>
      <c r="V309">
        <v>943</v>
      </c>
      <c r="W309" s="2">
        <f>Sales_Dataset[[#This Row],[Profit]]/Sales_Dataset[[#This Row],[Sales]]</f>
        <v>0.61581260489384904</v>
      </c>
      <c r="X309">
        <v>9</v>
      </c>
      <c r="Y309">
        <v>1531.31</v>
      </c>
      <c r="Z309">
        <v>87905</v>
      </c>
      <c r="AA309" t="s">
        <v>39</v>
      </c>
      <c r="AB309" t="s">
        <v>40</v>
      </c>
    </row>
    <row r="310" spans="1:28" x14ac:dyDescent="0.3">
      <c r="A310">
        <v>19123</v>
      </c>
      <c r="B310" t="s">
        <v>27</v>
      </c>
      <c r="C310">
        <v>0.04</v>
      </c>
      <c r="D310">
        <v>510.14</v>
      </c>
      <c r="E310">
        <v>14.7</v>
      </c>
      <c r="F310">
        <v>2583</v>
      </c>
      <c r="G310" t="s">
        <v>960</v>
      </c>
      <c r="H310" t="s">
        <v>29</v>
      </c>
      <c r="I310" t="s">
        <v>44</v>
      </c>
      <c r="J310" t="s">
        <v>55</v>
      </c>
      <c r="K310" t="s">
        <v>77</v>
      </c>
      <c r="L310" t="s">
        <v>74</v>
      </c>
      <c r="M310" t="s">
        <v>961</v>
      </c>
      <c r="N310">
        <v>0.56000000000000005</v>
      </c>
      <c r="O310" t="s">
        <v>35</v>
      </c>
      <c r="P310" t="s">
        <v>49</v>
      </c>
      <c r="Q310" t="s">
        <v>216</v>
      </c>
      <c r="R310" t="s">
        <v>962</v>
      </c>
      <c r="S310">
        <v>49423</v>
      </c>
      <c r="T310" s="1">
        <v>42162</v>
      </c>
      <c r="U310" s="1">
        <v>42164</v>
      </c>
      <c r="V310">
        <v>-251.40390000000002</v>
      </c>
      <c r="W310" s="2">
        <f>Sales_Dataset[[#This Row],[Profit]]/Sales_Dataset[[#This Row],[Sales]]</f>
        <v>-0.16453457855847956</v>
      </c>
      <c r="X310">
        <v>3</v>
      </c>
      <c r="Y310">
        <v>1527.97</v>
      </c>
      <c r="Z310">
        <v>89657</v>
      </c>
      <c r="AA310" t="s">
        <v>52</v>
      </c>
      <c r="AB310" t="s">
        <v>40</v>
      </c>
    </row>
    <row r="311" spans="1:28" x14ac:dyDescent="0.3">
      <c r="A311">
        <v>24243</v>
      </c>
      <c r="B311" t="s">
        <v>76</v>
      </c>
      <c r="C311">
        <v>0.04</v>
      </c>
      <c r="D311">
        <v>160.97999999999999</v>
      </c>
      <c r="E311">
        <v>30</v>
      </c>
      <c r="F311">
        <v>97</v>
      </c>
      <c r="G311" t="s">
        <v>2605</v>
      </c>
      <c r="H311" t="s">
        <v>29</v>
      </c>
      <c r="I311" t="s">
        <v>44</v>
      </c>
      <c r="J311" t="s">
        <v>31</v>
      </c>
      <c r="K311" t="s">
        <v>185</v>
      </c>
      <c r="L311" t="s">
        <v>74</v>
      </c>
      <c r="M311" t="s">
        <v>312</v>
      </c>
      <c r="N311">
        <v>0.62</v>
      </c>
      <c r="O311" t="s">
        <v>35</v>
      </c>
      <c r="P311" t="s">
        <v>49</v>
      </c>
      <c r="Q311" t="s">
        <v>991</v>
      </c>
      <c r="R311" t="s">
        <v>2606</v>
      </c>
      <c r="S311">
        <v>66502</v>
      </c>
      <c r="T311" s="1">
        <v>42127</v>
      </c>
      <c r="U311" s="1">
        <v>42129</v>
      </c>
      <c r="V311">
        <v>255.42000000000002</v>
      </c>
      <c r="W311" s="2">
        <f>Sales_Dataset[[#This Row],[Profit]]/Sales_Dataset[[#This Row],[Sales]]</f>
        <v>0.16730421568370582</v>
      </c>
      <c r="X311">
        <v>9</v>
      </c>
      <c r="Y311">
        <v>1526.68</v>
      </c>
      <c r="Z311">
        <v>87306</v>
      </c>
      <c r="AA311" t="s">
        <v>52</v>
      </c>
      <c r="AB311" t="s">
        <v>40</v>
      </c>
    </row>
    <row r="312" spans="1:28" x14ac:dyDescent="0.3">
      <c r="A312">
        <v>23295</v>
      </c>
      <c r="B312" t="s">
        <v>41</v>
      </c>
      <c r="C312">
        <v>0.05</v>
      </c>
      <c r="D312">
        <v>122.99</v>
      </c>
      <c r="E312">
        <v>19.989999999999998</v>
      </c>
      <c r="F312">
        <v>3005</v>
      </c>
      <c r="G312" t="s">
        <v>2366</v>
      </c>
      <c r="H312" t="s">
        <v>85</v>
      </c>
      <c r="I312" t="s">
        <v>30</v>
      </c>
      <c r="J312" t="s">
        <v>45</v>
      </c>
      <c r="K312" t="s">
        <v>67</v>
      </c>
      <c r="L312" t="s">
        <v>47</v>
      </c>
      <c r="M312" t="s">
        <v>68</v>
      </c>
      <c r="N312">
        <v>0.37</v>
      </c>
      <c r="O312" t="s">
        <v>35</v>
      </c>
      <c r="P312" t="s">
        <v>36</v>
      </c>
      <c r="Q312" t="s">
        <v>610</v>
      </c>
      <c r="R312" t="s">
        <v>2367</v>
      </c>
      <c r="S312">
        <v>83814</v>
      </c>
      <c r="T312" s="1">
        <v>42163</v>
      </c>
      <c r="U312" s="1">
        <v>42166</v>
      </c>
      <c r="V312">
        <v>1039.7540999999999</v>
      </c>
      <c r="W312" s="2">
        <f>Sales_Dataset[[#This Row],[Profit]]/Sales_Dataset[[#This Row],[Sales]]</f>
        <v>0.68999999999999984</v>
      </c>
      <c r="X312">
        <v>12</v>
      </c>
      <c r="Y312">
        <v>1506.89</v>
      </c>
      <c r="Z312">
        <v>91389</v>
      </c>
      <c r="AA312" t="s">
        <v>39</v>
      </c>
      <c r="AB312" t="s">
        <v>40</v>
      </c>
    </row>
    <row r="313" spans="1:28" x14ac:dyDescent="0.3">
      <c r="A313">
        <v>25282</v>
      </c>
      <c r="B313" t="s">
        <v>27</v>
      </c>
      <c r="C313">
        <v>0.03</v>
      </c>
      <c r="D313">
        <v>85.99</v>
      </c>
      <c r="E313">
        <v>0.99</v>
      </c>
      <c r="F313">
        <v>3003</v>
      </c>
      <c r="G313" t="s">
        <v>2830</v>
      </c>
      <c r="H313" t="s">
        <v>43</v>
      </c>
      <c r="I313" t="s">
        <v>44</v>
      </c>
      <c r="J313" t="s">
        <v>55</v>
      </c>
      <c r="K313" t="s">
        <v>56</v>
      </c>
      <c r="L313" t="s">
        <v>82</v>
      </c>
      <c r="M313" t="s">
        <v>1207</v>
      </c>
      <c r="N313">
        <v>0.55000000000000004</v>
      </c>
      <c r="O313" t="s">
        <v>35</v>
      </c>
      <c r="P313" t="s">
        <v>36</v>
      </c>
      <c r="Q313" t="s">
        <v>610</v>
      </c>
      <c r="R313" t="s">
        <v>2367</v>
      </c>
      <c r="S313">
        <v>83814</v>
      </c>
      <c r="T313" s="1">
        <v>42068</v>
      </c>
      <c r="U313" s="1">
        <v>42069</v>
      </c>
      <c r="V313">
        <v>1037.1044999999999</v>
      </c>
      <c r="W313" s="2">
        <f>Sales_Dataset[[#This Row],[Profit]]/Sales_Dataset[[#This Row],[Sales]]</f>
        <v>0.69</v>
      </c>
      <c r="X313">
        <v>20</v>
      </c>
      <c r="Y313">
        <v>1503.05</v>
      </c>
      <c r="Z313">
        <v>91586</v>
      </c>
      <c r="AA313" t="s">
        <v>39</v>
      </c>
      <c r="AB313" t="s">
        <v>40</v>
      </c>
    </row>
    <row r="314" spans="1:28" x14ac:dyDescent="0.3">
      <c r="A314">
        <v>19127</v>
      </c>
      <c r="B314" t="s">
        <v>65</v>
      </c>
      <c r="C314">
        <v>0.05</v>
      </c>
      <c r="D314">
        <v>1500.97</v>
      </c>
      <c r="E314">
        <v>29.7</v>
      </c>
      <c r="F314">
        <v>950</v>
      </c>
      <c r="G314" t="s">
        <v>964</v>
      </c>
      <c r="H314" t="s">
        <v>29</v>
      </c>
      <c r="I314" t="s">
        <v>80</v>
      </c>
      <c r="J314" t="s">
        <v>55</v>
      </c>
      <c r="K314" t="s">
        <v>77</v>
      </c>
      <c r="L314" t="s">
        <v>74</v>
      </c>
      <c r="M314" t="s">
        <v>965</v>
      </c>
      <c r="N314">
        <v>0.56999999999999995</v>
      </c>
      <c r="O314" t="s">
        <v>35</v>
      </c>
      <c r="P314" t="s">
        <v>49</v>
      </c>
      <c r="Q314" t="s">
        <v>474</v>
      </c>
      <c r="R314" t="s">
        <v>966</v>
      </c>
      <c r="S314">
        <v>55372</v>
      </c>
      <c r="T314" s="1">
        <v>42085</v>
      </c>
      <c r="U314" s="1">
        <v>42085</v>
      </c>
      <c r="V314">
        <v>-2561.3235</v>
      </c>
      <c r="W314" s="2">
        <f>Sales_Dataset[[#This Row],[Profit]]/Sales_Dataset[[#This Row],[Sales]]</f>
        <v>-1.7107195335354857</v>
      </c>
      <c r="X314">
        <v>1</v>
      </c>
      <c r="Y314">
        <v>1497.22</v>
      </c>
      <c r="Z314">
        <v>89084</v>
      </c>
      <c r="AA314" t="s">
        <v>52</v>
      </c>
      <c r="AB314" t="s">
        <v>40</v>
      </c>
    </row>
    <row r="315" spans="1:28" x14ac:dyDescent="0.3">
      <c r="A315">
        <v>22015</v>
      </c>
      <c r="B315" t="s">
        <v>41</v>
      </c>
      <c r="C315">
        <v>0.09</v>
      </c>
      <c r="D315">
        <v>154.13</v>
      </c>
      <c r="E315">
        <v>69</v>
      </c>
      <c r="F315">
        <v>605</v>
      </c>
      <c r="G315" t="s">
        <v>2034</v>
      </c>
      <c r="H315" t="s">
        <v>85</v>
      </c>
      <c r="I315" t="s">
        <v>30</v>
      </c>
      <c r="J315" t="s">
        <v>31</v>
      </c>
      <c r="K315" t="s">
        <v>32</v>
      </c>
      <c r="L315" t="s">
        <v>105</v>
      </c>
      <c r="M315" t="s">
        <v>236</v>
      </c>
      <c r="N315">
        <v>0.68</v>
      </c>
      <c r="O315" t="s">
        <v>35</v>
      </c>
      <c r="P315" t="s">
        <v>69</v>
      </c>
      <c r="Q315" t="s">
        <v>70</v>
      </c>
      <c r="R315" t="s">
        <v>2035</v>
      </c>
      <c r="S315">
        <v>11795</v>
      </c>
      <c r="T315" s="1">
        <v>42077</v>
      </c>
      <c r="U315" s="1">
        <v>42078</v>
      </c>
      <c r="V315">
        <v>-1763.7477000000003</v>
      </c>
      <c r="W315" s="2">
        <f>Sales_Dataset[[#This Row],[Profit]]/Sales_Dataset[[#This Row],[Sales]]</f>
        <v>-1.1800564019188697</v>
      </c>
      <c r="X315">
        <v>10</v>
      </c>
      <c r="Y315">
        <v>1494.63</v>
      </c>
      <c r="Z315">
        <v>91144</v>
      </c>
      <c r="AA315" t="s">
        <v>72</v>
      </c>
      <c r="AB315" t="s">
        <v>40</v>
      </c>
    </row>
    <row r="316" spans="1:28" x14ac:dyDescent="0.3">
      <c r="A316">
        <v>21229</v>
      </c>
      <c r="B316" t="s">
        <v>76</v>
      </c>
      <c r="C316">
        <v>0.06</v>
      </c>
      <c r="D316">
        <v>218.08</v>
      </c>
      <c r="E316">
        <v>18.059999999999999</v>
      </c>
      <c r="F316">
        <v>3206</v>
      </c>
      <c r="G316" t="s">
        <v>612</v>
      </c>
      <c r="H316" t="s">
        <v>85</v>
      </c>
      <c r="I316" t="s">
        <v>80</v>
      </c>
      <c r="J316" t="s">
        <v>31</v>
      </c>
      <c r="K316" t="s">
        <v>185</v>
      </c>
      <c r="L316" t="s">
        <v>105</v>
      </c>
      <c r="M316" t="s">
        <v>1792</v>
      </c>
      <c r="N316">
        <v>0.56999999999999995</v>
      </c>
      <c r="O316" t="s">
        <v>35</v>
      </c>
      <c r="P316" t="s">
        <v>36</v>
      </c>
      <c r="Q316" t="s">
        <v>610</v>
      </c>
      <c r="R316" t="s">
        <v>614</v>
      </c>
      <c r="S316">
        <v>83301</v>
      </c>
      <c r="T316" s="1">
        <v>42145</v>
      </c>
      <c r="U316" s="1">
        <v>42147</v>
      </c>
      <c r="V316">
        <v>969.42</v>
      </c>
      <c r="W316" s="2">
        <f>Sales_Dataset[[#This Row],[Profit]]/Sales_Dataset[[#This Row],[Sales]]</f>
        <v>0.65126871838281231</v>
      </c>
      <c r="X316">
        <v>7</v>
      </c>
      <c r="Y316">
        <v>1488.51</v>
      </c>
      <c r="Z316">
        <v>87934</v>
      </c>
      <c r="AA316" t="s">
        <v>39</v>
      </c>
      <c r="AB316" t="s">
        <v>40</v>
      </c>
    </row>
    <row r="317" spans="1:28" x14ac:dyDescent="0.3">
      <c r="A317">
        <v>18311</v>
      </c>
      <c r="B317" t="s">
        <v>27</v>
      </c>
      <c r="C317">
        <v>0.01</v>
      </c>
      <c r="D317">
        <v>179.29</v>
      </c>
      <c r="E317">
        <v>29.21</v>
      </c>
      <c r="F317">
        <v>3374</v>
      </c>
      <c r="G317" t="s">
        <v>553</v>
      </c>
      <c r="H317" t="s">
        <v>29</v>
      </c>
      <c r="I317" t="s">
        <v>30</v>
      </c>
      <c r="J317" t="s">
        <v>31</v>
      </c>
      <c r="K317" t="s">
        <v>32</v>
      </c>
      <c r="L317" t="s">
        <v>33</v>
      </c>
      <c r="M317" t="s">
        <v>554</v>
      </c>
      <c r="N317">
        <v>0.76</v>
      </c>
      <c r="O317" t="s">
        <v>35</v>
      </c>
      <c r="P317" t="s">
        <v>69</v>
      </c>
      <c r="Q317" t="s">
        <v>460</v>
      </c>
      <c r="R317" t="s">
        <v>555</v>
      </c>
      <c r="S317">
        <v>21113</v>
      </c>
      <c r="T317" s="1">
        <v>42157</v>
      </c>
      <c r="U317" s="1">
        <v>42159</v>
      </c>
      <c r="V317">
        <v>66.362220000000008</v>
      </c>
      <c r="W317" s="2">
        <f>Sales_Dataset[[#This Row],[Profit]]/Sales_Dataset[[#This Row],[Sales]]</f>
        <v>4.4601263525774586E-2</v>
      </c>
      <c r="X317">
        <v>8</v>
      </c>
      <c r="Y317">
        <v>1487.9</v>
      </c>
      <c r="Z317">
        <v>87473</v>
      </c>
      <c r="AA317" t="s">
        <v>72</v>
      </c>
      <c r="AB317" t="s">
        <v>40</v>
      </c>
    </row>
    <row r="318" spans="1:28" x14ac:dyDescent="0.3">
      <c r="A318">
        <v>18306</v>
      </c>
      <c r="B318" t="s">
        <v>27</v>
      </c>
      <c r="C318">
        <v>0.08</v>
      </c>
      <c r="D318">
        <v>175.99</v>
      </c>
      <c r="E318">
        <v>4.99</v>
      </c>
      <c r="F318">
        <v>1738</v>
      </c>
      <c r="G318" t="s">
        <v>551</v>
      </c>
      <c r="H318" t="s">
        <v>43</v>
      </c>
      <c r="I318" t="s">
        <v>30</v>
      </c>
      <c r="J318" t="s">
        <v>55</v>
      </c>
      <c r="K318" t="s">
        <v>56</v>
      </c>
      <c r="L318" t="s">
        <v>47</v>
      </c>
      <c r="M318" t="s">
        <v>483</v>
      </c>
      <c r="N318">
        <v>0.59</v>
      </c>
      <c r="O318" t="s">
        <v>35</v>
      </c>
      <c r="P318" t="s">
        <v>88</v>
      </c>
      <c r="Q318" t="s">
        <v>112</v>
      </c>
      <c r="R318" t="s">
        <v>552</v>
      </c>
      <c r="S318">
        <v>28052</v>
      </c>
      <c r="T318" s="1">
        <v>42091</v>
      </c>
      <c r="U318" s="1">
        <v>42091</v>
      </c>
      <c r="V318">
        <v>-16476.838</v>
      </c>
      <c r="W318" s="2">
        <f>Sales_Dataset[[#This Row],[Profit]]/Sales_Dataset[[#This Row],[Sales]]</f>
        <v>-11.085510717601625</v>
      </c>
      <c r="X318">
        <v>10</v>
      </c>
      <c r="Y318">
        <v>1486.34</v>
      </c>
      <c r="Z318">
        <v>85865</v>
      </c>
      <c r="AA318" t="s">
        <v>91</v>
      </c>
      <c r="AB318" t="s">
        <v>40</v>
      </c>
    </row>
    <row r="319" spans="1:28" x14ac:dyDescent="0.3">
      <c r="A319">
        <v>1739</v>
      </c>
      <c r="B319" t="s">
        <v>27</v>
      </c>
      <c r="C319">
        <v>0</v>
      </c>
      <c r="D319">
        <v>137.47999999999999</v>
      </c>
      <c r="E319">
        <v>32.18</v>
      </c>
      <c r="F319">
        <v>3079</v>
      </c>
      <c r="G319" t="s">
        <v>163</v>
      </c>
      <c r="H319" t="s">
        <v>29</v>
      </c>
      <c r="I319" t="s">
        <v>60</v>
      </c>
      <c r="J319" t="s">
        <v>31</v>
      </c>
      <c r="K319" t="s">
        <v>153</v>
      </c>
      <c r="L319" t="s">
        <v>33</v>
      </c>
      <c r="M319" t="s">
        <v>164</v>
      </c>
      <c r="N319">
        <v>0.78</v>
      </c>
      <c r="O319" t="s">
        <v>35</v>
      </c>
      <c r="P319" t="s">
        <v>69</v>
      </c>
      <c r="Q319" t="s">
        <v>165</v>
      </c>
      <c r="R319" t="s">
        <v>166</v>
      </c>
      <c r="S319">
        <v>19112</v>
      </c>
      <c r="T319" s="1">
        <v>42011</v>
      </c>
      <c r="U319" s="1">
        <v>42012</v>
      </c>
      <c r="V319">
        <v>-203.27</v>
      </c>
      <c r="W319" s="2">
        <f>Sales_Dataset[[#This Row],[Profit]]/Sales_Dataset[[#This Row],[Sales]]</f>
        <v>-0.13699654930716559</v>
      </c>
      <c r="X319">
        <v>10</v>
      </c>
      <c r="Y319">
        <v>1483.76</v>
      </c>
      <c r="Z319">
        <v>12480</v>
      </c>
      <c r="AA319" t="s">
        <v>72</v>
      </c>
      <c r="AB319" t="s">
        <v>40</v>
      </c>
    </row>
    <row r="320" spans="1:28" x14ac:dyDescent="0.3">
      <c r="A320">
        <v>26340</v>
      </c>
      <c r="B320" t="s">
        <v>76</v>
      </c>
      <c r="C320">
        <v>0.08</v>
      </c>
      <c r="D320">
        <v>100.97</v>
      </c>
      <c r="E320">
        <v>14</v>
      </c>
      <c r="F320">
        <v>1634</v>
      </c>
      <c r="G320" t="s">
        <v>3029</v>
      </c>
      <c r="H320" t="s">
        <v>29</v>
      </c>
      <c r="I320" t="s">
        <v>44</v>
      </c>
      <c r="J320" t="s">
        <v>55</v>
      </c>
      <c r="K320" t="s">
        <v>77</v>
      </c>
      <c r="L320" t="s">
        <v>74</v>
      </c>
      <c r="M320" t="s">
        <v>3030</v>
      </c>
      <c r="N320">
        <v>0.37</v>
      </c>
      <c r="O320" t="s">
        <v>35</v>
      </c>
      <c r="P320" t="s">
        <v>88</v>
      </c>
      <c r="Q320" t="s">
        <v>1227</v>
      </c>
      <c r="R320" t="s">
        <v>1426</v>
      </c>
      <c r="S320">
        <v>39212</v>
      </c>
      <c r="T320" s="1">
        <v>42103</v>
      </c>
      <c r="U320" s="1">
        <v>42104</v>
      </c>
      <c r="V320">
        <v>-73.494119999999938</v>
      </c>
      <c r="W320" s="2">
        <f>Sales_Dataset[[#This Row],[Profit]]/Sales_Dataset[[#This Row],[Sales]]</f>
        <v>-4.9552388144232538E-2</v>
      </c>
      <c r="X320">
        <v>15</v>
      </c>
      <c r="Y320">
        <v>1483.16</v>
      </c>
      <c r="Z320">
        <v>90532</v>
      </c>
      <c r="AA320" t="s">
        <v>91</v>
      </c>
      <c r="AB320" t="s">
        <v>40</v>
      </c>
    </row>
    <row r="321" spans="1:28" x14ac:dyDescent="0.3">
      <c r="A321">
        <v>18151</v>
      </c>
      <c r="B321" t="s">
        <v>65</v>
      </c>
      <c r="C321">
        <v>0.06</v>
      </c>
      <c r="D321">
        <v>122.99</v>
      </c>
      <c r="E321">
        <v>19.989999999999998</v>
      </c>
      <c r="F321">
        <v>2379</v>
      </c>
      <c r="G321" t="s">
        <v>443</v>
      </c>
      <c r="H321" t="s">
        <v>43</v>
      </c>
      <c r="I321" t="s">
        <v>60</v>
      </c>
      <c r="J321" t="s">
        <v>45</v>
      </c>
      <c r="K321" t="s">
        <v>67</v>
      </c>
      <c r="L321" t="s">
        <v>47</v>
      </c>
      <c r="M321" t="s">
        <v>68</v>
      </c>
      <c r="N321">
        <v>0.37</v>
      </c>
      <c r="O321" t="s">
        <v>35</v>
      </c>
      <c r="P321" t="s">
        <v>49</v>
      </c>
      <c r="Q321" t="s">
        <v>216</v>
      </c>
      <c r="R321" t="s">
        <v>444</v>
      </c>
      <c r="S321">
        <v>48135</v>
      </c>
      <c r="T321" s="1">
        <v>42129</v>
      </c>
      <c r="U321" s="1">
        <v>42131</v>
      </c>
      <c r="V321">
        <v>1019.7095999999999</v>
      </c>
      <c r="W321" s="2">
        <f>Sales_Dataset[[#This Row],[Profit]]/Sales_Dataset[[#This Row],[Sales]]</f>
        <v>0.69</v>
      </c>
      <c r="X321">
        <v>12</v>
      </c>
      <c r="Y321">
        <v>1477.84</v>
      </c>
      <c r="Z321">
        <v>86655</v>
      </c>
      <c r="AA321" t="s">
        <v>52</v>
      </c>
      <c r="AB321" t="s">
        <v>40</v>
      </c>
    </row>
    <row r="322" spans="1:28" x14ac:dyDescent="0.3">
      <c r="A322">
        <v>6525</v>
      </c>
      <c r="B322" t="s">
        <v>65</v>
      </c>
      <c r="C322">
        <v>0</v>
      </c>
      <c r="D322">
        <v>35.99</v>
      </c>
      <c r="E322">
        <v>0.99</v>
      </c>
      <c r="F322">
        <v>2548</v>
      </c>
      <c r="G322" t="s">
        <v>243</v>
      </c>
      <c r="H322" t="s">
        <v>43</v>
      </c>
      <c r="I322" t="s">
        <v>60</v>
      </c>
      <c r="J322" t="s">
        <v>55</v>
      </c>
      <c r="K322" t="s">
        <v>56</v>
      </c>
      <c r="L322" t="s">
        <v>62</v>
      </c>
      <c r="M322" t="s">
        <v>318</v>
      </c>
      <c r="N322">
        <v>0.35</v>
      </c>
      <c r="O322" t="s">
        <v>35</v>
      </c>
      <c r="P322" t="s">
        <v>36</v>
      </c>
      <c r="Q322" t="s">
        <v>37</v>
      </c>
      <c r="R322" t="s">
        <v>38</v>
      </c>
      <c r="S322">
        <v>90068</v>
      </c>
      <c r="T322" s="1">
        <v>42098</v>
      </c>
      <c r="U322" s="1">
        <v>42105</v>
      </c>
      <c r="V322">
        <v>840.05099999999993</v>
      </c>
      <c r="W322" s="2">
        <f>Sales_Dataset[[#This Row],[Profit]]/Sales_Dataset[[#This Row],[Sales]]</f>
        <v>0.56853550085613536</v>
      </c>
      <c r="X322">
        <v>46</v>
      </c>
      <c r="Y322">
        <v>1477.57</v>
      </c>
      <c r="Z322">
        <v>46436</v>
      </c>
      <c r="AA322" t="s">
        <v>39</v>
      </c>
      <c r="AB322" t="s">
        <v>40</v>
      </c>
    </row>
    <row r="323" spans="1:28" x14ac:dyDescent="0.3">
      <c r="A323">
        <v>25093</v>
      </c>
      <c r="B323" t="s">
        <v>27</v>
      </c>
      <c r="C323">
        <v>0</v>
      </c>
      <c r="D323">
        <v>170.98</v>
      </c>
      <c r="E323">
        <v>35.89</v>
      </c>
      <c r="F323">
        <v>970</v>
      </c>
      <c r="G323" t="s">
        <v>2808</v>
      </c>
      <c r="H323" t="s">
        <v>29</v>
      </c>
      <c r="I323" t="s">
        <v>80</v>
      </c>
      <c r="J323" t="s">
        <v>31</v>
      </c>
      <c r="K323" t="s">
        <v>153</v>
      </c>
      <c r="L323" t="s">
        <v>33</v>
      </c>
      <c r="M323" t="s">
        <v>1356</v>
      </c>
      <c r="N323">
        <v>0.66</v>
      </c>
      <c r="O323" t="s">
        <v>35</v>
      </c>
      <c r="P323" t="s">
        <v>88</v>
      </c>
      <c r="Q323" t="s">
        <v>437</v>
      </c>
      <c r="R323" t="s">
        <v>1077</v>
      </c>
      <c r="S323">
        <v>24281</v>
      </c>
      <c r="T323" s="1">
        <v>42114</v>
      </c>
      <c r="U323" s="1">
        <v>42115</v>
      </c>
      <c r="V323">
        <v>-102.66200000000001</v>
      </c>
      <c r="W323" s="2">
        <f>Sales_Dataset[[#This Row],[Profit]]/Sales_Dataset[[#This Row],[Sales]]</f>
        <v>-7.0695092894820205E-2</v>
      </c>
      <c r="X323">
        <v>8</v>
      </c>
      <c r="Y323">
        <v>1452.18</v>
      </c>
      <c r="Z323">
        <v>86173</v>
      </c>
      <c r="AA323" t="s">
        <v>91</v>
      </c>
      <c r="AB323" t="s">
        <v>40</v>
      </c>
    </row>
    <row r="324" spans="1:28" x14ac:dyDescent="0.3">
      <c r="A324">
        <v>19595</v>
      </c>
      <c r="B324" t="s">
        <v>27</v>
      </c>
      <c r="C324">
        <v>0.04</v>
      </c>
      <c r="D324">
        <v>99.23</v>
      </c>
      <c r="E324">
        <v>8.99</v>
      </c>
      <c r="F324">
        <v>351</v>
      </c>
      <c r="G324" t="s">
        <v>1202</v>
      </c>
      <c r="H324" t="s">
        <v>43</v>
      </c>
      <c r="I324" t="s">
        <v>44</v>
      </c>
      <c r="J324" t="s">
        <v>31</v>
      </c>
      <c r="K324" t="s">
        <v>117</v>
      </c>
      <c r="L324" t="s">
        <v>62</v>
      </c>
      <c r="M324" t="s">
        <v>158</v>
      </c>
      <c r="N324">
        <v>0.35</v>
      </c>
      <c r="O324" t="s">
        <v>35</v>
      </c>
      <c r="P324" t="s">
        <v>69</v>
      </c>
      <c r="Q324" t="s">
        <v>70</v>
      </c>
      <c r="R324" t="s">
        <v>1203</v>
      </c>
      <c r="S324">
        <v>13601</v>
      </c>
      <c r="T324" s="1">
        <v>42006</v>
      </c>
      <c r="U324" s="1">
        <v>42008</v>
      </c>
      <c r="V324">
        <v>993.83459999999991</v>
      </c>
      <c r="W324" s="2">
        <f>Sales_Dataset[[#This Row],[Profit]]/Sales_Dataset[[#This Row],[Sales]]</f>
        <v>0.69</v>
      </c>
      <c r="X324">
        <v>14</v>
      </c>
      <c r="Y324">
        <v>1440.34</v>
      </c>
      <c r="Z324">
        <v>88686</v>
      </c>
      <c r="AA324" t="s">
        <v>72</v>
      </c>
      <c r="AB324" t="s">
        <v>40</v>
      </c>
    </row>
    <row r="325" spans="1:28" x14ac:dyDescent="0.3">
      <c r="A325">
        <v>22857</v>
      </c>
      <c r="B325" t="s">
        <v>27</v>
      </c>
      <c r="C325">
        <v>0.08</v>
      </c>
      <c r="D325">
        <v>125.99</v>
      </c>
      <c r="E325">
        <v>4.2</v>
      </c>
      <c r="F325">
        <v>3340</v>
      </c>
      <c r="G325" t="s">
        <v>2263</v>
      </c>
      <c r="H325" t="s">
        <v>43</v>
      </c>
      <c r="I325" t="s">
        <v>80</v>
      </c>
      <c r="J325" t="s">
        <v>55</v>
      </c>
      <c r="K325" t="s">
        <v>56</v>
      </c>
      <c r="L325" t="s">
        <v>47</v>
      </c>
      <c r="M325" t="s">
        <v>2264</v>
      </c>
      <c r="N325">
        <v>0.56999999999999995</v>
      </c>
      <c r="O325" t="s">
        <v>35</v>
      </c>
      <c r="P325" t="s">
        <v>36</v>
      </c>
      <c r="Q325" t="s">
        <v>516</v>
      </c>
      <c r="R325" t="s">
        <v>2265</v>
      </c>
      <c r="S325">
        <v>97060</v>
      </c>
      <c r="T325" s="1">
        <v>42017</v>
      </c>
      <c r="U325" s="1">
        <v>42018</v>
      </c>
      <c r="V325">
        <v>989.81189999999992</v>
      </c>
      <c r="W325" s="2">
        <f>Sales_Dataset[[#This Row],[Profit]]/Sales_Dataset[[#This Row],[Sales]]</f>
        <v>0.69</v>
      </c>
      <c r="X325">
        <v>14</v>
      </c>
      <c r="Y325">
        <v>1434.51</v>
      </c>
      <c r="Z325">
        <v>85980</v>
      </c>
      <c r="AA325" t="s">
        <v>39</v>
      </c>
      <c r="AB325" t="s">
        <v>40</v>
      </c>
    </row>
    <row r="326" spans="1:28" x14ac:dyDescent="0.3">
      <c r="A326">
        <v>18808</v>
      </c>
      <c r="B326" t="s">
        <v>65</v>
      </c>
      <c r="C326">
        <v>0.08</v>
      </c>
      <c r="D326">
        <v>296.18</v>
      </c>
      <c r="E326">
        <v>54.12</v>
      </c>
      <c r="F326">
        <v>670</v>
      </c>
      <c r="G326" t="s">
        <v>795</v>
      </c>
      <c r="H326" t="s">
        <v>29</v>
      </c>
      <c r="I326" t="s">
        <v>44</v>
      </c>
      <c r="J326" t="s">
        <v>31</v>
      </c>
      <c r="K326" t="s">
        <v>32</v>
      </c>
      <c r="L326" t="s">
        <v>33</v>
      </c>
      <c r="M326" t="s">
        <v>534</v>
      </c>
      <c r="N326">
        <v>0.76</v>
      </c>
      <c r="O326" t="s">
        <v>35</v>
      </c>
      <c r="P326" t="s">
        <v>88</v>
      </c>
      <c r="Q326" t="s">
        <v>437</v>
      </c>
      <c r="R326" t="s">
        <v>796</v>
      </c>
      <c r="S326">
        <v>22025</v>
      </c>
      <c r="T326" s="1">
        <v>42068</v>
      </c>
      <c r="U326" s="1">
        <v>42075</v>
      </c>
      <c r="V326">
        <v>-187.22199999999998</v>
      </c>
      <c r="W326" s="2">
        <f>Sales_Dataset[[#This Row],[Profit]]/Sales_Dataset[[#This Row],[Sales]]</f>
        <v>-0.13094187339576585</v>
      </c>
      <c r="X326">
        <v>5</v>
      </c>
      <c r="Y326">
        <v>1429.81</v>
      </c>
      <c r="Z326">
        <v>88474</v>
      </c>
      <c r="AA326" t="s">
        <v>91</v>
      </c>
      <c r="AB326" t="s">
        <v>40</v>
      </c>
    </row>
    <row r="327" spans="1:28" x14ac:dyDescent="0.3">
      <c r="A327">
        <v>3394</v>
      </c>
      <c r="B327" t="s">
        <v>76</v>
      </c>
      <c r="C327">
        <v>0.04</v>
      </c>
      <c r="D327">
        <v>85.99</v>
      </c>
      <c r="E327">
        <v>0.99</v>
      </c>
      <c r="F327">
        <v>373</v>
      </c>
      <c r="G327" t="s">
        <v>214</v>
      </c>
      <c r="H327" t="s">
        <v>43</v>
      </c>
      <c r="I327" t="s">
        <v>60</v>
      </c>
      <c r="J327" t="s">
        <v>55</v>
      </c>
      <c r="K327" t="s">
        <v>56</v>
      </c>
      <c r="L327" t="s">
        <v>82</v>
      </c>
      <c r="M327" t="s">
        <v>219</v>
      </c>
      <c r="N327">
        <v>0.85</v>
      </c>
      <c r="O327" t="s">
        <v>35</v>
      </c>
      <c r="P327" t="s">
        <v>49</v>
      </c>
      <c r="Q327" t="s">
        <v>216</v>
      </c>
      <c r="R327" t="s">
        <v>217</v>
      </c>
      <c r="S327">
        <v>48234</v>
      </c>
      <c r="T327" s="1">
        <v>42077</v>
      </c>
      <c r="U327" s="1">
        <v>42079</v>
      </c>
      <c r="V327">
        <v>-175.17500000000001</v>
      </c>
      <c r="W327" s="2">
        <f>Sales_Dataset[[#This Row],[Profit]]/Sales_Dataset[[#This Row],[Sales]]</f>
        <v>-0.12279969996705246</v>
      </c>
      <c r="X327">
        <v>19</v>
      </c>
      <c r="Y327">
        <v>1426.51</v>
      </c>
      <c r="Z327">
        <v>24193</v>
      </c>
      <c r="AA327" t="s">
        <v>52</v>
      </c>
      <c r="AB327" t="s">
        <v>40</v>
      </c>
    </row>
    <row r="328" spans="1:28" x14ac:dyDescent="0.3">
      <c r="A328">
        <v>18899</v>
      </c>
      <c r="B328" t="s">
        <v>27</v>
      </c>
      <c r="C328">
        <v>0</v>
      </c>
      <c r="D328">
        <v>90.98</v>
      </c>
      <c r="E328">
        <v>56.2</v>
      </c>
      <c r="F328">
        <v>2709</v>
      </c>
      <c r="G328" t="s">
        <v>851</v>
      </c>
      <c r="H328" t="s">
        <v>43</v>
      </c>
      <c r="I328" t="s">
        <v>80</v>
      </c>
      <c r="J328" t="s">
        <v>31</v>
      </c>
      <c r="K328" t="s">
        <v>117</v>
      </c>
      <c r="L328" t="s">
        <v>167</v>
      </c>
      <c r="M328" t="s">
        <v>854</v>
      </c>
      <c r="N328">
        <v>0.74</v>
      </c>
      <c r="O328" t="s">
        <v>35</v>
      </c>
      <c r="P328" t="s">
        <v>69</v>
      </c>
      <c r="Q328" t="s">
        <v>460</v>
      </c>
      <c r="R328" t="s">
        <v>853</v>
      </c>
      <c r="S328">
        <v>21042</v>
      </c>
      <c r="T328" s="1">
        <v>42152</v>
      </c>
      <c r="U328" s="1">
        <v>42154</v>
      </c>
      <c r="V328">
        <v>-1014.11</v>
      </c>
      <c r="W328" s="2">
        <f>Sales_Dataset[[#This Row],[Profit]]/Sales_Dataset[[#This Row],[Sales]]</f>
        <v>-0.71130173737997204</v>
      </c>
      <c r="X328">
        <v>15</v>
      </c>
      <c r="Y328">
        <v>1425.71</v>
      </c>
      <c r="Z328">
        <v>89240</v>
      </c>
      <c r="AA328" t="s">
        <v>72</v>
      </c>
      <c r="AB328" t="s">
        <v>40</v>
      </c>
    </row>
    <row r="329" spans="1:28" x14ac:dyDescent="0.3">
      <c r="A329">
        <v>1225</v>
      </c>
      <c r="B329" t="s">
        <v>65</v>
      </c>
      <c r="C329">
        <v>0.1</v>
      </c>
      <c r="D329">
        <v>40.479999999999997</v>
      </c>
      <c r="E329">
        <v>19.989999999999998</v>
      </c>
      <c r="F329">
        <v>698</v>
      </c>
      <c r="G329" t="s">
        <v>140</v>
      </c>
      <c r="H329" t="s">
        <v>43</v>
      </c>
      <c r="I329" t="s">
        <v>30</v>
      </c>
      <c r="J329" t="s">
        <v>55</v>
      </c>
      <c r="K329" t="s">
        <v>86</v>
      </c>
      <c r="L329" t="s">
        <v>47</v>
      </c>
      <c r="M329" t="s">
        <v>141</v>
      </c>
      <c r="N329">
        <v>0.77</v>
      </c>
      <c r="O329" t="s">
        <v>35</v>
      </c>
      <c r="P329" t="s">
        <v>36</v>
      </c>
      <c r="Q329" t="s">
        <v>108</v>
      </c>
      <c r="R329" t="s">
        <v>135</v>
      </c>
      <c r="S329">
        <v>98105</v>
      </c>
      <c r="T329" s="1">
        <v>42101</v>
      </c>
      <c r="U329" s="1">
        <v>42103</v>
      </c>
      <c r="V329">
        <v>-580.32000000000005</v>
      </c>
      <c r="W329" s="2">
        <f>Sales_Dataset[[#This Row],[Profit]]/Sales_Dataset[[#This Row],[Sales]]</f>
        <v>-0.40771419538412906</v>
      </c>
      <c r="X329">
        <v>36</v>
      </c>
      <c r="Y329">
        <v>1423.35</v>
      </c>
      <c r="Z329">
        <v>8994</v>
      </c>
      <c r="AA329" t="s">
        <v>39</v>
      </c>
      <c r="AB329" t="s">
        <v>40</v>
      </c>
    </row>
    <row r="330" spans="1:28" x14ac:dyDescent="0.3">
      <c r="A330">
        <v>6080</v>
      </c>
      <c r="B330" t="s">
        <v>27</v>
      </c>
      <c r="C330">
        <v>0.04</v>
      </c>
      <c r="D330">
        <v>30.73</v>
      </c>
      <c r="E330">
        <v>4</v>
      </c>
      <c r="F330">
        <v>1402</v>
      </c>
      <c r="G330" t="s">
        <v>275</v>
      </c>
      <c r="H330" t="s">
        <v>43</v>
      </c>
      <c r="I330" t="s">
        <v>44</v>
      </c>
      <c r="J330" t="s">
        <v>55</v>
      </c>
      <c r="K330" t="s">
        <v>86</v>
      </c>
      <c r="L330" t="s">
        <v>47</v>
      </c>
      <c r="M330" t="s">
        <v>308</v>
      </c>
      <c r="N330">
        <v>0.75</v>
      </c>
      <c r="O330" t="s">
        <v>35</v>
      </c>
      <c r="P330" t="s">
        <v>49</v>
      </c>
      <c r="Q330" t="s">
        <v>176</v>
      </c>
      <c r="R330" t="s">
        <v>177</v>
      </c>
      <c r="S330">
        <v>60653</v>
      </c>
      <c r="T330" s="1">
        <v>42025</v>
      </c>
      <c r="U330" s="1">
        <v>42026</v>
      </c>
      <c r="V330">
        <v>-20.79</v>
      </c>
      <c r="W330" s="2">
        <f>Sales_Dataset[[#This Row],[Profit]]/Sales_Dataset[[#This Row],[Sales]]</f>
        <v>-1.4632189409081951E-2</v>
      </c>
      <c r="X330">
        <v>48</v>
      </c>
      <c r="Y330">
        <v>1420.84</v>
      </c>
      <c r="Z330">
        <v>43079</v>
      </c>
      <c r="AA330" t="s">
        <v>52</v>
      </c>
      <c r="AB330" t="s">
        <v>40</v>
      </c>
    </row>
    <row r="331" spans="1:28" x14ac:dyDescent="0.3">
      <c r="A331">
        <v>20498</v>
      </c>
      <c r="B331" t="s">
        <v>76</v>
      </c>
      <c r="C331">
        <v>0.03</v>
      </c>
      <c r="D331">
        <v>60.98</v>
      </c>
      <c r="E331">
        <v>1.99</v>
      </c>
      <c r="F331">
        <v>2071</v>
      </c>
      <c r="G331" t="s">
        <v>1192</v>
      </c>
      <c r="H331" t="s">
        <v>43</v>
      </c>
      <c r="I331" t="s">
        <v>30</v>
      </c>
      <c r="J331" t="s">
        <v>55</v>
      </c>
      <c r="K331" t="s">
        <v>86</v>
      </c>
      <c r="L331" t="s">
        <v>62</v>
      </c>
      <c r="M331" t="s">
        <v>1515</v>
      </c>
      <c r="N331">
        <v>0.5</v>
      </c>
      <c r="O331" t="s">
        <v>35</v>
      </c>
      <c r="P331" t="s">
        <v>49</v>
      </c>
      <c r="Q331" t="s">
        <v>216</v>
      </c>
      <c r="R331" t="s">
        <v>1194</v>
      </c>
      <c r="S331">
        <v>48336</v>
      </c>
      <c r="T331" s="1">
        <v>42036</v>
      </c>
      <c r="U331" s="1">
        <v>42036</v>
      </c>
      <c r="V331">
        <v>976.2672</v>
      </c>
      <c r="W331" s="2">
        <f>Sales_Dataset[[#This Row],[Profit]]/Sales_Dataset[[#This Row],[Sales]]</f>
        <v>0.69</v>
      </c>
      <c r="X331">
        <v>23</v>
      </c>
      <c r="Y331">
        <v>1414.88</v>
      </c>
      <c r="Z331">
        <v>88555</v>
      </c>
      <c r="AA331" t="s">
        <v>52</v>
      </c>
      <c r="AB331" t="s">
        <v>40</v>
      </c>
    </row>
    <row r="332" spans="1:28" x14ac:dyDescent="0.3">
      <c r="A332">
        <v>25786</v>
      </c>
      <c r="B332" t="s">
        <v>58</v>
      </c>
      <c r="C332">
        <v>0.09</v>
      </c>
      <c r="D332">
        <v>122.99</v>
      </c>
      <c r="E332">
        <v>70.2</v>
      </c>
      <c r="F332">
        <v>70</v>
      </c>
      <c r="G332" t="s">
        <v>2916</v>
      </c>
      <c r="H332" t="s">
        <v>29</v>
      </c>
      <c r="I332" t="s">
        <v>30</v>
      </c>
      <c r="J332" t="s">
        <v>31</v>
      </c>
      <c r="K332" t="s">
        <v>185</v>
      </c>
      <c r="L332" t="s">
        <v>74</v>
      </c>
      <c r="M332" t="s">
        <v>356</v>
      </c>
      <c r="N332">
        <v>0.74</v>
      </c>
      <c r="O332" t="s">
        <v>35</v>
      </c>
      <c r="P332" t="s">
        <v>69</v>
      </c>
      <c r="Q332" t="s">
        <v>490</v>
      </c>
      <c r="R332" t="s">
        <v>491</v>
      </c>
      <c r="S332">
        <v>5401</v>
      </c>
      <c r="T332" s="1">
        <v>42037</v>
      </c>
      <c r="U332" s="1">
        <v>42039</v>
      </c>
      <c r="V332">
        <v>-2426.5500000000002</v>
      </c>
      <c r="W332" s="2">
        <f>Sales_Dataset[[#This Row],[Profit]]/Sales_Dataset[[#This Row],[Sales]]</f>
        <v>-1.732594089380449</v>
      </c>
      <c r="X332">
        <v>12</v>
      </c>
      <c r="Y332">
        <v>1400.53</v>
      </c>
      <c r="Z332">
        <v>87947</v>
      </c>
      <c r="AA332" t="s">
        <v>72</v>
      </c>
      <c r="AB332" t="s">
        <v>40</v>
      </c>
    </row>
    <row r="333" spans="1:28" x14ac:dyDescent="0.3">
      <c r="A333">
        <v>21455</v>
      </c>
      <c r="B333" t="s">
        <v>65</v>
      </c>
      <c r="C333">
        <v>0.09</v>
      </c>
      <c r="D333">
        <v>50.98</v>
      </c>
      <c r="E333">
        <v>6.5</v>
      </c>
      <c r="F333">
        <v>1527</v>
      </c>
      <c r="G333" t="s">
        <v>1854</v>
      </c>
      <c r="H333" t="s">
        <v>43</v>
      </c>
      <c r="I333" t="s">
        <v>44</v>
      </c>
      <c r="J333" t="s">
        <v>55</v>
      </c>
      <c r="K333" t="s">
        <v>86</v>
      </c>
      <c r="L333" t="s">
        <v>47</v>
      </c>
      <c r="M333" t="s">
        <v>1048</v>
      </c>
      <c r="N333">
        <v>0.73</v>
      </c>
      <c r="O333" t="s">
        <v>35</v>
      </c>
      <c r="P333" t="s">
        <v>88</v>
      </c>
      <c r="Q333" t="s">
        <v>564</v>
      </c>
      <c r="R333" t="s">
        <v>1855</v>
      </c>
      <c r="S333">
        <v>35601</v>
      </c>
      <c r="T333" s="1">
        <v>42145</v>
      </c>
      <c r="U333" s="1">
        <v>42152</v>
      </c>
      <c r="V333">
        <v>70.175999999999988</v>
      </c>
      <c r="W333" s="2">
        <f>Sales_Dataset[[#This Row],[Profit]]/Sales_Dataset[[#This Row],[Sales]]</f>
        <v>5.0290595595559713E-2</v>
      </c>
      <c r="X333">
        <v>28</v>
      </c>
      <c r="Y333">
        <v>1395.41</v>
      </c>
      <c r="Z333">
        <v>86815</v>
      </c>
      <c r="AA333" t="s">
        <v>91</v>
      </c>
      <c r="AB333" t="s">
        <v>40</v>
      </c>
    </row>
    <row r="334" spans="1:28" x14ac:dyDescent="0.3">
      <c r="A334">
        <v>21153</v>
      </c>
      <c r="B334" t="s">
        <v>27</v>
      </c>
      <c r="C334">
        <v>0.02</v>
      </c>
      <c r="D334">
        <v>95.95</v>
      </c>
      <c r="E334">
        <v>74.349999999999994</v>
      </c>
      <c r="F334">
        <v>2115</v>
      </c>
      <c r="G334" t="s">
        <v>1764</v>
      </c>
      <c r="H334" t="s">
        <v>29</v>
      </c>
      <c r="I334" t="s">
        <v>30</v>
      </c>
      <c r="J334" t="s">
        <v>31</v>
      </c>
      <c r="K334" t="s">
        <v>185</v>
      </c>
      <c r="L334" t="s">
        <v>74</v>
      </c>
      <c r="M334" t="s">
        <v>1765</v>
      </c>
      <c r="N334">
        <v>0.56999999999999995</v>
      </c>
      <c r="O334" t="s">
        <v>35</v>
      </c>
      <c r="P334" t="s">
        <v>88</v>
      </c>
      <c r="Q334" t="s">
        <v>437</v>
      </c>
      <c r="R334" t="s">
        <v>897</v>
      </c>
      <c r="S334">
        <v>22124</v>
      </c>
      <c r="T334" s="1">
        <v>42123</v>
      </c>
      <c r="U334" s="1">
        <v>42125</v>
      </c>
      <c r="V334">
        <v>636.52199999999993</v>
      </c>
      <c r="W334" s="2">
        <f>Sales_Dataset[[#This Row],[Profit]]/Sales_Dataset[[#This Row],[Sales]]</f>
        <v>0.46209835494315621</v>
      </c>
      <c r="X334">
        <v>14</v>
      </c>
      <c r="Y334">
        <v>1377.46</v>
      </c>
      <c r="Z334">
        <v>88406</v>
      </c>
      <c r="AA334" t="s">
        <v>91</v>
      </c>
      <c r="AB334" t="s">
        <v>40</v>
      </c>
    </row>
    <row r="335" spans="1:28" x14ac:dyDescent="0.3">
      <c r="A335">
        <v>18652</v>
      </c>
      <c r="B335" t="s">
        <v>27</v>
      </c>
      <c r="C335">
        <v>7.0000000000000007E-2</v>
      </c>
      <c r="D335">
        <v>70.98</v>
      </c>
      <c r="E335">
        <v>30</v>
      </c>
      <c r="F335">
        <v>2256</v>
      </c>
      <c r="G335" t="s">
        <v>714</v>
      </c>
      <c r="H335" t="s">
        <v>29</v>
      </c>
      <c r="I335" t="s">
        <v>30</v>
      </c>
      <c r="J335" t="s">
        <v>31</v>
      </c>
      <c r="K335" t="s">
        <v>185</v>
      </c>
      <c r="L335" t="s">
        <v>74</v>
      </c>
      <c r="M335" t="s">
        <v>715</v>
      </c>
      <c r="N335">
        <v>0.73</v>
      </c>
      <c r="O335" t="s">
        <v>35</v>
      </c>
      <c r="P335" t="s">
        <v>88</v>
      </c>
      <c r="Q335" t="s">
        <v>112</v>
      </c>
      <c r="R335" t="s">
        <v>716</v>
      </c>
      <c r="S335">
        <v>28560</v>
      </c>
      <c r="T335" s="1">
        <v>42087</v>
      </c>
      <c r="U335" s="1">
        <v>42089</v>
      </c>
      <c r="V335">
        <v>-222.95</v>
      </c>
      <c r="W335" s="2">
        <f>Sales_Dataset[[#This Row],[Profit]]/Sales_Dataset[[#This Row],[Sales]]</f>
        <v>-0.1623260792008562</v>
      </c>
      <c r="X335">
        <v>20</v>
      </c>
      <c r="Y335">
        <v>1373.47</v>
      </c>
      <c r="Z335">
        <v>87964</v>
      </c>
      <c r="AA335" t="s">
        <v>91</v>
      </c>
      <c r="AB335" t="s">
        <v>40</v>
      </c>
    </row>
    <row r="336" spans="1:28" x14ac:dyDescent="0.3">
      <c r="A336">
        <v>25557</v>
      </c>
      <c r="B336" t="s">
        <v>41</v>
      </c>
      <c r="C336">
        <v>0.02</v>
      </c>
      <c r="D336">
        <v>120.98</v>
      </c>
      <c r="E336">
        <v>58.64</v>
      </c>
      <c r="F336">
        <v>2020</v>
      </c>
      <c r="G336" t="s">
        <v>2869</v>
      </c>
      <c r="H336" t="s">
        <v>29</v>
      </c>
      <c r="I336" t="s">
        <v>44</v>
      </c>
      <c r="J336" t="s">
        <v>31</v>
      </c>
      <c r="K336" t="s">
        <v>153</v>
      </c>
      <c r="L336" t="s">
        <v>33</v>
      </c>
      <c r="M336" t="s">
        <v>2870</v>
      </c>
      <c r="N336">
        <v>0.75</v>
      </c>
      <c r="O336" t="s">
        <v>35</v>
      </c>
      <c r="P336" t="s">
        <v>69</v>
      </c>
      <c r="Q336" t="s">
        <v>165</v>
      </c>
      <c r="R336" t="s">
        <v>2871</v>
      </c>
      <c r="S336">
        <v>15239</v>
      </c>
      <c r="T336" s="1">
        <v>42048</v>
      </c>
      <c r="U336" s="1">
        <v>42050</v>
      </c>
      <c r="V336">
        <v>-1330.5</v>
      </c>
      <c r="W336" s="2">
        <f>Sales_Dataset[[#This Row],[Profit]]/Sales_Dataset[[#This Row],[Sales]]</f>
        <v>-0.97046659713054073</v>
      </c>
      <c r="X336">
        <v>11</v>
      </c>
      <c r="Y336">
        <v>1370.99</v>
      </c>
      <c r="Z336">
        <v>86933</v>
      </c>
      <c r="AA336" t="s">
        <v>72</v>
      </c>
      <c r="AB336" t="s">
        <v>40</v>
      </c>
    </row>
    <row r="337" spans="1:28" x14ac:dyDescent="0.3">
      <c r="A337">
        <v>19625</v>
      </c>
      <c r="B337" t="s">
        <v>76</v>
      </c>
      <c r="C337">
        <v>0.01</v>
      </c>
      <c r="D337">
        <v>145.97999999999999</v>
      </c>
      <c r="E337">
        <v>46.2</v>
      </c>
      <c r="F337">
        <v>3151</v>
      </c>
      <c r="G337" t="s">
        <v>1222</v>
      </c>
      <c r="H337" t="s">
        <v>29</v>
      </c>
      <c r="I337" t="s">
        <v>30</v>
      </c>
      <c r="J337" t="s">
        <v>31</v>
      </c>
      <c r="K337" t="s">
        <v>32</v>
      </c>
      <c r="L337" t="s">
        <v>33</v>
      </c>
      <c r="M337" t="s">
        <v>1225</v>
      </c>
      <c r="N337">
        <v>0.69</v>
      </c>
      <c r="O337" t="s">
        <v>35</v>
      </c>
      <c r="P337" t="s">
        <v>36</v>
      </c>
      <c r="Q337" t="s">
        <v>37</v>
      </c>
      <c r="R337" t="s">
        <v>1224</v>
      </c>
      <c r="S337">
        <v>92277</v>
      </c>
      <c r="T337" s="1">
        <v>42158</v>
      </c>
      <c r="U337" s="1">
        <v>42158</v>
      </c>
      <c r="V337">
        <v>-134.512</v>
      </c>
      <c r="W337" s="2">
        <f>Sales_Dataset[[#This Row],[Profit]]/Sales_Dataset[[#This Row],[Sales]]</f>
        <v>-9.8127357217371008E-2</v>
      </c>
      <c r="X337">
        <v>9</v>
      </c>
      <c r="Y337">
        <v>1370.79</v>
      </c>
      <c r="Z337">
        <v>88543</v>
      </c>
      <c r="AA337" t="s">
        <v>39</v>
      </c>
      <c r="AB337" t="s">
        <v>40</v>
      </c>
    </row>
    <row r="338" spans="1:28" x14ac:dyDescent="0.3">
      <c r="A338">
        <v>20377</v>
      </c>
      <c r="B338" t="s">
        <v>76</v>
      </c>
      <c r="C338">
        <v>0</v>
      </c>
      <c r="D338">
        <v>125.99</v>
      </c>
      <c r="E338">
        <v>8.99</v>
      </c>
      <c r="F338">
        <v>762</v>
      </c>
      <c r="G338" t="s">
        <v>1479</v>
      </c>
      <c r="H338" t="s">
        <v>43</v>
      </c>
      <c r="I338" t="s">
        <v>60</v>
      </c>
      <c r="J338" t="s">
        <v>55</v>
      </c>
      <c r="K338" t="s">
        <v>56</v>
      </c>
      <c r="L338" t="s">
        <v>47</v>
      </c>
      <c r="M338" t="s">
        <v>1280</v>
      </c>
      <c r="N338">
        <v>0.56999999999999995</v>
      </c>
      <c r="O338" t="s">
        <v>35</v>
      </c>
      <c r="P338" t="s">
        <v>36</v>
      </c>
      <c r="Q338" t="s">
        <v>108</v>
      </c>
      <c r="R338" t="s">
        <v>1480</v>
      </c>
      <c r="S338">
        <v>98661</v>
      </c>
      <c r="T338" s="1">
        <v>42121</v>
      </c>
      <c r="U338" s="1">
        <v>42123</v>
      </c>
      <c r="V338">
        <v>613.89576</v>
      </c>
      <c r="W338" s="2">
        <f>Sales_Dataset[[#This Row],[Profit]]/Sales_Dataset[[#This Row],[Sales]]</f>
        <v>0.45066492438702099</v>
      </c>
      <c r="X338">
        <v>12</v>
      </c>
      <c r="Y338">
        <v>1362.2</v>
      </c>
      <c r="Z338">
        <v>87525</v>
      </c>
      <c r="AA338" t="s">
        <v>39</v>
      </c>
      <c r="AB338" t="s">
        <v>40</v>
      </c>
    </row>
    <row r="339" spans="1:28" x14ac:dyDescent="0.3">
      <c r="A339">
        <v>20964</v>
      </c>
      <c r="B339" t="s">
        <v>65</v>
      </c>
      <c r="C339">
        <v>0.02</v>
      </c>
      <c r="D339">
        <v>58.14</v>
      </c>
      <c r="E339">
        <v>36.61</v>
      </c>
      <c r="F339">
        <v>3176</v>
      </c>
      <c r="G339" t="s">
        <v>1695</v>
      </c>
      <c r="H339" t="s">
        <v>29</v>
      </c>
      <c r="I339" t="s">
        <v>80</v>
      </c>
      <c r="J339" t="s">
        <v>31</v>
      </c>
      <c r="K339" t="s">
        <v>153</v>
      </c>
      <c r="L339" t="s">
        <v>33</v>
      </c>
      <c r="M339" t="s">
        <v>1274</v>
      </c>
      <c r="N339">
        <v>0.61</v>
      </c>
      <c r="O339" t="s">
        <v>35</v>
      </c>
      <c r="P339" t="s">
        <v>88</v>
      </c>
      <c r="Q339" t="s">
        <v>94</v>
      </c>
      <c r="R339" t="s">
        <v>1696</v>
      </c>
      <c r="S339">
        <v>32216</v>
      </c>
      <c r="T339" s="1">
        <v>42180</v>
      </c>
      <c r="U339" s="1">
        <v>42186</v>
      </c>
      <c r="V339">
        <v>0.25800000000000001</v>
      </c>
      <c r="W339" s="2">
        <f>Sales_Dataset[[#This Row],[Profit]]/Sales_Dataset[[#This Row],[Sales]]</f>
        <v>1.8998247448491186E-4</v>
      </c>
      <c r="X339">
        <v>22</v>
      </c>
      <c r="Y339">
        <v>1358.02</v>
      </c>
      <c r="Z339">
        <v>90821</v>
      </c>
      <c r="AA339" t="s">
        <v>91</v>
      </c>
      <c r="AB339" t="s">
        <v>40</v>
      </c>
    </row>
    <row r="340" spans="1:28" x14ac:dyDescent="0.3">
      <c r="A340">
        <v>19358</v>
      </c>
      <c r="B340" t="s">
        <v>58</v>
      </c>
      <c r="C340">
        <v>0.08</v>
      </c>
      <c r="D340">
        <v>355.98</v>
      </c>
      <c r="E340">
        <v>58.92</v>
      </c>
      <c r="F340">
        <v>1197</v>
      </c>
      <c r="G340" t="s">
        <v>1088</v>
      </c>
      <c r="H340" t="s">
        <v>29</v>
      </c>
      <c r="I340" t="s">
        <v>60</v>
      </c>
      <c r="J340" t="s">
        <v>31</v>
      </c>
      <c r="K340" t="s">
        <v>185</v>
      </c>
      <c r="L340" t="s">
        <v>74</v>
      </c>
      <c r="M340" t="s">
        <v>186</v>
      </c>
      <c r="N340">
        <v>0.64</v>
      </c>
      <c r="O340" t="s">
        <v>35</v>
      </c>
      <c r="P340" t="s">
        <v>69</v>
      </c>
      <c r="Q340" t="s">
        <v>98</v>
      </c>
      <c r="R340" t="s">
        <v>1089</v>
      </c>
      <c r="S340">
        <v>1776</v>
      </c>
      <c r="T340" s="1">
        <v>42081</v>
      </c>
      <c r="U340" s="1">
        <v>42083</v>
      </c>
      <c r="V340">
        <v>103.83</v>
      </c>
      <c r="W340" s="2">
        <f>Sales_Dataset[[#This Row],[Profit]]/Sales_Dataset[[#This Row],[Sales]]</f>
        <v>7.6857595452055602E-2</v>
      </c>
      <c r="X340">
        <v>4</v>
      </c>
      <c r="Y340">
        <v>1350.94</v>
      </c>
      <c r="Z340">
        <v>87583</v>
      </c>
      <c r="AA340" t="s">
        <v>72</v>
      </c>
      <c r="AB340" t="s">
        <v>40</v>
      </c>
    </row>
    <row r="341" spans="1:28" x14ac:dyDescent="0.3">
      <c r="A341">
        <v>20233</v>
      </c>
      <c r="B341" t="s">
        <v>41</v>
      </c>
      <c r="C341">
        <v>0.06</v>
      </c>
      <c r="D341">
        <v>200.97</v>
      </c>
      <c r="E341">
        <v>15.59</v>
      </c>
      <c r="F341">
        <v>1241</v>
      </c>
      <c r="G341" t="s">
        <v>1435</v>
      </c>
      <c r="H341" t="s">
        <v>29</v>
      </c>
      <c r="I341" t="s">
        <v>60</v>
      </c>
      <c r="J341" t="s">
        <v>55</v>
      </c>
      <c r="K341" t="s">
        <v>77</v>
      </c>
      <c r="L341" t="s">
        <v>74</v>
      </c>
      <c r="M341" t="s">
        <v>221</v>
      </c>
      <c r="N341">
        <v>0.36</v>
      </c>
      <c r="O341" t="s">
        <v>35</v>
      </c>
      <c r="P341" t="s">
        <v>88</v>
      </c>
      <c r="Q341" t="s">
        <v>564</v>
      </c>
      <c r="R341" t="s">
        <v>724</v>
      </c>
      <c r="S341">
        <v>36830</v>
      </c>
      <c r="T341" s="1">
        <v>42088</v>
      </c>
      <c r="U341" s="1">
        <v>42088</v>
      </c>
      <c r="V341">
        <v>531.61799999999994</v>
      </c>
      <c r="W341" s="2">
        <f>Sales_Dataset[[#This Row],[Profit]]/Sales_Dataset[[#This Row],[Sales]]</f>
        <v>0.39413269277818552</v>
      </c>
      <c r="X341">
        <v>7</v>
      </c>
      <c r="Y341">
        <v>1348.83</v>
      </c>
      <c r="Z341">
        <v>90881</v>
      </c>
      <c r="AA341" t="s">
        <v>91</v>
      </c>
      <c r="AB341" t="s">
        <v>40</v>
      </c>
    </row>
    <row r="342" spans="1:28" x14ac:dyDescent="0.3">
      <c r="A342">
        <v>19043</v>
      </c>
      <c r="B342" t="s">
        <v>41</v>
      </c>
      <c r="C342">
        <v>0.1</v>
      </c>
      <c r="D342">
        <v>104.85</v>
      </c>
      <c r="E342">
        <v>4.6500000000000004</v>
      </c>
      <c r="F342">
        <v>3012</v>
      </c>
      <c r="G342" t="s">
        <v>922</v>
      </c>
      <c r="H342" t="s">
        <v>43</v>
      </c>
      <c r="I342" t="s">
        <v>30</v>
      </c>
      <c r="J342" t="s">
        <v>45</v>
      </c>
      <c r="K342" t="s">
        <v>53</v>
      </c>
      <c r="L342" t="s">
        <v>47</v>
      </c>
      <c r="M342" t="s">
        <v>133</v>
      </c>
      <c r="N342">
        <v>0.37</v>
      </c>
      <c r="O342" t="s">
        <v>35</v>
      </c>
      <c r="P342" t="s">
        <v>69</v>
      </c>
      <c r="Q342" t="s">
        <v>70</v>
      </c>
      <c r="R342" t="s">
        <v>923</v>
      </c>
      <c r="S342">
        <v>14609</v>
      </c>
      <c r="T342" s="1">
        <v>42122</v>
      </c>
      <c r="U342" s="1">
        <v>42123</v>
      </c>
      <c r="V342">
        <v>929.7956999999999</v>
      </c>
      <c r="W342" s="2">
        <f>Sales_Dataset[[#This Row],[Profit]]/Sales_Dataset[[#This Row],[Sales]]</f>
        <v>0.69</v>
      </c>
      <c r="X342">
        <v>14</v>
      </c>
      <c r="Y342">
        <v>1347.53</v>
      </c>
      <c r="Z342">
        <v>86346</v>
      </c>
      <c r="AA342" t="s">
        <v>72</v>
      </c>
      <c r="AB342" t="s">
        <v>40</v>
      </c>
    </row>
    <row r="343" spans="1:28" x14ac:dyDescent="0.3">
      <c r="A343">
        <v>22616</v>
      </c>
      <c r="B343" t="s">
        <v>27</v>
      </c>
      <c r="C343">
        <v>0.1</v>
      </c>
      <c r="D343">
        <v>175.99</v>
      </c>
      <c r="E343">
        <v>8.99</v>
      </c>
      <c r="F343">
        <v>697</v>
      </c>
      <c r="G343" t="s">
        <v>2189</v>
      </c>
      <c r="H343" t="s">
        <v>43</v>
      </c>
      <c r="I343" t="s">
        <v>30</v>
      </c>
      <c r="J343" t="s">
        <v>55</v>
      </c>
      <c r="K343" t="s">
        <v>56</v>
      </c>
      <c r="L343" t="s">
        <v>47</v>
      </c>
      <c r="M343" t="s">
        <v>255</v>
      </c>
      <c r="N343">
        <v>0.56999999999999995</v>
      </c>
      <c r="O343" t="s">
        <v>35</v>
      </c>
      <c r="P343" t="s">
        <v>49</v>
      </c>
      <c r="Q343" t="s">
        <v>413</v>
      </c>
      <c r="R343" t="s">
        <v>1345</v>
      </c>
      <c r="S343">
        <v>46312</v>
      </c>
      <c r="T343" s="1">
        <v>42090</v>
      </c>
      <c r="U343" s="1">
        <v>42091</v>
      </c>
      <c r="V343">
        <v>928.96079999999984</v>
      </c>
      <c r="W343" s="2">
        <f>Sales_Dataset[[#This Row],[Profit]]/Sales_Dataset[[#This Row],[Sales]]</f>
        <v>0.69</v>
      </c>
      <c r="X343">
        <v>10</v>
      </c>
      <c r="Y343">
        <v>1346.32</v>
      </c>
      <c r="Z343">
        <v>89847</v>
      </c>
      <c r="AA343" t="s">
        <v>52</v>
      </c>
      <c r="AB343" t="s">
        <v>40</v>
      </c>
    </row>
    <row r="344" spans="1:28" x14ac:dyDescent="0.3">
      <c r="A344">
        <v>20983</v>
      </c>
      <c r="B344" t="s">
        <v>76</v>
      </c>
      <c r="C344">
        <v>0.04</v>
      </c>
      <c r="D344">
        <v>70.98</v>
      </c>
      <c r="E344">
        <v>26.74</v>
      </c>
      <c r="F344">
        <v>2699</v>
      </c>
      <c r="G344" t="s">
        <v>1703</v>
      </c>
      <c r="H344" t="s">
        <v>29</v>
      </c>
      <c r="I344" t="s">
        <v>30</v>
      </c>
      <c r="J344" t="s">
        <v>31</v>
      </c>
      <c r="K344" t="s">
        <v>153</v>
      </c>
      <c r="L344" t="s">
        <v>33</v>
      </c>
      <c r="M344" t="s">
        <v>1704</v>
      </c>
      <c r="N344">
        <v>0.6</v>
      </c>
      <c r="O344" t="s">
        <v>35</v>
      </c>
      <c r="P344" t="s">
        <v>36</v>
      </c>
      <c r="Q344" t="s">
        <v>396</v>
      </c>
      <c r="R344" t="s">
        <v>1705</v>
      </c>
      <c r="S344">
        <v>86442</v>
      </c>
      <c r="T344" s="1">
        <v>42102</v>
      </c>
      <c r="U344" s="1">
        <v>42104</v>
      </c>
      <c r="V344">
        <v>-84.628799999999998</v>
      </c>
      <c r="W344" s="2">
        <f>Sales_Dataset[[#This Row],[Profit]]/Sales_Dataset[[#This Row],[Sales]]</f>
        <v>-6.2905606802791877E-2</v>
      </c>
      <c r="X344">
        <v>19</v>
      </c>
      <c r="Y344">
        <v>1345.33</v>
      </c>
      <c r="Z344">
        <v>87679</v>
      </c>
      <c r="AA344" t="s">
        <v>39</v>
      </c>
      <c r="AB344" t="s">
        <v>40</v>
      </c>
    </row>
    <row r="345" spans="1:28" x14ac:dyDescent="0.3">
      <c r="A345">
        <v>2066</v>
      </c>
      <c r="B345" t="s">
        <v>58</v>
      </c>
      <c r="C345">
        <v>0.02</v>
      </c>
      <c r="D345">
        <v>28.15</v>
      </c>
      <c r="E345">
        <v>6.17</v>
      </c>
      <c r="F345">
        <v>2491</v>
      </c>
      <c r="G345" t="s">
        <v>159</v>
      </c>
      <c r="H345" t="s">
        <v>43</v>
      </c>
      <c r="I345" t="s">
        <v>80</v>
      </c>
      <c r="J345" t="s">
        <v>45</v>
      </c>
      <c r="K345" t="s">
        <v>81</v>
      </c>
      <c r="L345" t="s">
        <v>62</v>
      </c>
      <c r="M345" t="s">
        <v>183</v>
      </c>
      <c r="N345">
        <v>0.55000000000000004</v>
      </c>
      <c r="O345" t="s">
        <v>35</v>
      </c>
      <c r="P345" t="s">
        <v>36</v>
      </c>
      <c r="Q345" t="s">
        <v>37</v>
      </c>
      <c r="R345" t="s">
        <v>38</v>
      </c>
      <c r="S345">
        <v>90045</v>
      </c>
      <c r="T345" s="1">
        <v>42103</v>
      </c>
      <c r="U345" s="1">
        <v>42104</v>
      </c>
      <c r="V345">
        <v>117.208</v>
      </c>
      <c r="W345" s="2">
        <f>Sales_Dataset[[#This Row],[Profit]]/Sales_Dataset[[#This Row],[Sales]]</f>
        <v>8.7506532678323451E-2</v>
      </c>
      <c r="X345">
        <v>45</v>
      </c>
      <c r="Y345">
        <v>1339.42</v>
      </c>
      <c r="Z345">
        <v>14785</v>
      </c>
      <c r="AA345" t="s">
        <v>39</v>
      </c>
      <c r="AB345" t="s">
        <v>40</v>
      </c>
    </row>
    <row r="346" spans="1:28" x14ac:dyDescent="0.3">
      <c r="A346">
        <v>5689</v>
      </c>
      <c r="B346" t="s">
        <v>65</v>
      </c>
      <c r="C346">
        <v>0.05</v>
      </c>
      <c r="D346">
        <v>63.94</v>
      </c>
      <c r="E346">
        <v>14.48</v>
      </c>
      <c r="F346">
        <v>2882</v>
      </c>
      <c r="G346" t="s">
        <v>110</v>
      </c>
      <c r="H346" t="s">
        <v>85</v>
      </c>
      <c r="I346" t="s">
        <v>80</v>
      </c>
      <c r="J346" t="s">
        <v>31</v>
      </c>
      <c r="K346" t="s">
        <v>117</v>
      </c>
      <c r="L346" t="s">
        <v>47</v>
      </c>
      <c r="M346" t="s">
        <v>292</v>
      </c>
      <c r="N346">
        <v>0.46</v>
      </c>
      <c r="O346" t="s">
        <v>35</v>
      </c>
      <c r="P346" t="s">
        <v>88</v>
      </c>
      <c r="Q346" t="s">
        <v>112</v>
      </c>
      <c r="R346" t="s">
        <v>113</v>
      </c>
      <c r="S346">
        <v>28206</v>
      </c>
      <c r="T346" s="1">
        <v>42185</v>
      </c>
      <c r="U346" s="1">
        <v>42192</v>
      </c>
      <c r="V346">
        <v>270.87430000000001</v>
      </c>
      <c r="W346" s="2">
        <f>Sales_Dataset[[#This Row],[Profit]]/Sales_Dataset[[#This Row],[Sales]]</f>
        <v>0.20269712275975607</v>
      </c>
      <c r="X346">
        <v>21</v>
      </c>
      <c r="Y346">
        <v>1336.35</v>
      </c>
      <c r="Z346">
        <v>40224</v>
      </c>
      <c r="AA346" t="s">
        <v>91</v>
      </c>
      <c r="AB346" t="s">
        <v>40</v>
      </c>
    </row>
    <row r="347" spans="1:28" x14ac:dyDescent="0.3">
      <c r="A347">
        <v>18801</v>
      </c>
      <c r="B347" t="s">
        <v>27</v>
      </c>
      <c r="C347">
        <v>0.1</v>
      </c>
      <c r="D347">
        <v>280.98</v>
      </c>
      <c r="E347">
        <v>35.67</v>
      </c>
      <c r="F347">
        <v>254</v>
      </c>
      <c r="G347" t="s">
        <v>788</v>
      </c>
      <c r="H347" t="s">
        <v>29</v>
      </c>
      <c r="I347" t="s">
        <v>44</v>
      </c>
      <c r="J347" t="s">
        <v>31</v>
      </c>
      <c r="K347" t="s">
        <v>32</v>
      </c>
      <c r="L347" t="s">
        <v>33</v>
      </c>
      <c r="M347" t="s">
        <v>789</v>
      </c>
      <c r="N347">
        <v>0.66</v>
      </c>
      <c r="O347" t="s">
        <v>35</v>
      </c>
      <c r="P347" t="s">
        <v>36</v>
      </c>
      <c r="Q347" t="s">
        <v>423</v>
      </c>
      <c r="R347" t="s">
        <v>790</v>
      </c>
      <c r="S347">
        <v>80126</v>
      </c>
      <c r="T347" s="1">
        <v>42165</v>
      </c>
      <c r="U347" s="1">
        <v>42166</v>
      </c>
      <c r="V347">
        <v>-53.744999999999997</v>
      </c>
      <c r="W347" s="2">
        <f>Sales_Dataset[[#This Row],[Profit]]/Sales_Dataset[[#This Row],[Sales]]</f>
        <v>-4.032427484581564E-2</v>
      </c>
      <c r="X347">
        <v>5</v>
      </c>
      <c r="Y347">
        <v>1332.82</v>
      </c>
      <c r="Z347">
        <v>86268</v>
      </c>
      <c r="AA347" t="s">
        <v>39</v>
      </c>
      <c r="AB347" t="s">
        <v>40</v>
      </c>
    </row>
    <row r="348" spans="1:28" x14ac:dyDescent="0.3">
      <c r="A348">
        <v>5568</v>
      </c>
      <c r="B348" t="s">
        <v>65</v>
      </c>
      <c r="C348">
        <v>0.03</v>
      </c>
      <c r="D348">
        <v>30.98</v>
      </c>
      <c r="E348">
        <v>6.5</v>
      </c>
      <c r="F348">
        <v>1129</v>
      </c>
      <c r="G348" t="s">
        <v>170</v>
      </c>
      <c r="H348" t="s">
        <v>43</v>
      </c>
      <c r="I348" t="s">
        <v>30</v>
      </c>
      <c r="J348" t="s">
        <v>55</v>
      </c>
      <c r="K348" t="s">
        <v>86</v>
      </c>
      <c r="L348" t="s">
        <v>47</v>
      </c>
      <c r="M348" t="s">
        <v>291</v>
      </c>
      <c r="N348">
        <v>0.79</v>
      </c>
      <c r="O348" t="s">
        <v>35</v>
      </c>
      <c r="P348" t="s">
        <v>69</v>
      </c>
      <c r="Q348" t="s">
        <v>98</v>
      </c>
      <c r="R348" t="s">
        <v>99</v>
      </c>
      <c r="S348">
        <v>2118</v>
      </c>
      <c r="T348" s="1">
        <v>42168</v>
      </c>
      <c r="U348" s="1">
        <v>42172</v>
      </c>
      <c r="V348">
        <v>-144.19999999999999</v>
      </c>
      <c r="W348" s="2">
        <f>Sales_Dataset[[#This Row],[Profit]]/Sales_Dataset[[#This Row],[Sales]]</f>
        <v>-0.10825094400528493</v>
      </c>
      <c r="X348">
        <v>44</v>
      </c>
      <c r="Y348">
        <v>1332.09</v>
      </c>
      <c r="Z348">
        <v>39430</v>
      </c>
      <c r="AA348" t="s">
        <v>72</v>
      </c>
      <c r="AB348" t="s">
        <v>40</v>
      </c>
    </row>
    <row r="349" spans="1:28" x14ac:dyDescent="0.3">
      <c r="A349">
        <v>22253</v>
      </c>
      <c r="B349" t="s">
        <v>65</v>
      </c>
      <c r="C349">
        <v>0.03</v>
      </c>
      <c r="D349">
        <v>65.989999999999995</v>
      </c>
      <c r="E349">
        <v>5.26</v>
      </c>
      <c r="F349">
        <v>1527</v>
      </c>
      <c r="G349" t="s">
        <v>1854</v>
      </c>
      <c r="H349" t="s">
        <v>43</v>
      </c>
      <c r="I349" t="s">
        <v>44</v>
      </c>
      <c r="J349" t="s">
        <v>55</v>
      </c>
      <c r="K349" t="s">
        <v>56</v>
      </c>
      <c r="L349" t="s">
        <v>47</v>
      </c>
      <c r="M349" t="s">
        <v>1803</v>
      </c>
      <c r="N349">
        <v>0.56000000000000005</v>
      </c>
      <c r="O349" t="s">
        <v>35</v>
      </c>
      <c r="P349" t="s">
        <v>88</v>
      </c>
      <c r="Q349" t="s">
        <v>564</v>
      </c>
      <c r="R349" t="s">
        <v>1855</v>
      </c>
      <c r="S349">
        <v>35601</v>
      </c>
      <c r="T349" s="1">
        <v>42093</v>
      </c>
      <c r="U349" s="1">
        <v>42103</v>
      </c>
      <c r="V349">
        <v>-52.248000000000005</v>
      </c>
      <c r="W349" s="2">
        <f>Sales_Dataset[[#This Row],[Profit]]/Sales_Dataset[[#This Row],[Sales]]</f>
        <v>-3.9701222616505709E-2</v>
      </c>
      <c r="X349">
        <v>23</v>
      </c>
      <c r="Y349">
        <v>1316.03</v>
      </c>
      <c r="Z349">
        <v>86814</v>
      </c>
      <c r="AA349" t="s">
        <v>91</v>
      </c>
      <c r="AB349" t="s">
        <v>40</v>
      </c>
    </row>
    <row r="350" spans="1:28" x14ac:dyDescent="0.3">
      <c r="A350">
        <v>19270</v>
      </c>
      <c r="B350" t="s">
        <v>76</v>
      </c>
      <c r="C350">
        <v>0.09</v>
      </c>
      <c r="D350">
        <v>71.37</v>
      </c>
      <c r="E350">
        <v>69</v>
      </c>
      <c r="F350">
        <v>2352</v>
      </c>
      <c r="G350" t="s">
        <v>1052</v>
      </c>
      <c r="H350" t="s">
        <v>43</v>
      </c>
      <c r="I350" t="s">
        <v>44</v>
      </c>
      <c r="J350" t="s">
        <v>31</v>
      </c>
      <c r="K350" t="s">
        <v>32</v>
      </c>
      <c r="L350" t="s">
        <v>105</v>
      </c>
      <c r="M350" t="s">
        <v>1053</v>
      </c>
      <c r="N350">
        <v>0.68</v>
      </c>
      <c r="O350" t="s">
        <v>35</v>
      </c>
      <c r="P350" t="s">
        <v>69</v>
      </c>
      <c r="Q350" t="s">
        <v>460</v>
      </c>
      <c r="R350" t="s">
        <v>1054</v>
      </c>
      <c r="S350">
        <v>21501</v>
      </c>
      <c r="T350" s="1">
        <v>42178</v>
      </c>
      <c r="U350" s="1">
        <v>42179</v>
      </c>
      <c r="V350">
        <v>-1537.1356000000003</v>
      </c>
      <c r="W350" s="2">
        <f>Sales_Dataset[[#This Row],[Profit]]/Sales_Dataset[[#This Row],[Sales]]</f>
        <v>-1.1797077468572044</v>
      </c>
      <c r="X350">
        <v>19</v>
      </c>
      <c r="Y350">
        <v>1302.98</v>
      </c>
      <c r="Z350">
        <v>86166</v>
      </c>
      <c r="AA350" t="s">
        <v>72</v>
      </c>
      <c r="AB350" t="s">
        <v>40</v>
      </c>
    </row>
    <row r="351" spans="1:28" x14ac:dyDescent="0.3">
      <c r="A351">
        <v>20858</v>
      </c>
      <c r="B351" t="s">
        <v>76</v>
      </c>
      <c r="C351">
        <v>0</v>
      </c>
      <c r="D351">
        <v>73.98</v>
      </c>
      <c r="E351">
        <v>12.14</v>
      </c>
      <c r="F351">
        <v>266</v>
      </c>
      <c r="G351" t="s">
        <v>1286</v>
      </c>
      <c r="H351" t="s">
        <v>85</v>
      </c>
      <c r="I351" t="s">
        <v>30</v>
      </c>
      <c r="J351" t="s">
        <v>55</v>
      </c>
      <c r="K351" t="s">
        <v>86</v>
      </c>
      <c r="L351" t="s">
        <v>47</v>
      </c>
      <c r="M351" t="s">
        <v>556</v>
      </c>
      <c r="N351">
        <v>0.67</v>
      </c>
      <c r="O351" t="s">
        <v>35</v>
      </c>
      <c r="P351" t="s">
        <v>49</v>
      </c>
      <c r="Q351" t="s">
        <v>50</v>
      </c>
      <c r="R351" t="s">
        <v>1288</v>
      </c>
      <c r="S351">
        <v>78207</v>
      </c>
      <c r="T351" s="1">
        <v>42142</v>
      </c>
      <c r="U351" s="1">
        <v>42144</v>
      </c>
      <c r="V351">
        <v>326.25</v>
      </c>
      <c r="W351" s="2">
        <f>Sales_Dataset[[#This Row],[Profit]]/Sales_Dataset[[#This Row],[Sales]]</f>
        <v>0.25080526748718107</v>
      </c>
      <c r="X351">
        <v>17</v>
      </c>
      <c r="Y351">
        <v>1300.81</v>
      </c>
      <c r="Z351">
        <v>90593</v>
      </c>
      <c r="AA351" t="s">
        <v>52</v>
      </c>
      <c r="AB351" t="s">
        <v>40</v>
      </c>
    </row>
    <row r="352" spans="1:28" x14ac:dyDescent="0.3">
      <c r="A352">
        <v>21746</v>
      </c>
      <c r="B352" t="s">
        <v>76</v>
      </c>
      <c r="C352">
        <v>0.09</v>
      </c>
      <c r="D352">
        <v>77.510000000000005</v>
      </c>
      <c r="E352">
        <v>4</v>
      </c>
      <c r="F352">
        <v>1814</v>
      </c>
      <c r="G352" t="s">
        <v>1951</v>
      </c>
      <c r="H352" t="s">
        <v>85</v>
      </c>
      <c r="I352" t="s">
        <v>44</v>
      </c>
      <c r="J352" t="s">
        <v>55</v>
      </c>
      <c r="K352" t="s">
        <v>86</v>
      </c>
      <c r="L352" t="s">
        <v>47</v>
      </c>
      <c r="M352" t="s">
        <v>1919</v>
      </c>
      <c r="N352">
        <v>0.76</v>
      </c>
      <c r="O352" t="s">
        <v>35</v>
      </c>
      <c r="P352" t="s">
        <v>88</v>
      </c>
      <c r="Q352" t="s">
        <v>1227</v>
      </c>
      <c r="R352" t="s">
        <v>1952</v>
      </c>
      <c r="S352">
        <v>38654</v>
      </c>
      <c r="T352" s="1">
        <v>42147</v>
      </c>
      <c r="U352" s="1">
        <v>42149</v>
      </c>
      <c r="V352">
        <v>-986.52399999999989</v>
      </c>
      <c r="W352" s="2">
        <f>Sales_Dataset[[#This Row],[Profit]]/Sales_Dataset[[#This Row],[Sales]]</f>
        <v>-0.75854952558168143</v>
      </c>
      <c r="X352">
        <v>17</v>
      </c>
      <c r="Y352">
        <v>1300.54</v>
      </c>
      <c r="Z352">
        <v>90524</v>
      </c>
      <c r="AA352" t="s">
        <v>91</v>
      </c>
      <c r="AB352" t="s">
        <v>40</v>
      </c>
    </row>
    <row r="353" spans="1:28" x14ac:dyDescent="0.3">
      <c r="A353">
        <v>23060</v>
      </c>
      <c r="B353" t="s">
        <v>65</v>
      </c>
      <c r="C353">
        <v>0</v>
      </c>
      <c r="D353">
        <v>170.98</v>
      </c>
      <c r="E353">
        <v>13.99</v>
      </c>
      <c r="F353">
        <v>269</v>
      </c>
      <c r="G353" t="s">
        <v>2306</v>
      </c>
      <c r="H353" t="s">
        <v>43</v>
      </c>
      <c r="I353" t="s">
        <v>44</v>
      </c>
      <c r="J353" t="s">
        <v>31</v>
      </c>
      <c r="K353" t="s">
        <v>117</v>
      </c>
      <c r="L353" t="s">
        <v>167</v>
      </c>
      <c r="M353" t="s">
        <v>2308</v>
      </c>
      <c r="N353">
        <v>0.75</v>
      </c>
      <c r="O353" t="s">
        <v>35</v>
      </c>
      <c r="P353" t="s">
        <v>36</v>
      </c>
      <c r="Q353" t="s">
        <v>396</v>
      </c>
      <c r="R353" t="s">
        <v>2307</v>
      </c>
      <c r="S353">
        <v>85234</v>
      </c>
      <c r="T353" s="1">
        <v>42160</v>
      </c>
      <c r="U353" s="1">
        <v>42167</v>
      </c>
      <c r="V353">
        <v>888.14729999999997</v>
      </c>
      <c r="W353" s="2">
        <f>Sales_Dataset[[#This Row],[Profit]]/Sales_Dataset[[#This Row],[Sales]]</f>
        <v>0.69</v>
      </c>
      <c r="X353">
        <v>7</v>
      </c>
      <c r="Y353">
        <v>1287.17</v>
      </c>
      <c r="Z353">
        <v>88942</v>
      </c>
      <c r="AA353" t="s">
        <v>39</v>
      </c>
      <c r="AB353" t="s">
        <v>40</v>
      </c>
    </row>
    <row r="354" spans="1:28" x14ac:dyDescent="0.3">
      <c r="A354">
        <v>25632</v>
      </c>
      <c r="B354" t="s">
        <v>27</v>
      </c>
      <c r="C354">
        <v>0.09</v>
      </c>
      <c r="D354">
        <v>130.97999999999999</v>
      </c>
      <c r="E354">
        <v>30</v>
      </c>
      <c r="F354">
        <v>1227</v>
      </c>
      <c r="G354" t="s">
        <v>2887</v>
      </c>
      <c r="H354" t="s">
        <v>29</v>
      </c>
      <c r="I354" t="s">
        <v>60</v>
      </c>
      <c r="J354" t="s">
        <v>31</v>
      </c>
      <c r="K354" t="s">
        <v>185</v>
      </c>
      <c r="L354" t="s">
        <v>74</v>
      </c>
      <c r="M354" t="s">
        <v>347</v>
      </c>
      <c r="N354">
        <v>0.78</v>
      </c>
      <c r="O354" t="s">
        <v>35</v>
      </c>
      <c r="P354" t="s">
        <v>69</v>
      </c>
      <c r="Q354" t="s">
        <v>490</v>
      </c>
      <c r="R354" t="s">
        <v>1673</v>
      </c>
      <c r="S354">
        <v>5403</v>
      </c>
      <c r="T354" s="1">
        <v>42122</v>
      </c>
      <c r="U354" s="1">
        <v>42125</v>
      </c>
      <c r="V354">
        <v>-421.76</v>
      </c>
      <c r="W354" s="2">
        <f>Sales_Dataset[[#This Row],[Profit]]/Sales_Dataset[[#This Row],[Sales]]</f>
        <v>-0.32881411430843471</v>
      </c>
      <c r="X354">
        <v>10</v>
      </c>
      <c r="Y354">
        <v>1282.67</v>
      </c>
      <c r="Z354">
        <v>90800</v>
      </c>
      <c r="AA354" t="s">
        <v>72</v>
      </c>
      <c r="AB354" t="s">
        <v>40</v>
      </c>
    </row>
    <row r="355" spans="1:28" x14ac:dyDescent="0.3">
      <c r="A355">
        <v>19599</v>
      </c>
      <c r="B355" t="s">
        <v>27</v>
      </c>
      <c r="C355">
        <v>0.01</v>
      </c>
      <c r="D355">
        <v>35.99</v>
      </c>
      <c r="E355">
        <v>0.99</v>
      </c>
      <c r="F355">
        <v>2976</v>
      </c>
      <c r="G355" t="s">
        <v>1208</v>
      </c>
      <c r="H355" t="s">
        <v>43</v>
      </c>
      <c r="I355" t="s">
        <v>60</v>
      </c>
      <c r="J355" t="s">
        <v>55</v>
      </c>
      <c r="K355" t="s">
        <v>56</v>
      </c>
      <c r="L355" t="s">
        <v>62</v>
      </c>
      <c r="M355" t="s">
        <v>318</v>
      </c>
      <c r="N355">
        <v>0.35</v>
      </c>
      <c r="O355" t="s">
        <v>35</v>
      </c>
      <c r="P355" t="s">
        <v>49</v>
      </c>
      <c r="Q355" t="s">
        <v>419</v>
      </c>
      <c r="R355" t="s">
        <v>1209</v>
      </c>
      <c r="S355">
        <v>53154</v>
      </c>
      <c r="T355" s="1">
        <v>42146</v>
      </c>
      <c r="U355" s="1">
        <v>42147</v>
      </c>
      <c r="V355">
        <v>882.48239999999998</v>
      </c>
      <c r="W355" s="2">
        <f>Sales_Dataset[[#This Row],[Profit]]/Sales_Dataset[[#This Row],[Sales]]</f>
        <v>0.69</v>
      </c>
      <c r="X355">
        <v>41</v>
      </c>
      <c r="Y355">
        <v>1278.96</v>
      </c>
      <c r="Z355">
        <v>89047</v>
      </c>
      <c r="AA355" t="s">
        <v>52</v>
      </c>
      <c r="AB355" t="s">
        <v>40</v>
      </c>
    </row>
    <row r="356" spans="1:28" x14ac:dyDescent="0.3">
      <c r="A356">
        <v>25594</v>
      </c>
      <c r="B356" t="s">
        <v>65</v>
      </c>
      <c r="C356">
        <v>0.05</v>
      </c>
      <c r="D356">
        <v>100.97</v>
      </c>
      <c r="E356">
        <v>7.18</v>
      </c>
      <c r="F356">
        <v>2638</v>
      </c>
      <c r="G356" t="s">
        <v>2872</v>
      </c>
      <c r="H356" t="s">
        <v>85</v>
      </c>
      <c r="I356" t="s">
        <v>80</v>
      </c>
      <c r="J356" t="s">
        <v>55</v>
      </c>
      <c r="K356" t="s">
        <v>86</v>
      </c>
      <c r="L356" t="s">
        <v>47</v>
      </c>
      <c r="M356" t="s">
        <v>2375</v>
      </c>
      <c r="N356">
        <v>0.46</v>
      </c>
      <c r="O356" t="s">
        <v>35</v>
      </c>
      <c r="P356" t="s">
        <v>36</v>
      </c>
      <c r="Q356" t="s">
        <v>610</v>
      </c>
      <c r="R356" t="s">
        <v>2199</v>
      </c>
      <c r="S356">
        <v>83704</v>
      </c>
      <c r="T356" s="1">
        <v>42163</v>
      </c>
      <c r="U356" s="1">
        <v>42163</v>
      </c>
      <c r="V356">
        <v>881.46809999999994</v>
      </c>
      <c r="W356" s="2">
        <f>Sales_Dataset[[#This Row],[Profit]]/Sales_Dataset[[#This Row],[Sales]]</f>
        <v>0.69</v>
      </c>
      <c r="X356">
        <v>13</v>
      </c>
      <c r="Y356">
        <v>1277.49</v>
      </c>
      <c r="Z356">
        <v>90951</v>
      </c>
      <c r="AA356" t="s">
        <v>39</v>
      </c>
      <c r="AB356" t="s">
        <v>40</v>
      </c>
    </row>
    <row r="357" spans="1:28" x14ac:dyDescent="0.3">
      <c r="A357">
        <v>25060</v>
      </c>
      <c r="B357" t="s">
        <v>76</v>
      </c>
      <c r="C357">
        <v>0.05</v>
      </c>
      <c r="D357">
        <v>120.98</v>
      </c>
      <c r="E357">
        <v>9.07</v>
      </c>
      <c r="F357">
        <v>3124</v>
      </c>
      <c r="G357" t="s">
        <v>2799</v>
      </c>
      <c r="H357" t="s">
        <v>43</v>
      </c>
      <c r="I357" t="s">
        <v>44</v>
      </c>
      <c r="J357" t="s">
        <v>45</v>
      </c>
      <c r="K357" t="s">
        <v>67</v>
      </c>
      <c r="L357" t="s">
        <v>47</v>
      </c>
      <c r="M357" t="s">
        <v>1787</v>
      </c>
      <c r="N357">
        <v>0.35</v>
      </c>
      <c r="O357" t="s">
        <v>35</v>
      </c>
      <c r="P357" t="s">
        <v>49</v>
      </c>
      <c r="Q357" t="s">
        <v>176</v>
      </c>
      <c r="R357" t="s">
        <v>2800</v>
      </c>
      <c r="S357">
        <v>61265</v>
      </c>
      <c r="T357" s="1">
        <v>42154</v>
      </c>
      <c r="U357" s="1">
        <v>42155</v>
      </c>
      <c r="V357">
        <v>881.04719999999998</v>
      </c>
      <c r="W357" s="2">
        <f>Sales_Dataset[[#This Row],[Profit]]/Sales_Dataset[[#This Row],[Sales]]</f>
        <v>0.69</v>
      </c>
      <c r="X357">
        <v>11</v>
      </c>
      <c r="Y357">
        <v>1276.8800000000001</v>
      </c>
      <c r="Z357">
        <v>87286</v>
      </c>
      <c r="AA357" t="s">
        <v>52</v>
      </c>
      <c r="AB357" t="s">
        <v>40</v>
      </c>
    </row>
    <row r="358" spans="1:28" x14ac:dyDescent="0.3">
      <c r="A358">
        <v>18089</v>
      </c>
      <c r="B358" t="s">
        <v>41</v>
      </c>
      <c r="C358">
        <v>0.04</v>
      </c>
      <c r="D358">
        <v>125.99</v>
      </c>
      <c r="E358">
        <v>4.2</v>
      </c>
      <c r="F358">
        <v>3105</v>
      </c>
      <c r="G358" t="s">
        <v>408</v>
      </c>
      <c r="H358" t="s">
        <v>43</v>
      </c>
      <c r="I358" t="s">
        <v>44</v>
      </c>
      <c r="J358" t="s">
        <v>55</v>
      </c>
      <c r="K358" t="s">
        <v>56</v>
      </c>
      <c r="L358" t="s">
        <v>47</v>
      </c>
      <c r="M358" t="s">
        <v>57</v>
      </c>
      <c r="N358">
        <v>0.59</v>
      </c>
      <c r="O358" t="s">
        <v>35</v>
      </c>
      <c r="P358" t="s">
        <v>88</v>
      </c>
      <c r="Q358" t="s">
        <v>409</v>
      </c>
      <c r="R358" t="s">
        <v>410</v>
      </c>
      <c r="S358">
        <v>42071</v>
      </c>
      <c r="T358" s="1">
        <v>42083</v>
      </c>
      <c r="U358" s="1">
        <v>42085</v>
      </c>
      <c r="V358">
        <v>-236.25</v>
      </c>
      <c r="W358" s="2">
        <f>Sales_Dataset[[#This Row],[Profit]]/Sales_Dataset[[#This Row],[Sales]]</f>
        <v>-0.18592114582513575</v>
      </c>
      <c r="X358">
        <v>12</v>
      </c>
      <c r="Y358">
        <v>1270.7</v>
      </c>
      <c r="Z358">
        <v>86327</v>
      </c>
      <c r="AA358" t="s">
        <v>91</v>
      </c>
      <c r="AB358" t="s">
        <v>40</v>
      </c>
    </row>
    <row r="359" spans="1:28" x14ac:dyDescent="0.3">
      <c r="A359">
        <v>24463</v>
      </c>
      <c r="B359" t="s">
        <v>27</v>
      </c>
      <c r="C359">
        <v>0.06</v>
      </c>
      <c r="D359">
        <v>90.97</v>
      </c>
      <c r="E359">
        <v>14</v>
      </c>
      <c r="F359">
        <v>1815</v>
      </c>
      <c r="G359" t="s">
        <v>2643</v>
      </c>
      <c r="H359" t="s">
        <v>29</v>
      </c>
      <c r="I359" t="s">
        <v>44</v>
      </c>
      <c r="J359" t="s">
        <v>55</v>
      </c>
      <c r="K359" t="s">
        <v>77</v>
      </c>
      <c r="L359" t="s">
        <v>74</v>
      </c>
      <c r="M359" t="s">
        <v>1187</v>
      </c>
      <c r="N359">
        <v>0.36</v>
      </c>
      <c r="O359" t="s">
        <v>35</v>
      </c>
      <c r="P359" t="s">
        <v>88</v>
      </c>
      <c r="Q359" t="s">
        <v>1227</v>
      </c>
      <c r="R359" t="s">
        <v>2644</v>
      </c>
      <c r="S359">
        <v>39208</v>
      </c>
      <c r="T359" s="1">
        <v>42046</v>
      </c>
      <c r="U359" s="1">
        <v>42047</v>
      </c>
      <c r="V359">
        <v>47.334000000000003</v>
      </c>
      <c r="W359" s="2">
        <f>Sales_Dataset[[#This Row],[Profit]]/Sales_Dataset[[#This Row],[Sales]]</f>
        <v>3.7467051885859033E-2</v>
      </c>
      <c r="X359">
        <v>14</v>
      </c>
      <c r="Y359">
        <v>1263.3499999999999</v>
      </c>
      <c r="Z359">
        <v>90525</v>
      </c>
      <c r="AA359" t="s">
        <v>91</v>
      </c>
      <c r="AB359" t="s">
        <v>40</v>
      </c>
    </row>
    <row r="360" spans="1:28" x14ac:dyDescent="0.3">
      <c r="A360">
        <v>23303</v>
      </c>
      <c r="B360" t="s">
        <v>58</v>
      </c>
      <c r="C360">
        <v>0.04</v>
      </c>
      <c r="D360">
        <v>85.99</v>
      </c>
      <c r="E360">
        <v>0.99</v>
      </c>
      <c r="F360">
        <v>306</v>
      </c>
      <c r="G360" t="s">
        <v>2377</v>
      </c>
      <c r="H360" t="s">
        <v>43</v>
      </c>
      <c r="I360" t="s">
        <v>60</v>
      </c>
      <c r="J360" t="s">
        <v>55</v>
      </c>
      <c r="K360" t="s">
        <v>56</v>
      </c>
      <c r="L360" t="s">
        <v>82</v>
      </c>
      <c r="M360" t="s">
        <v>1207</v>
      </c>
      <c r="N360">
        <v>0.55000000000000004</v>
      </c>
      <c r="O360" t="s">
        <v>35</v>
      </c>
      <c r="P360" t="s">
        <v>69</v>
      </c>
      <c r="Q360" t="s">
        <v>460</v>
      </c>
      <c r="R360" t="s">
        <v>2378</v>
      </c>
      <c r="S360">
        <v>21208</v>
      </c>
      <c r="T360" s="1">
        <v>42049</v>
      </c>
      <c r="U360" s="1">
        <v>42051</v>
      </c>
      <c r="V360">
        <v>855.99329999999986</v>
      </c>
      <c r="W360" s="2">
        <f>Sales_Dataset[[#This Row],[Profit]]/Sales_Dataset[[#This Row],[Sales]]</f>
        <v>0.69</v>
      </c>
      <c r="X360">
        <v>17</v>
      </c>
      <c r="Y360">
        <v>1240.57</v>
      </c>
      <c r="Z360">
        <v>87057</v>
      </c>
      <c r="AA360" t="s">
        <v>72</v>
      </c>
      <c r="AB360" t="s">
        <v>40</v>
      </c>
    </row>
    <row r="361" spans="1:28" x14ac:dyDescent="0.3">
      <c r="A361">
        <v>5272</v>
      </c>
      <c r="B361" t="s">
        <v>65</v>
      </c>
      <c r="C361">
        <v>0</v>
      </c>
      <c r="D361">
        <v>291.73</v>
      </c>
      <c r="E361">
        <v>48.8</v>
      </c>
      <c r="F361">
        <v>68</v>
      </c>
      <c r="G361" t="s">
        <v>272</v>
      </c>
      <c r="H361" t="s">
        <v>29</v>
      </c>
      <c r="I361" t="s">
        <v>30</v>
      </c>
      <c r="J361" t="s">
        <v>31</v>
      </c>
      <c r="K361" t="s">
        <v>185</v>
      </c>
      <c r="L361" t="s">
        <v>74</v>
      </c>
      <c r="M361" t="s">
        <v>273</v>
      </c>
      <c r="N361">
        <v>0.56000000000000005</v>
      </c>
      <c r="O361" t="s">
        <v>35</v>
      </c>
      <c r="P361" t="s">
        <v>69</v>
      </c>
      <c r="Q361" t="s">
        <v>70</v>
      </c>
      <c r="R361" t="s">
        <v>71</v>
      </c>
      <c r="S361">
        <v>10177</v>
      </c>
      <c r="T361" s="1">
        <v>42006</v>
      </c>
      <c r="U361" s="1">
        <v>42006</v>
      </c>
      <c r="V361">
        <v>-308.928</v>
      </c>
      <c r="W361" s="2">
        <f>Sales_Dataset[[#This Row],[Profit]]/Sales_Dataset[[#This Row],[Sales]]</f>
        <v>-0.24932448791826062</v>
      </c>
      <c r="X361">
        <v>4</v>
      </c>
      <c r="Y361">
        <v>1239.06</v>
      </c>
      <c r="Z361">
        <v>37537</v>
      </c>
      <c r="AA361" t="s">
        <v>72</v>
      </c>
      <c r="AB361" t="s">
        <v>40</v>
      </c>
    </row>
    <row r="362" spans="1:28" x14ac:dyDescent="0.3">
      <c r="A362">
        <v>25651</v>
      </c>
      <c r="B362" t="s">
        <v>65</v>
      </c>
      <c r="C362">
        <v>0.03</v>
      </c>
      <c r="D362">
        <v>65.989999999999995</v>
      </c>
      <c r="E362">
        <v>8.8000000000000007</v>
      </c>
      <c r="F362">
        <v>2684</v>
      </c>
      <c r="G362" t="s">
        <v>2261</v>
      </c>
      <c r="H362" t="s">
        <v>43</v>
      </c>
      <c r="I362" t="s">
        <v>60</v>
      </c>
      <c r="J362" t="s">
        <v>55</v>
      </c>
      <c r="K362" t="s">
        <v>56</v>
      </c>
      <c r="L362" t="s">
        <v>47</v>
      </c>
      <c r="M362" t="s">
        <v>212</v>
      </c>
      <c r="N362">
        <v>0.57999999999999996</v>
      </c>
      <c r="O362" t="s">
        <v>35</v>
      </c>
      <c r="P362" t="s">
        <v>88</v>
      </c>
      <c r="Q362" t="s">
        <v>94</v>
      </c>
      <c r="R362" t="s">
        <v>2262</v>
      </c>
      <c r="S362">
        <v>33952</v>
      </c>
      <c r="T362" s="1">
        <v>42104</v>
      </c>
      <c r="U362" s="1">
        <v>42104</v>
      </c>
      <c r="V362">
        <v>9.939899999999998</v>
      </c>
      <c r="W362" s="2">
        <f>Sales_Dataset[[#This Row],[Profit]]/Sales_Dataset[[#This Row],[Sales]]</f>
        <v>8.0328915467916574E-3</v>
      </c>
      <c r="X362">
        <v>21</v>
      </c>
      <c r="Y362">
        <v>1237.4000000000001</v>
      </c>
      <c r="Z362">
        <v>89148</v>
      </c>
      <c r="AA362" t="s">
        <v>91</v>
      </c>
      <c r="AB362" t="s">
        <v>40</v>
      </c>
    </row>
    <row r="363" spans="1:28" x14ac:dyDescent="0.3">
      <c r="A363">
        <v>494</v>
      </c>
      <c r="B363" t="s">
        <v>27</v>
      </c>
      <c r="C363">
        <v>0.1</v>
      </c>
      <c r="D363">
        <v>19.98</v>
      </c>
      <c r="E363">
        <v>4</v>
      </c>
      <c r="F363">
        <v>102</v>
      </c>
      <c r="G363" t="s">
        <v>96</v>
      </c>
      <c r="H363" t="s">
        <v>43</v>
      </c>
      <c r="I363" t="s">
        <v>80</v>
      </c>
      <c r="J363" t="s">
        <v>55</v>
      </c>
      <c r="K363" t="s">
        <v>86</v>
      </c>
      <c r="L363" t="s">
        <v>47</v>
      </c>
      <c r="M363" t="s">
        <v>97</v>
      </c>
      <c r="N363">
        <v>0.68</v>
      </c>
      <c r="O363" t="s">
        <v>35</v>
      </c>
      <c r="P363" t="s">
        <v>69</v>
      </c>
      <c r="Q363" t="s">
        <v>98</v>
      </c>
      <c r="R363" t="s">
        <v>99</v>
      </c>
      <c r="S363">
        <v>2129</v>
      </c>
      <c r="T363" s="1">
        <v>42177</v>
      </c>
      <c r="U363" s="1">
        <v>42179</v>
      </c>
      <c r="V363">
        <v>-20.25</v>
      </c>
      <c r="W363" s="2">
        <f>Sales_Dataset[[#This Row],[Profit]]/Sales_Dataset[[#This Row],[Sales]]</f>
        <v>-1.641909642266403E-2</v>
      </c>
      <c r="X363">
        <v>65</v>
      </c>
      <c r="Y363">
        <v>1233.32</v>
      </c>
      <c r="Z363">
        <v>3397</v>
      </c>
      <c r="AA363" t="s">
        <v>72</v>
      </c>
      <c r="AB363" t="s">
        <v>40</v>
      </c>
    </row>
    <row r="364" spans="1:28" x14ac:dyDescent="0.3">
      <c r="A364">
        <v>19539</v>
      </c>
      <c r="B364" t="s">
        <v>65</v>
      </c>
      <c r="C364">
        <v>0.06</v>
      </c>
      <c r="D364">
        <v>160.97999999999999</v>
      </c>
      <c r="E364">
        <v>35.020000000000003</v>
      </c>
      <c r="F364">
        <v>637</v>
      </c>
      <c r="G364" t="s">
        <v>1181</v>
      </c>
      <c r="H364" t="s">
        <v>29</v>
      </c>
      <c r="I364" t="s">
        <v>80</v>
      </c>
      <c r="J364" t="s">
        <v>31</v>
      </c>
      <c r="K364" t="s">
        <v>153</v>
      </c>
      <c r="L364" t="s">
        <v>33</v>
      </c>
      <c r="M364" t="s">
        <v>154</v>
      </c>
      <c r="N364">
        <v>0.72</v>
      </c>
      <c r="O364" t="s">
        <v>35</v>
      </c>
      <c r="P364" t="s">
        <v>36</v>
      </c>
      <c r="Q364" t="s">
        <v>37</v>
      </c>
      <c r="R364" t="s">
        <v>1182</v>
      </c>
      <c r="S364">
        <v>95051</v>
      </c>
      <c r="T364" s="1">
        <v>42083</v>
      </c>
      <c r="U364" s="1">
        <v>42087</v>
      </c>
      <c r="V364">
        <v>-229.68</v>
      </c>
      <c r="W364" s="2">
        <f>Sales_Dataset[[#This Row],[Profit]]/Sales_Dataset[[#This Row],[Sales]]</f>
        <v>-0.18642705822193004</v>
      </c>
      <c r="X364">
        <v>8</v>
      </c>
      <c r="Y364">
        <v>1232.01</v>
      </c>
      <c r="Z364">
        <v>87953</v>
      </c>
      <c r="AA364" t="s">
        <v>39</v>
      </c>
      <c r="AB364" t="s">
        <v>40</v>
      </c>
    </row>
    <row r="365" spans="1:28" x14ac:dyDescent="0.3">
      <c r="A365">
        <v>23871</v>
      </c>
      <c r="B365" t="s">
        <v>41</v>
      </c>
      <c r="C365">
        <v>0.03</v>
      </c>
      <c r="D365">
        <v>115.99</v>
      </c>
      <c r="E365">
        <v>4.2300000000000004</v>
      </c>
      <c r="F365">
        <v>2193</v>
      </c>
      <c r="G365" t="s">
        <v>2541</v>
      </c>
      <c r="H365" t="s">
        <v>43</v>
      </c>
      <c r="I365" t="s">
        <v>44</v>
      </c>
      <c r="J365" t="s">
        <v>55</v>
      </c>
      <c r="K365" t="s">
        <v>56</v>
      </c>
      <c r="L365" t="s">
        <v>47</v>
      </c>
      <c r="M365" t="s">
        <v>301</v>
      </c>
      <c r="N365">
        <v>0.56000000000000005</v>
      </c>
      <c r="O365" t="s">
        <v>35</v>
      </c>
      <c r="P365" t="s">
        <v>88</v>
      </c>
      <c r="Q365" t="s">
        <v>112</v>
      </c>
      <c r="R365" t="s">
        <v>716</v>
      </c>
      <c r="S365">
        <v>28560</v>
      </c>
      <c r="T365" s="1">
        <v>42049</v>
      </c>
      <c r="U365" s="1">
        <v>42051</v>
      </c>
      <c r="V365">
        <v>848.3646</v>
      </c>
      <c r="W365" s="2">
        <f>Sales_Dataset[[#This Row],[Profit]]/Sales_Dataset[[#This Row],[Sales]]</f>
        <v>0.69088440803296569</v>
      </c>
      <c r="X365">
        <v>12</v>
      </c>
      <c r="Y365">
        <v>1227.94</v>
      </c>
      <c r="Z365">
        <v>90685</v>
      </c>
      <c r="AA365" t="s">
        <v>91</v>
      </c>
      <c r="AB365" t="s">
        <v>40</v>
      </c>
    </row>
    <row r="366" spans="1:28" x14ac:dyDescent="0.3">
      <c r="A366">
        <v>23274</v>
      </c>
      <c r="B366" t="s">
        <v>65</v>
      </c>
      <c r="C366">
        <v>0.05</v>
      </c>
      <c r="D366">
        <v>155.06</v>
      </c>
      <c r="E366">
        <v>7.07</v>
      </c>
      <c r="F366">
        <v>67</v>
      </c>
      <c r="G366" t="s">
        <v>2364</v>
      </c>
      <c r="H366" t="s">
        <v>43</v>
      </c>
      <c r="I366" t="s">
        <v>30</v>
      </c>
      <c r="J366" t="s">
        <v>45</v>
      </c>
      <c r="K366" t="s">
        <v>120</v>
      </c>
      <c r="L366" t="s">
        <v>47</v>
      </c>
      <c r="M366" t="s">
        <v>121</v>
      </c>
      <c r="N366">
        <v>0.59</v>
      </c>
      <c r="O366" t="s">
        <v>35</v>
      </c>
      <c r="P366" t="s">
        <v>36</v>
      </c>
      <c r="Q366" t="s">
        <v>37</v>
      </c>
      <c r="R366" t="s">
        <v>2365</v>
      </c>
      <c r="S366">
        <v>94559</v>
      </c>
      <c r="T366" s="1">
        <v>42006</v>
      </c>
      <c r="U366" s="1">
        <v>42013</v>
      </c>
      <c r="V366">
        <v>845.66399999999987</v>
      </c>
      <c r="W366" s="2">
        <f>Sales_Dataset[[#This Row],[Profit]]/Sales_Dataset[[#This Row],[Sales]]</f>
        <v>0.69</v>
      </c>
      <c r="X366">
        <v>8</v>
      </c>
      <c r="Y366">
        <v>1225.5999999999999</v>
      </c>
      <c r="Z366">
        <v>87946</v>
      </c>
      <c r="AA366" t="s">
        <v>39</v>
      </c>
      <c r="AB366" t="s">
        <v>40</v>
      </c>
    </row>
    <row r="367" spans="1:28" x14ac:dyDescent="0.3">
      <c r="A367">
        <v>25532</v>
      </c>
      <c r="B367" t="s">
        <v>65</v>
      </c>
      <c r="C367">
        <v>0.08</v>
      </c>
      <c r="D367">
        <v>122.99</v>
      </c>
      <c r="E367">
        <v>70.2</v>
      </c>
      <c r="F367">
        <v>1940</v>
      </c>
      <c r="G367" t="s">
        <v>2464</v>
      </c>
      <c r="H367" t="s">
        <v>29</v>
      </c>
      <c r="I367" t="s">
        <v>30</v>
      </c>
      <c r="J367" t="s">
        <v>31</v>
      </c>
      <c r="K367" t="s">
        <v>185</v>
      </c>
      <c r="L367" t="s">
        <v>74</v>
      </c>
      <c r="M367" t="s">
        <v>356</v>
      </c>
      <c r="N367">
        <v>0.74</v>
      </c>
      <c r="O367" t="s">
        <v>35</v>
      </c>
      <c r="P367" t="s">
        <v>36</v>
      </c>
      <c r="Q367" t="s">
        <v>402</v>
      </c>
      <c r="R367" t="s">
        <v>1082</v>
      </c>
      <c r="S367">
        <v>84020</v>
      </c>
      <c r="T367" s="1">
        <v>42113</v>
      </c>
      <c r="U367" s="1">
        <v>42118</v>
      </c>
      <c r="V367">
        <v>-1867.97</v>
      </c>
      <c r="W367" s="2">
        <f>Sales_Dataset[[#This Row],[Profit]]/Sales_Dataset[[#This Row],[Sales]]</f>
        <v>-1.5355029099398283</v>
      </c>
      <c r="X367">
        <v>10</v>
      </c>
      <c r="Y367">
        <v>1216.52</v>
      </c>
      <c r="Z367">
        <v>88871</v>
      </c>
      <c r="AA367" t="s">
        <v>39</v>
      </c>
      <c r="AB367" t="s">
        <v>40</v>
      </c>
    </row>
    <row r="368" spans="1:28" x14ac:dyDescent="0.3">
      <c r="A368">
        <v>20693</v>
      </c>
      <c r="B368" t="s">
        <v>41</v>
      </c>
      <c r="C368">
        <v>0.1</v>
      </c>
      <c r="D368">
        <v>154.13</v>
      </c>
      <c r="E368">
        <v>69</v>
      </c>
      <c r="F368">
        <v>397</v>
      </c>
      <c r="G368" t="s">
        <v>1600</v>
      </c>
      <c r="H368" t="s">
        <v>43</v>
      </c>
      <c r="I368" t="s">
        <v>30</v>
      </c>
      <c r="J368" t="s">
        <v>31</v>
      </c>
      <c r="K368" t="s">
        <v>32</v>
      </c>
      <c r="L368" t="s">
        <v>105</v>
      </c>
      <c r="M368" t="s">
        <v>236</v>
      </c>
      <c r="N368">
        <v>0.68</v>
      </c>
      <c r="O368" t="s">
        <v>35</v>
      </c>
      <c r="P368" t="s">
        <v>69</v>
      </c>
      <c r="Q368" t="s">
        <v>441</v>
      </c>
      <c r="R368" t="s">
        <v>1601</v>
      </c>
      <c r="S368">
        <v>44221</v>
      </c>
      <c r="T368" s="1">
        <v>42037</v>
      </c>
      <c r="U368" s="1">
        <v>42038</v>
      </c>
      <c r="V368">
        <v>-372.48597100000006</v>
      </c>
      <c r="W368" s="2">
        <f>Sales_Dataset[[#This Row],[Profit]]/Sales_Dataset[[#This Row],[Sales]]</f>
        <v>-0.30624011033280724</v>
      </c>
      <c r="X368">
        <v>8</v>
      </c>
      <c r="Y368">
        <v>1216.32</v>
      </c>
      <c r="Z368">
        <v>89319</v>
      </c>
      <c r="AA368" t="s">
        <v>72</v>
      </c>
      <c r="AB368" t="s">
        <v>40</v>
      </c>
    </row>
    <row r="369" spans="1:28" x14ac:dyDescent="0.3">
      <c r="A369">
        <v>25795</v>
      </c>
      <c r="B369" t="s">
        <v>76</v>
      </c>
      <c r="C369">
        <v>0.01</v>
      </c>
      <c r="D369">
        <v>145.44999999999999</v>
      </c>
      <c r="E369">
        <v>17.850000000000001</v>
      </c>
      <c r="F369">
        <v>959</v>
      </c>
      <c r="G369" t="s">
        <v>2917</v>
      </c>
      <c r="H369" t="s">
        <v>29</v>
      </c>
      <c r="I369" t="s">
        <v>30</v>
      </c>
      <c r="J369" t="s">
        <v>55</v>
      </c>
      <c r="K369" t="s">
        <v>77</v>
      </c>
      <c r="L369" t="s">
        <v>74</v>
      </c>
      <c r="M369" t="s">
        <v>2025</v>
      </c>
      <c r="N369">
        <v>0.56000000000000005</v>
      </c>
      <c r="O369" t="s">
        <v>35</v>
      </c>
      <c r="P369" t="s">
        <v>49</v>
      </c>
      <c r="Q369" t="s">
        <v>50</v>
      </c>
      <c r="R369" t="s">
        <v>2918</v>
      </c>
      <c r="S369">
        <v>76028</v>
      </c>
      <c r="T369" s="1">
        <v>42085</v>
      </c>
      <c r="U369" s="1">
        <v>42086</v>
      </c>
      <c r="V369">
        <v>837.68069999999989</v>
      </c>
      <c r="W369" s="2">
        <f>Sales_Dataset[[#This Row],[Profit]]/Sales_Dataset[[#This Row],[Sales]]</f>
        <v>0.69</v>
      </c>
      <c r="X369">
        <v>8</v>
      </c>
      <c r="Y369">
        <v>1214.03</v>
      </c>
      <c r="Z369">
        <v>91581</v>
      </c>
      <c r="AA369" t="s">
        <v>52</v>
      </c>
      <c r="AB369" t="s">
        <v>40</v>
      </c>
    </row>
    <row r="370" spans="1:28" x14ac:dyDescent="0.3">
      <c r="A370">
        <v>20041</v>
      </c>
      <c r="B370" t="s">
        <v>58</v>
      </c>
      <c r="C370">
        <v>0.01</v>
      </c>
      <c r="D370">
        <v>125.99</v>
      </c>
      <c r="E370">
        <v>7.69</v>
      </c>
      <c r="F370">
        <v>3279</v>
      </c>
      <c r="G370" t="s">
        <v>1383</v>
      </c>
      <c r="H370" t="s">
        <v>43</v>
      </c>
      <c r="I370" t="s">
        <v>44</v>
      </c>
      <c r="J370" t="s">
        <v>55</v>
      </c>
      <c r="K370" t="s">
        <v>56</v>
      </c>
      <c r="L370" t="s">
        <v>47</v>
      </c>
      <c r="M370" t="s">
        <v>759</v>
      </c>
      <c r="N370">
        <v>0.57999999999999996</v>
      </c>
      <c r="O370" t="s">
        <v>35</v>
      </c>
      <c r="P370" t="s">
        <v>88</v>
      </c>
      <c r="Q370" t="s">
        <v>598</v>
      </c>
      <c r="R370" t="s">
        <v>1385</v>
      </c>
      <c r="S370">
        <v>29203</v>
      </c>
      <c r="T370" s="1">
        <v>42100</v>
      </c>
      <c r="U370" s="1">
        <v>42100</v>
      </c>
      <c r="V370">
        <v>8.3219999999999992</v>
      </c>
      <c r="W370" s="2">
        <f>Sales_Dataset[[#This Row],[Profit]]/Sales_Dataset[[#This Row],[Sales]]</f>
        <v>6.8613547919002694E-3</v>
      </c>
      <c r="X370">
        <v>11</v>
      </c>
      <c r="Y370">
        <v>1212.8800000000001</v>
      </c>
      <c r="Z370">
        <v>90766</v>
      </c>
      <c r="AA370" t="s">
        <v>91</v>
      </c>
      <c r="AB370" t="s">
        <v>40</v>
      </c>
    </row>
    <row r="371" spans="1:28" x14ac:dyDescent="0.3">
      <c r="A371">
        <v>18197</v>
      </c>
      <c r="B371" t="s">
        <v>58</v>
      </c>
      <c r="C371">
        <v>0.06</v>
      </c>
      <c r="D371">
        <v>105.29</v>
      </c>
      <c r="E371">
        <v>10.119999999999999</v>
      </c>
      <c r="F371">
        <v>2393</v>
      </c>
      <c r="G371" t="s">
        <v>469</v>
      </c>
      <c r="H371" t="s">
        <v>43</v>
      </c>
      <c r="I371" t="s">
        <v>30</v>
      </c>
      <c r="J371" t="s">
        <v>31</v>
      </c>
      <c r="K371" t="s">
        <v>117</v>
      </c>
      <c r="L371" t="s">
        <v>105</v>
      </c>
      <c r="M371" t="s">
        <v>470</v>
      </c>
      <c r="N371">
        <v>0.79</v>
      </c>
      <c r="O371" t="s">
        <v>35</v>
      </c>
      <c r="P371" t="s">
        <v>88</v>
      </c>
      <c r="Q371" t="s">
        <v>89</v>
      </c>
      <c r="R371" t="s">
        <v>471</v>
      </c>
      <c r="S371">
        <v>30076</v>
      </c>
      <c r="T371" s="1">
        <v>42008</v>
      </c>
      <c r="U371" s="1">
        <v>42010</v>
      </c>
      <c r="V371">
        <v>-45.01</v>
      </c>
      <c r="W371" s="2">
        <f>Sales_Dataset[[#This Row],[Profit]]/Sales_Dataset[[#This Row],[Sales]]</f>
        <v>-3.7425373754843429E-2</v>
      </c>
      <c r="X371">
        <v>12</v>
      </c>
      <c r="Y371">
        <v>1202.6600000000001</v>
      </c>
      <c r="Z371">
        <v>86951</v>
      </c>
      <c r="AA371" t="s">
        <v>91</v>
      </c>
      <c r="AB371" t="s">
        <v>40</v>
      </c>
    </row>
    <row r="372" spans="1:28" x14ac:dyDescent="0.3">
      <c r="A372">
        <v>5339</v>
      </c>
      <c r="B372" t="s">
        <v>58</v>
      </c>
      <c r="C372">
        <v>0.09</v>
      </c>
      <c r="D372">
        <v>17.989999999999998</v>
      </c>
      <c r="E372">
        <v>8.65</v>
      </c>
      <c r="F372">
        <v>2670</v>
      </c>
      <c r="G372" t="s">
        <v>278</v>
      </c>
      <c r="H372" t="s">
        <v>43</v>
      </c>
      <c r="I372" t="s">
        <v>44</v>
      </c>
      <c r="J372" t="s">
        <v>45</v>
      </c>
      <c r="K372" t="s">
        <v>81</v>
      </c>
      <c r="L372" t="s">
        <v>47</v>
      </c>
      <c r="M372" t="s">
        <v>280</v>
      </c>
      <c r="N372">
        <v>0.56999999999999995</v>
      </c>
      <c r="O372" t="s">
        <v>35</v>
      </c>
      <c r="P372" t="s">
        <v>36</v>
      </c>
      <c r="Q372" t="s">
        <v>37</v>
      </c>
      <c r="R372" t="s">
        <v>38</v>
      </c>
      <c r="S372">
        <v>90049</v>
      </c>
      <c r="T372" s="1">
        <v>42153</v>
      </c>
      <c r="U372" s="1">
        <v>42153</v>
      </c>
      <c r="V372">
        <v>-80.53</v>
      </c>
      <c r="W372" s="2">
        <f>Sales_Dataset[[#This Row],[Profit]]/Sales_Dataset[[#This Row],[Sales]]</f>
        <v>-6.7582537471256657E-2</v>
      </c>
      <c r="X372">
        <v>71</v>
      </c>
      <c r="Y372">
        <v>1191.58</v>
      </c>
      <c r="Z372">
        <v>37924</v>
      </c>
      <c r="AA372" t="s">
        <v>39</v>
      </c>
      <c r="AB372" t="s">
        <v>129</v>
      </c>
    </row>
    <row r="373" spans="1:28" x14ac:dyDescent="0.3">
      <c r="A373">
        <v>21983</v>
      </c>
      <c r="B373" t="s">
        <v>41</v>
      </c>
      <c r="C373">
        <v>0</v>
      </c>
      <c r="D373">
        <v>145.44999999999999</v>
      </c>
      <c r="E373">
        <v>17.850000000000001</v>
      </c>
      <c r="F373">
        <v>2630</v>
      </c>
      <c r="G373" t="s">
        <v>2023</v>
      </c>
      <c r="H373" t="s">
        <v>29</v>
      </c>
      <c r="I373" t="s">
        <v>60</v>
      </c>
      <c r="J373" t="s">
        <v>55</v>
      </c>
      <c r="K373" t="s">
        <v>77</v>
      </c>
      <c r="L373" t="s">
        <v>74</v>
      </c>
      <c r="M373" t="s">
        <v>2025</v>
      </c>
      <c r="N373">
        <v>0.56000000000000005</v>
      </c>
      <c r="O373" t="s">
        <v>35</v>
      </c>
      <c r="P373" t="s">
        <v>49</v>
      </c>
      <c r="Q373" t="s">
        <v>691</v>
      </c>
      <c r="R373" t="s">
        <v>2024</v>
      </c>
      <c r="S373">
        <v>73071</v>
      </c>
      <c r="T373" s="1">
        <v>42009</v>
      </c>
      <c r="U373" s="1">
        <v>42011</v>
      </c>
      <c r="V373">
        <v>801.74680000000012</v>
      </c>
      <c r="W373" s="2">
        <f>Sales_Dataset[[#This Row],[Profit]]/Sales_Dataset[[#This Row],[Sales]]</f>
        <v>0.67305809267965089</v>
      </c>
      <c r="X373">
        <v>8</v>
      </c>
      <c r="Y373">
        <v>1191.2</v>
      </c>
      <c r="Z373">
        <v>85914</v>
      </c>
      <c r="AA373" t="s">
        <v>52</v>
      </c>
      <c r="AB373" t="s">
        <v>40</v>
      </c>
    </row>
    <row r="374" spans="1:28" x14ac:dyDescent="0.3">
      <c r="A374">
        <v>25536</v>
      </c>
      <c r="B374" t="s">
        <v>58</v>
      </c>
      <c r="C374">
        <v>7.0000000000000007E-2</v>
      </c>
      <c r="D374">
        <v>179.99</v>
      </c>
      <c r="E374">
        <v>19.989999999999998</v>
      </c>
      <c r="F374">
        <v>2456</v>
      </c>
      <c r="G374" t="s">
        <v>2865</v>
      </c>
      <c r="H374" t="s">
        <v>43</v>
      </c>
      <c r="I374" t="s">
        <v>44</v>
      </c>
      <c r="J374" t="s">
        <v>55</v>
      </c>
      <c r="K374" t="s">
        <v>86</v>
      </c>
      <c r="L374" t="s">
        <v>47</v>
      </c>
      <c r="M374" t="s">
        <v>87</v>
      </c>
      <c r="N374">
        <v>0.48</v>
      </c>
      <c r="O374" t="s">
        <v>35</v>
      </c>
      <c r="P374" t="s">
        <v>88</v>
      </c>
      <c r="Q374" t="s">
        <v>564</v>
      </c>
      <c r="R374" t="s">
        <v>2866</v>
      </c>
      <c r="S374">
        <v>36608</v>
      </c>
      <c r="T374" s="1">
        <v>42026</v>
      </c>
      <c r="U374" s="1">
        <v>42027</v>
      </c>
      <c r="V374">
        <v>733.2822000000001</v>
      </c>
      <c r="W374" s="2">
        <f>Sales_Dataset[[#This Row],[Profit]]/Sales_Dataset[[#This Row],[Sales]]</f>
        <v>0.61691375785568259</v>
      </c>
      <c r="X374">
        <v>7</v>
      </c>
      <c r="Y374">
        <v>1188.6300000000001</v>
      </c>
      <c r="Z374">
        <v>89218</v>
      </c>
      <c r="AA374" t="s">
        <v>91</v>
      </c>
      <c r="AB374" t="s">
        <v>40</v>
      </c>
    </row>
    <row r="375" spans="1:28" x14ac:dyDescent="0.3">
      <c r="A375">
        <v>21436</v>
      </c>
      <c r="B375" t="s">
        <v>58</v>
      </c>
      <c r="C375">
        <v>0.08</v>
      </c>
      <c r="D375">
        <v>150.97999999999999</v>
      </c>
      <c r="E375">
        <v>13.99</v>
      </c>
      <c r="F375">
        <v>3154</v>
      </c>
      <c r="G375" t="s">
        <v>699</v>
      </c>
      <c r="H375" t="s">
        <v>85</v>
      </c>
      <c r="I375" t="s">
        <v>30</v>
      </c>
      <c r="J375" t="s">
        <v>55</v>
      </c>
      <c r="K375" t="s">
        <v>77</v>
      </c>
      <c r="L375" t="s">
        <v>167</v>
      </c>
      <c r="M375" t="s">
        <v>1366</v>
      </c>
      <c r="N375">
        <v>0.38</v>
      </c>
      <c r="O375" t="s">
        <v>35</v>
      </c>
      <c r="P375" t="s">
        <v>88</v>
      </c>
      <c r="Q375" t="s">
        <v>94</v>
      </c>
      <c r="R375" t="s">
        <v>701</v>
      </c>
      <c r="S375">
        <v>33710</v>
      </c>
      <c r="T375" s="1">
        <v>42030</v>
      </c>
      <c r="U375" s="1">
        <v>42031</v>
      </c>
      <c r="V375">
        <v>-3.9479999999999995</v>
      </c>
      <c r="W375" s="2">
        <f>Sales_Dataset[[#This Row],[Profit]]/Sales_Dataset[[#This Row],[Sales]]</f>
        <v>-3.3349664644962912E-3</v>
      </c>
      <c r="X375">
        <v>8</v>
      </c>
      <c r="Y375">
        <v>1183.82</v>
      </c>
      <c r="Z375">
        <v>86899</v>
      </c>
      <c r="AA375" t="s">
        <v>91</v>
      </c>
      <c r="AB375" t="s">
        <v>40</v>
      </c>
    </row>
    <row r="376" spans="1:28" x14ac:dyDescent="0.3">
      <c r="A376">
        <v>19381</v>
      </c>
      <c r="B376" t="s">
        <v>76</v>
      </c>
      <c r="C376">
        <v>0.08</v>
      </c>
      <c r="D376">
        <v>73.98</v>
      </c>
      <c r="E376">
        <v>4</v>
      </c>
      <c r="F376">
        <v>3041</v>
      </c>
      <c r="G376" t="s">
        <v>1101</v>
      </c>
      <c r="H376" t="s">
        <v>43</v>
      </c>
      <c r="I376" t="s">
        <v>30</v>
      </c>
      <c r="J376" t="s">
        <v>55</v>
      </c>
      <c r="K376" t="s">
        <v>86</v>
      </c>
      <c r="L376" t="s">
        <v>47</v>
      </c>
      <c r="M376" t="s">
        <v>556</v>
      </c>
      <c r="N376">
        <v>0.77</v>
      </c>
      <c r="O376" t="s">
        <v>35</v>
      </c>
      <c r="P376" t="s">
        <v>49</v>
      </c>
      <c r="Q376" t="s">
        <v>991</v>
      </c>
      <c r="R376" t="s">
        <v>444</v>
      </c>
      <c r="S376">
        <v>67846</v>
      </c>
      <c r="T376" s="1">
        <v>42139</v>
      </c>
      <c r="U376" s="1">
        <v>42142</v>
      </c>
      <c r="V376">
        <v>97.159999999999926</v>
      </c>
      <c r="W376" s="2">
        <f>Sales_Dataset[[#This Row],[Profit]]/Sales_Dataset[[#This Row],[Sales]]</f>
        <v>8.2222617143534085E-2</v>
      </c>
      <c r="X376">
        <v>17</v>
      </c>
      <c r="Y376">
        <v>1181.67</v>
      </c>
      <c r="Z376">
        <v>86102</v>
      </c>
      <c r="AA376" t="s">
        <v>52</v>
      </c>
      <c r="AB376" t="s">
        <v>40</v>
      </c>
    </row>
    <row r="377" spans="1:28" x14ac:dyDescent="0.3">
      <c r="A377">
        <v>23436</v>
      </c>
      <c r="B377" t="s">
        <v>58</v>
      </c>
      <c r="C377">
        <v>0.09</v>
      </c>
      <c r="D377">
        <v>101.41</v>
      </c>
      <c r="E377">
        <v>35</v>
      </c>
      <c r="F377">
        <v>731</v>
      </c>
      <c r="G377" t="s">
        <v>2432</v>
      </c>
      <c r="H377" t="s">
        <v>43</v>
      </c>
      <c r="I377" t="s">
        <v>80</v>
      </c>
      <c r="J377" t="s">
        <v>45</v>
      </c>
      <c r="K377" t="s">
        <v>120</v>
      </c>
      <c r="L377" t="s">
        <v>105</v>
      </c>
      <c r="M377" t="s">
        <v>1037</v>
      </c>
      <c r="N377">
        <v>0.82</v>
      </c>
      <c r="O377" t="s">
        <v>35</v>
      </c>
      <c r="P377" t="s">
        <v>69</v>
      </c>
      <c r="Q377" t="s">
        <v>98</v>
      </c>
      <c r="R377" t="s">
        <v>491</v>
      </c>
      <c r="S377">
        <v>1803</v>
      </c>
      <c r="T377" s="1">
        <v>42120</v>
      </c>
      <c r="U377" s="1">
        <v>42121</v>
      </c>
      <c r="V377">
        <v>-801.15479999999991</v>
      </c>
      <c r="W377" s="2">
        <f>Sales_Dataset[[#This Row],[Profit]]/Sales_Dataset[[#This Row],[Sales]]</f>
        <v>-0.67991275714576682</v>
      </c>
      <c r="X377">
        <v>12</v>
      </c>
      <c r="Y377">
        <v>1178.32</v>
      </c>
      <c r="Z377">
        <v>90362</v>
      </c>
      <c r="AA377" t="s">
        <v>72</v>
      </c>
      <c r="AB377" t="s">
        <v>40</v>
      </c>
    </row>
    <row r="378" spans="1:28" x14ac:dyDescent="0.3">
      <c r="A378">
        <v>25904</v>
      </c>
      <c r="B378" t="s">
        <v>27</v>
      </c>
      <c r="C378">
        <v>0.06</v>
      </c>
      <c r="D378">
        <v>125.99</v>
      </c>
      <c r="E378">
        <v>2.5</v>
      </c>
      <c r="F378">
        <v>3053</v>
      </c>
      <c r="G378" t="s">
        <v>2936</v>
      </c>
      <c r="H378" t="s">
        <v>43</v>
      </c>
      <c r="I378" t="s">
        <v>30</v>
      </c>
      <c r="J378" t="s">
        <v>55</v>
      </c>
      <c r="K378" t="s">
        <v>56</v>
      </c>
      <c r="L378" t="s">
        <v>47</v>
      </c>
      <c r="M378" t="s">
        <v>977</v>
      </c>
      <c r="N378">
        <v>0.6</v>
      </c>
      <c r="O378" t="s">
        <v>35</v>
      </c>
      <c r="P378" t="s">
        <v>88</v>
      </c>
      <c r="Q378" t="s">
        <v>409</v>
      </c>
      <c r="R378" t="s">
        <v>410</v>
      </c>
      <c r="S378">
        <v>42071</v>
      </c>
      <c r="T378" s="1">
        <v>42038</v>
      </c>
      <c r="U378" s="1">
        <v>42040</v>
      </c>
      <c r="V378">
        <v>402.06599999999997</v>
      </c>
      <c r="W378" s="2">
        <f>Sales_Dataset[[#This Row],[Profit]]/Sales_Dataset[[#This Row],[Sales]]</f>
        <v>0.34254532442748092</v>
      </c>
      <c r="X378">
        <v>11</v>
      </c>
      <c r="Y378">
        <v>1173.76</v>
      </c>
      <c r="Z378">
        <v>86662</v>
      </c>
      <c r="AA378" t="s">
        <v>91</v>
      </c>
      <c r="AB378" t="s">
        <v>40</v>
      </c>
    </row>
    <row r="379" spans="1:28" x14ac:dyDescent="0.3">
      <c r="A379">
        <v>19159</v>
      </c>
      <c r="B379" t="s">
        <v>27</v>
      </c>
      <c r="C379">
        <v>0.06</v>
      </c>
      <c r="D379">
        <v>296.18</v>
      </c>
      <c r="E379">
        <v>54.12</v>
      </c>
      <c r="F379">
        <v>329</v>
      </c>
      <c r="G379" t="s">
        <v>988</v>
      </c>
      <c r="H379" t="s">
        <v>29</v>
      </c>
      <c r="I379" t="s">
        <v>44</v>
      </c>
      <c r="J379" t="s">
        <v>31</v>
      </c>
      <c r="K379" t="s">
        <v>32</v>
      </c>
      <c r="L379" t="s">
        <v>33</v>
      </c>
      <c r="M379" t="s">
        <v>534</v>
      </c>
      <c r="N379">
        <v>0.76</v>
      </c>
      <c r="O379" t="s">
        <v>35</v>
      </c>
      <c r="P379" t="s">
        <v>69</v>
      </c>
      <c r="Q379" t="s">
        <v>487</v>
      </c>
      <c r="R379" t="s">
        <v>905</v>
      </c>
      <c r="S379">
        <v>4073</v>
      </c>
      <c r="T379" s="1">
        <v>42108</v>
      </c>
      <c r="U379" s="1">
        <v>42109</v>
      </c>
      <c r="V379">
        <v>-715.7782060000003</v>
      </c>
      <c r="W379" s="2">
        <f>Sales_Dataset[[#This Row],[Profit]]/Sales_Dataset[[#This Row],[Sales]]</f>
        <v>-0.6116664581570832</v>
      </c>
      <c r="X379">
        <v>5</v>
      </c>
      <c r="Y379">
        <v>1170.21</v>
      </c>
      <c r="Z379">
        <v>89726</v>
      </c>
      <c r="AA379" t="s">
        <v>72</v>
      </c>
      <c r="AB379" t="s">
        <v>40</v>
      </c>
    </row>
    <row r="380" spans="1:28" x14ac:dyDescent="0.3">
      <c r="A380">
        <v>24844</v>
      </c>
      <c r="B380" t="s">
        <v>27</v>
      </c>
      <c r="C380">
        <v>0.09</v>
      </c>
      <c r="D380">
        <v>78.69</v>
      </c>
      <c r="E380">
        <v>19.989999999999998</v>
      </c>
      <c r="F380">
        <v>14</v>
      </c>
      <c r="G380" t="s">
        <v>2729</v>
      </c>
      <c r="H380" t="s">
        <v>43</v>
      </c>
      <c r="I380" t="s">
        <v>60</v>
      </c>
      <c r="J380" t="s">
        <v>31</v>
      </c>
      <c r="K380" t="s">
        <v>117</v>
      </c>
      <c r="L380" t="s">
        <v>47</v>
      </c>
      <c r="M380" t="s">
        <v>2197</v>
      </c>
      <c r="N380">
        <v>0.43</v>
      </c>
      <c r="O380" t="s">
        <v>35</v>
      </c>
      <c r="P380" t="s">
        <v>49</v>
      </c>
      <c r="Q380" t="s">
        <v>474</v>
      </c>
      <c r="R380" t="s">
        <v>966</v>
      </c>
      <c r="S380">
        <v>55372</v>
      </c>
      <c r="T380" s="1">
        <v>42136</v>
      </c>
      <c r="U380" s="1">
        <v>42138</v>
      </c>
      <c r="V380">
        <v>803.47050000000002</v>
      </c>
      <c r="W380" s="2">
        <f>Sales_Dataset[[#This Row],[Profit]]/Sales_Dataset[[#This Row],[Sales]]</f>
        <v>0.69</v>
      </c>
      <c r="X380">
        <v>16</v>
      </c>
      <c r="Y380">
        <v>1164.45</v>
      </c>
      <c r="Z380">
        <v>86838</v>
      </c>
      <c r="AA380" t="s">
        <v>52</v>
      </c>
      <c r="AB380" t="s">
        <v>40</v>
      </c>
    </row>
    <row r="381" spans="1:28" x14ac:dyDescent="0.3">
      <c r="A381">
        <v>18152</v>
      </c>
      <c r="B381" t="s">
        <v>65</v>
      </c>
      <c r="C381">
        <v>0.08</v>
      </c>
      <c r="D381">
        <v>68.81</v>
      </c>
      <c r="E381">
        <v>60</v>
      </c>
      <c r="F381">
        <v>2380</v>
      </c>
      <c r="G381" t="s">
        <v>445</v>
      </c>
      <c r="H381" t="s">
        <v>29</v>
      </c>
      <c r="I381" t="s">
        <v>60</v>
      </c>
      <c r="J381" t="s">
        <v>45</v>
      </c>
      <c r="K381" t="s">
        <v>73</v>
      </c>
      <c r="L381" t="s">
        <v>74</v>
      </c>
      <c r="M381" t="s">
        <v>75</v>
      </c>
      <c r="N381">
        <v>0.41</v>
      </c>
      <c r="O381" t="s">
        <v>35</v>
      </c>
      <c r="P381" t="s">
        <v>49</v>
      </c>
      <c r="Q381" t="s">
        <v>216</v>
      </c>
      <c r="R381" t="s">
        <v>446</v>
      </c>
      <c r="S381">
        <v>49505</v>
      </c>
      <c r="T381" s="1">
        <v>42129</v>
      </c>
      <c r="U381" s="1">
        <v>42131</v>
      </c>
      <c r="V381">
        <v>-1069.72</v>
      </c>
      <c r="W381" s="2">
        <f>Sales_Dataset[[#This Row],[Profit]]/Sales_Dataset[[#This Row],[Sales]]</f>
        <v>-0.92022091082703916</v>
      </c>
      <c r="X381">
        <v>17</v>
      </c>
      <c r="Y381">
        <v>1162.46</v>
      </c>
      <c r="Z381">
        <v>86655</v>
      </c>
      <c r="AA381" t="s">
        <v>52</v>
      </c>
      <c r="AB381" t="s">
        <v>40</v>
      </c>
    </row>
    <row r="382" spans="1:28" x14ac:dyDescent="0.3">
      <c r="A382">
        <v>25920</v>
      </c>
      <c r="B382" t="s">
        <v>58</v>
      </c>
      <c r="C382">
        <v>0</v>
      </c>
      <c r="D382">
        <v>115.99</v>
      </c>
      <c r="E382">
        <v>5.92</v>
      </c>
      <c r="F382">
        <v>1764</v>
      </c>
      <c r="G382" t="s">
        <v>2876</v>
      </c>
      <c r="H382" t="s">
        <v>43</v>
      </c>
      <c r="I382" t="s">
        <v>80</v>
      </c>
      <c r="J382" t="s">
        <v>55</v>
      </c>
      <c r="K382" t="s">
        <v>56</v>
      </c>
      <c r="L382" t="s">
        <v>47</v>
      </c>
      <c r="M382" t="s">
        <v>1001</v>
      </c>
      <c r="N382">
        <v>0.57999999999999996</v>
      </c>
      <c r="O382" t="s">
        <v>35</v>
      </c>
      <c r="P382" t="s">
        <v>88</v>
      </c>
      <c r="Q382" t="s">
        <v>94</v>
      </c>
      <c r="R382" t="s">
        <v>2292</v>
      </c>
      <c r="S382">
        <v>34698</v>
      </c>
      <c r="T382" s="1">
        <v>42026</v>
      </c>
      <c r="U382" s="1">
        <v>42026</v>
      </c>
      <c r="V382">
        <v>-16.772000000000002</v>
      </c>
      <c r="W382" s="2">
        <f>Sales_Dataset[[#This Row],[Profit]]/Sales_Dataset[[#This Row],[Sales]]</f>
        <v>-1.4453387566570726E-2</v>
      </c>
      <c r="X382">
        <v>11</v>
      </c>
      <c r="Y382">
        <v>1160.42</v>
      </c>
      <c r="Z382">
        <v>89775</v>
      </c>
      <c r="AA382" t="s">
        <v>91</v>
      </c>
      <c r="AB382" t="s">
        <v>40</v>
      </c>
    </row>
    <row r="383" spans="1:28" x14ac:dyDescent="0.3">
      <c r="A383">
        <v>19934</v>
      </c>
      <c r="B383" t="s">
        <v>58</v>
      </c>
      <c r="C383">
        <v>0</v>
      </c>
      <c r="D383">
        <v>90.48</v>
      </c>
      <c r="E383">
        <v>19.989999999999998</v>
      </c>
      <c r="F383">
        <v>2305</v>
      </c>
      <c r="G383" t="s">
        <v>1339</v>
      </c>
      <c r="H383" t="s">
        <v>43</v>
      </c>
      <c r="I383" t="s">
        <v>60</v>
      </c>
      <c r="J383" t="s">
        <v>45</v>
      </c>
      <c r="K383" t="s">
        <v>115</v>
      </c>
      <c r="L383" t="s">
        <v>47</v>
      </c>
      <c r="M383" t="s">
        <v>1116</v>
      </c>
      <c r="N383">
        <v>0.4</v>
      </c>
      <c r="O383" t="s">
        <v>35</v>
      </c>
      <c r="P383" t="s">
        <v>49</v>
      </c>
      <c r="Q383" t="s">
        <v>626</v>
      </c>
      <c r="R383" t="s">
        <v>1203</v>
      </c>
      <c r="S383">
        <v>57201</v>
      </c>
      <c r="T383" s="1">
        <v>42176</v>
      </c>
      <c r="U383" s="1">
        <v>42179</v>
      </c>
      <c r="V383">
        <v>800.25509999999986</v>
      </c>
      <c r="W383" s="2">
        <f>Sales_Dataset[[#This Row],[Profit]]/Sales_Dataset[[#This Row],[Sales]]</f>
        <v>0.69</v>
      </c>
      <c r="X383">
        <v>12</v>
      </c>
      <c r="Y383">
        <v>1159.79</v>
      </c>
      <c r="Z383">
        <v>89869</v>
      </c>
      <c r="AA383" t="s">
        <v>52</v>
      </c>
      <c r="AB383" t="s">
        <v>40</v>
      </c>
    </row>
    <row r="384" spans="1:28" x14ac:dyDescent="0.3">
      <c r="A384">
        <v>19169</v>
      </c>
      <c r="B384" t="s">
        <v>65</v>
      </c>
      <c r="C384">
        <v>0.1</v>
      </c>
      <c r="D384">
        <v>130.97999999999999</v>
      </c>
      <c r="E384">
        <v>54.74</v>
      </c>
      <c r="F384">
        <v>286</v>
      </c>
      <c r="G384" t="s">
        <v>989</v>
      </c>
      <c r="H384" t="s">
        <v>29</v>
      </c>
      <c r="I384" t="s">
        <v>60</v>
      </c>
      <c r="J384" t="s">
        <v>31</v>
      </c>
      <c r="K384" t="s">
        <v>153</v>
      </c>
      <c r="L384" t="s">
        <v>33</v>
      </c>
      <c r="M384" t="s">
        <v>656</v>
      </c>
      <c r="N384">
        <v>0.69</v>
      </c>
      <c r="O384" t="s">
        <v>35</v>
      </c>
      <c r="P384" t="s">
        <v>49</v>
      </c>
      <c r="Q384" t="s">
        <v>991</v>
      </c>
      <c r="R384" t="s">
        <v>992</v>
      </c>
      <c r="S384">
        <v>66203</v>
      </c>
      <c r="T384" s="1">
        <v>42172</v>
      </c>
      <c r="U384" s="1">
        <v>42176</v>
      </c>
      <c r="V384">
        <v>-530.24</v>
      </c>
      <c r="W384" s="2">
        <f>Sales_Dataset[[#This Row],[Profit]]/Sales_Dataset[[#This Row],[Sales]]</f>
        <v>-0.45879227847334586</v>
      </c>
      <c r="X384">
        <v>9</v>
      </c>
      <c r="Y384">
        <v>1155.73</v>
      </c>
      <c r="Z384">
        <v>89761</v>
      </c>
      <c r="AA384" t="s">
        <v>52</v>
      </c>
      <c r="AB384" t="s">
        <v>40</v>
      </c>
    </row>
    <row r="385" spans="1:28" x14ac:dyDescent="0.3">
      <c r="A385">
        <v>7480</v>
      </c>
      <c r="B385" t="s">
        <v>41</v>
      </c>
      <c r="C385">
        <v>0.08</v>
      </c>
      <c r="D385">
        <v>14.81</v>
      </c>
      <c r="E385">
        <v>13.32</v>
      </c>
      <c r="F385">
        <v>698</v>
      </c>
      <c r="G385" t="s">
        <v>140</v>
      </c>
      <c r="H385" t="s">
        <v>43</v>
      </c>
      <c r="I385" t="s">
        <v>30</v>
      </c>
      <c r="J385" t="s">
        <v>45</v>
      </c>
      <c r="K385" t="s">
        <v>73</v>
      </c>
      <c r="L385" t="s">
        <v>47</v>
      </c>
      <c r="M385" t="s">
        <v>338</v>
      </c>
      <c r="N385">
        <v>0.43</v>
      </c>
      <c r="O385" t="s">
        <v>35</v>
      </c>
      <c r="P385" t="s">
        <v>36</v>
      </c>
      <c r="Q385" t="s">
        <v>108</v>
      </c>
      <c r="R385" t="s">
        <v>135</v>
      </c>
      <c r="S385">
        <v>98105</v>
      </c>
      <c r="T385" s="1">
        <v>42042</v>
      </c>
      <c r="U385" s="1">
        <v>42044</v>
      </c>
      <c r="V385">
        <v>-253.11</v>
      </c>
      <c r="W385" s="2">
        <f>Sales_Dataset[[#This Row],[Profit]]/Sales_Dataset[[#This Row],[Sales]]</f>
        <v>-0.21930995043842932</v>
      </c>
      <c r="X385">
        <v>79</v>
      </c>
      <c r="Y385">
        <v>1154.1199999999999</v>
      </c>
      <c r="Z385">
        <v>53410</v>
      </c>
      <c r="AA385" t="s">
        <v>39</v>
      </c>
      <c r="AB385" t="s">
        <v>40</v>
      </c>
    </row>
    <row r="386" spans="1:28" x14ac:dyDescent="0.3">
      <c r="A386">
        <v>24433</v>
      </c>
      <c r="B386" t="s">
        <v>41</v>
      </c>
      <c r="C386">
        <v>0.03</v>
      </c>
      <c r="D386">
        <v>85.99</v>
      </c>
      <c r="E386">
        <v>3.3</v>
      </c>
      <c r="F386">
        <v>1361</v>
      </c>
      <c r="G386" t="s">
        <v>1641</v>
      </c>
      <c r="H386" t="s">
        <v>43</v>
      </c>
      <c r="I386" t="s">
        <v>80</v>
      </c>
      <c r="J386" t="s">
        <v>55</v>
      </c>
      <c r="K386" t="s">
        <v>56</v>
      </c>
      <c r="L386" t="s">
        <v>62</v>
      </c>
      <c r="M386" t="s">
        <v>2112</v>
      </c>
      <c r="N386">
        <v>0.37</v>
      </c>
      <c r="O386" t="s">
        <v>35</v>
      </c>
      <c r="P386" t="s">
        <v>49</v>
      </c>
      <c r="Q386" t="s">
        <v>216</v>
      </c>
      <c r="R386" t="s">
        <v>1642</v>
      </c>
      <c r="S386">
        <v>48101</v>
      </c>
      <c r="T386" s="1">
        <v>42045</v>
      </c>
      <c r="U386" s="1">
        <v>42047</v>
      </c>
      <c r="V386">
        <v>790.54679999999996</v>
      </c>
      <c r="W386" s="2">
        <f>Sales_Dataset[[#This Row],[Profit]]/Sales_Dataset[[#This Row],[Sales]]</f>
        <v>0.69</v>
      </c>
      <c r="X386">
        <v>16</v>
      </c>
      <c r="Y386">
        <v>1145.72</v>
      </c>
      <c r="Z386">
        <v>89596</v>
      </c>
      <c r="AA386" t="s">
        <v>52</v>
      </c>
      <c r="AB386" t="s">
        <v>40</v>
      </c>
    </row>
    <row r="387" spans="1:28" x14ac:dyDescent="0.3">
      <c r="A387">
        <v>20592</v>
      </c>
      <c r="B387" t="s">
        <v>27</v>
      </c>
      <c r="C387">
        <v>0.03</v>
      </c>
      <c r="D387">
        <v>128.24</v>
      </c>
      <c r="E387">
        <v>12.65</v>
      </c>
      <c r="F387">
        <v>1237</v>
      </c>
      <c r="G387" t="s">
        <v>693</v>
      </c>
      <c r="H387" t="s">
        <v>43</v>
      </c>
      <c r="I387" t="s">
        <v>30</v>
      </c>
      <c r="J387" t="s">
        <v>31</v>
      </c>
      <c r="K387" t="s">
        <v>185</v>
      </c>
      <c r="L387" t="s">
        <v>167</v>
      </c>
      <c r="M387" t="s">
        <v>549</v>
      </c>
      <c r="O387" t="s">
        <v>35</v>
      </c>
      <c r="P387" t="s">
        <v>49</v>
      </c>
      <c r="Q387" t="s">
        <v>50</v>
      </c>
      <c r="R387" t="s">
        <v>694</v>
      </c>
      <c r="S387">
        <v>75007</v>
      </c>
      <c r="T387" s="1">
        <v>42035</v>
      </c>
      <c r="U387" s="1">
        <v>42037</v>
      </c>
      <c r="V387">
        <v>790.46399999999983</v>
      </c>
      <c r="W387" s="2">
        <f>Sales_Dataset[[#This Row],[Profit]]/Sales_Dataset[[#This Row],[Sales]]</f>
        <v>0.69</v>
      </c>
      <c r="X387">
        <v>9</v>
      </c>
      <c r="Y387">
        <v>1145.5999999999999</v>
      </c>
      <c r="Z387">
        <v>86075</v>
      </c>
      <c r="AA387" t="s">
        <v>52</v>
      </c>
      <c r="AB387" t="s">
        <v>40</v>
      </c>
    </row>
    <row r="388" spans="1:28" x14ac:dyDescent="0.3">
      <c r="A388">
        <v>24476</v>
      </c>
      <c r="B388" t="s">
        <v>76</v>
      </c>
      <c r="C388">
        <v>0.02</v>
      </c>
      <c r="D388">
        <v>136.97999999999999</v>
      </c>
      <c r="E388">
        <v>24.49</v>
      </c>
      <c r="F388">
        <v>2487</v>
      </c>
      <c r="G388" t="s">
        <v>2555</v>
      </c>
      <c r="H388" t="s">
        <v>85</v>
      </c>
      <c r="I388" t="s">
        <v>60</v>
      </c>
      <c r="J388" t="s">
        <v>31</v>
      </c>
      <c r="K388" t="s">
        <v>117</v>
      </c>
      <c r="L388" t="s">
        <v>105</v>
      </c>
      <c r="M388" t="s">
        <v>1664</v>
      </c>
      <c r="N388">
        <v>0.59</v>
      </c>
      <c r="O388" t="s">
        <v>35</v>
      </c>
      <c r="P388" t="s">
        <v>88</v>
      </c>
      <c r="Q388" t="s">
        <v>89</v>
      </c>
      <c r="R388" t="s">
        <v>2556</v>
      </c>
      <c r="S388">
        <v>30084</v>
      </c>
      <c r="T388" s="1">
        <v>42157</v>
      </c>
      <c r="U388" s="1">
        <v>42158</v>
      </c>
      <c r="V388">
        <v>88.56</v>
      </c>
      <c r="W388" s="2">
        <f>Sales_Dataset[[#This Row],[Profit]]/Sales_Dataset[[#This Row],[Sales]]</f>
        <v>7.7619527586660242E-2</v>
      </c>
      <c r="X388">
        <v>8</v>
      </c>
      <c r="Y388">
        <v>1140.95</v>
      </c>
      <c r="Z388">
        <v>91417</v>
      </c>
      <c r="AA388" t="s">
        <v>91</v>
      </c>
      <c r="AB388" t="s">
        <v>40</v>
      </c>
    </row>
    <row r="389" spans="1:28" x14ac:dyDescent="0.3">
      <c r="A389">
        <v>21402</v>
      </c>
      <c r="B389" t="s">
        <v>76</v>
      </c>
      <c r="C389">
        <v>0.08</v>
      </c>
      <c r="D389">
        <v>65.989999999999995</v>
      </c>
      <c r="E389">
        <v>5.92</v>
      </c>
      <c r="F389">
        <v>1026</v>
      </c>
      <c r="G389" t="s">
        <v>1667</v>
      </c>
      <c r="H389" t="s">
        <v>43</v>
      </c>
      <c r="I389" t="s">
        <v>60</v>
      </c>
      <c r="J389" t="s">
        <v>55</v>
      </c>
      <c r="K389" t="s">
        <v>56</v>
      </c>
      <c r="L389" t="s">
        <v>47</v>
      </c>
      <c r="M389" t="s">
        <v>1193</v>
      </c>
      <c r="N389">
        <v>0.57999999999999996</v>
      </c>
      <c r="O389" t="s">
        <v>35</v>
      </c>
      <c r="P389" t="s">
        <v>69</v>
      </c>
      <c r="Q389" t="s">
        <v>70</v>
      </c>
      <c r="R389" t="s">
        <v>1669</v>
      </c>
      <c r="S389">
        <v>11722</v>
      </c>
      <c r="T389" s="1">
        <v>42042</v>
      </c>
      <c r="U389" s="1">
        <v>42042</v>
      </c>
      <c r="V389">
        <v>624.40163999999993</v>
      </c>
      <c r="W389" s="2">
        <f>Sales_Dataset[[#This Row],[Profit]]/Sales_Dataset[[#This Row],[Sales]]</f>
        <v>0.54887626582278481</v>
      </c>
      <c r="X389">
        <v>22</v>
      </c>
      <c r="Y389">
        <v>1137.5999999999999</v>
      </c>
      <c r="Z389">
        <v>89005</v>
      </c>
      <c r="AA389" t="s">
        <v>72</v>
      </c>
      <c r="AB389" t="s">
        <v>40</v>
      </c>
    </row>
    <row r="390" spans="1:28" x14ac:dyDescent="0.3">
      <c r="A390">
        <v>22754</v>
      </c>
      <c r="B390" t="s">
        <v>76</v>
      </c>
      <c r="C390">
        <v>0.08</v>
      </c>
      <c r="D390">
        <v>297.64</v>
      </c>
      <c r="E390">
        <v>14.7</v>
      </c>
      <c r="F390">
        <v>466</v>
      </c>
      <c r="G390" t="s">
        <v>2221</v>
      </c>
      <c r="H390" t="s">
        <v>29</v>
      </c>
      <c r="I390" t="s">
        <v>60</v>
      </c>
      <c r="J390" t="s">
        <v>55</v>
      </c>
      <c r="K390" t="s">
        <v>77</v>
      </c>
      <c r="L390" t="s">
        <v>74</v>
      </c>
      <c r="M390" t="s">
        <v>1614</v>
      </c>
      <c r="N390">
        <v>0.56999999999999995</v>
      </c>
      <c r="O390" t="s">
        <v>35</v>
      </c>
      <c r="P390" t="s">
        <v>69</v>
      </c>
      <c r="Q390" t="s">
        <v>98</v>
      </c>
      <c r="R390" t="s">
        <v>1848</v>
      </c>
      <c r="S390">
        <v>2019</v>
      </c>
      <c r="T390" s="1">
        <v>42015</v>
      </c>
      <c r="U390" s="1">
        <v>42015</v>
      </c>
      <c r="V390">
        <v>496.79679999999996</v>
      </c>
      <c r="W390" s="2">
        <f>Sales_Dataset[[#This Row],[Profit]]/Sales_Dataset[[#This Row],[Sales]]</f>
        <v>0.43854101196991629</v>
      </c>
      <c r="X390">
        <v>5</v>
      </c>
      <c r="Y390">
        <v>1132.8399999999999</v>
      </c>
      <c r="Z390">
        <v>88060</v>
      </c>
      <c r="AA390" t="s">
        <v>72</v>
      </c>
      <c r="AB390" t="s">
        <v>40</v>
      </c>
    </row>
    <row r="391" spans="1:28" x14ac:dyDescent="0.3">
      <c r="A391">
        <v>22376</v>
      </c>
      <c r="B391" t="s">
        <v>76</v>
      </c>
      <c r="C391">
        <v>7.0000000000000007E-2</v>
      </c>
      <c r="D391">
        <v>225.04</v>
      </c>
      <c r="E391">
        <v>11.79</v>
      </c>
      <c r="F391">
        <v>2419</v>
      </c>
      <c r="G391" t="s">
        <v>2121</v>
      </c>
      <c r="H391" t="s">
        <v>43</v>
      </c>
      <c r="I391" t="s">
        <v>80</v>
      </c>
      <c r="J391" t="s">
        <v>45</v>
      </c>
      <c r="K391" t="s">
        <v>73</v>
      </c>
      <c r="L391" t="s">
        <v>167</v>
      </c>
      <c r="M391" t="s">
        <v>2122</v>
      </c>
      <c r="N391">
        <v>0.42</v>
      </c>
      <c r="O391" t="s">
        <v>35</v>
      </c>
      <c r="P391" t="s">
        <v>88</v>
      </c>
      <c r="Q391" t="s">
        <v>437</v>
      </c>
      <c r="R391" t="s">
        <v>1335</v>
      </c>
      <c r="S391">
        <v>23701</v>
      </c>
      <c r="T391" s="1">
        <v>42089</v>
      </c>
      <c r="U391" s="1">
        <v>42089</v>
      </c>
      <c r="V391">
        <v>-162.91800000000001</v>
      </c>
      <c r="W391" s="2">
        <f>Sales_Dataset[[#This Row],[Profit]]/Sales_Dataset[[#This Row],[Sales]]</f>
        <v>-0.14415608547537936</v>
      </c>
      <c r="X391">
        <v>5</v>
      </c>
      <c r="Y391">
        <v>1130.1500000000001</v>
      </c>
      <c r="Z391">
        <v>86751</v>
      </c>
      <c r="AA391" t="s">
        <v>91</v>
      </c>
      <c r="AB391" t="s">
        <v>40</v>
      </c>
    </row>
    <row r="392" spans="1:28" x14ac:dyDescent="0.3">
      <c r="A392">
        <v>19723</v>
      </c>
      <c r="B392" t="s">
        <v>27</v>
      </c>
      <c r="C392">
        <v>7.0000000000000007E-2</v>
      </c>
      <c r="D392">
        <v>80.98</v>
      </c>
      <c r="E392">
        <v>7.18</v>
      </c>
      <c r="F392">
        <v>2290</v>
      </c>
      <c r="G392" t="s">
        <v>1254</v>
      </c>
      <c r="H392" t="s">
        <v>43</v>
      </c>
      <c r="I392" t="s">
        <v>30</v>
      </c>
      <c r="J392" t="s">
        <v>55</v>
      </c>
      <c r="K392" t="s">
        <v>86</v>
      </c>
      <c r="L392" t="s">
        <v>47</v>
      </c>
      <c r="M392" t="s">
        <v>1255</v>
      </c>
      <c r="N392">
        <v>0.48</v>
      </c>
      <c r="O392" t="s">
        <v>35</v>
      </c>
      <c r="P392" t="s">
        <v>49</v>
      </c>
      <c r="Q392" t="s">
        <v>474</v>
      </c>
      <c r="R392" t="s">
        <v>1256</v>
      </c>
      <c r="S392">
        <v>55433</v>
      </c>
      <c r="T392" s="1">
        <v>42039</v>
      </c>
      <c r="U392" s="1">
        <v>42041</v>
      </c>
      <c r="V392">
        <v>779.47230000000002</v>
      </c>
      <c r="W392" s="2">
        <f>Sales_Dataset[[#This Row],[Profit]]/Sales_Dataset[[#This Row],[Sales]]</f>
        <v>0.69</v>
      </c>
      <c r="X392">
        <v>15</v>
      </c>
      <c r="Y392">
        <v>1129.67</v>
      </c>
      <c r="Z392">
        <v>88164</v>
      </c>
      <c r="AA392" t="s">
        <v>52</v>
      </c>
      <c r="AB392" t="s">
        <v>40</v>
      </c>
    </row>
    <row r="393" spans="1:28" x14ac:dyDescent="0.3">
      <c r="A393">
        <v>21966</v>
      </c>
      <c r="B393" t="s">
        <v>41</v>
      </c>
      <c r="C393">
        <v>0.02</v>
      </c>
      <c r="D393">
        <v>280.98</v>
      </c>
      <c r="E393">
        <v>57</v>
      </c>
      <c r="F393">
        <v>568</v>
      </c>
      <c r="G393" t="s">
        <v>2017</v>
      </c>
      <c r="H393" t="s">
        <v>29</v>
      </c>
      <c r="I393" t="s">
        <v>80</v>
      </c>
      <c r="J393" t="s">
        <v>31</v>
      </c>
      <c r="K393" t="s">
        <v>185</v>
      </c>
      <c r="L393" t="s">
        <v>74</v>
      </c>
      <c r="M393" t="s">
        <v>250</v>
      </c>
      <c r="N393">
        <v>0.78</v>
      </c>
      <c r="O393" t="s">
        <v>35</v>
      </c>
      <c r="P393" t="s">
        <v>88</v>
      </c>
      <c r="Q393" t="s">
        <v>1227</v>
      </c>
      <c r="R393" t="s">
        <v>2018</v>
      </c>
      <c r="S393">
        <v>39701</v>
      </c>
      <c r="T393" s="1">
        <v>42067</v>
      </c>
      <c r="U393" s="1">
        <v>42068</v>
      </c>
      <c r="V393">
        <v>1141.7939999999999</v>
      </c>
      <c r="W393" s="2">
        <f>Sales_Dataset[[#This Row],[Profit]]/Sales_Dataset[[#This Row],[Sales]]</f>
        <v>1.0115651079965269</v>
      </c>
      <c r="X393">
        <v>4</v>
      </c>
      <c r="Y393">
        <v>1128.74</v>
      </c>
      <c r="Z393">
        <v>88879</v>
      </c>
      <c r="AA393" t="s">
        <v>91</v>
      </c>
      <c r="AB393" t="s">
        <v>40</v>
      </c>
    </row>
    <row r="394" spans="1:28" x14ac:dyDescent="0.3">
      <c r="A394">
        <v>22131</v>
      </c>
      <c r="B394" t="s">
        <v>58</v>
      </c>
      <c r="C394">
        <v>0.05</v>
      </c>
      <c r="D394">
        <v>52.4</v>
      </c>
      <c r="E394">
        <v>16.11</v>
      </c>
      <c r="F394">
        <v>1200</v>
      </c>
      <c r="G394" t="s">
        <v>2061</v>
      </c>
      <c r="H394" t="s">
        <v>43</v>
      </c>
      <c r="I394" t="s">
        <v>80</v>
      </c>
      <c r="J394" t="s">
        <v>45</v>
      </c>
      <c r="K394" t="s">
        <v>67</v>
      </c>
      <c r="L394" t="s">
        <v>47</v>
      </c>
      <c r="M394" t="s">
        <v>241</v>
      </c>
      <c r="N394">
        <v>0.39</v>
      </c>
      <c r="O394" t="s">
        <v>35</v>
      </c>
      <c r="P394" t="s">
        <v>69</v>
      </c>
      <c r="Q394" t="s">
        <v>497</v>
      </c>
      <c r="R394" t="s">
        <v>2062</v>
      </c>
      <c r="S394">
        <v>7407</v>
      </c>
      <c r="T394" s="1">
        <v>42060</v>
      </c>
      <c r="U394" s="1">
        <v>42062</v>
      </c>
      <c r="V394">
        <v>776.7743999999999</v>
      </c>
      <c r="W394" s="2">
        <f>Sales_Dataset[[#This Row],[Profit]]/Sales_Dataset[[#This Row],[Sales]]</f>
        <v>0.69</v>
      </c>
      <c r="X394">
        <v>21</v>
      </c>
      <c r="Y394">
        <v>1125.76</v>
      </c>
      <c r="Z394">
        <v>87585</v>
      </c>
      <c r="AA394" t="s">
        <v>72</v>
      </c>
      <c r="AB394" t="s">
        <v>40</v>
      </c>
    </row>
    <row r="395" spans="1:28" x14ac:dyDescent="0.3">
      <c r="A395">
        <v>23919</v>
      </c>
      <c r="B395" t="s">
        <v>65</v>
      </c>
      <c r="C395">
        <v>0.08</v>
      </c>
      <c r="D395">
        <v>145.44999999999999</v>
      </c>
      <c r="E395">
        <v>17.850000000000001</v>
      </c>
      <c r="F395">
        <v>2203</v>
      </c>
      <c r="G395" t="s">
        <v>2180</v>
      </c>
      <c r="H395" t="s">
        <v>29</v>
      </c>
      <c r="I395" t="s">
        <v>44</v>
      </c>
      <c r="J395" t="s">
        <v>55</v>
      </c>
      <c r="K395" t="s">
        <v>77</v>
      </c>
      <c r="L395" t="s">
        <v>74</v>
      </c>
      <c r="M395" t="s">
        <v>2025</v>
      </c>
      <c r="N395">
        <v>0.56000000000000005</v>
      </c>
      <c r="O395" t="s">
        <v>35</v>
      </c>
      <c r="P395" t="s">
        <v>49</v>
      </c>
      <c r="Q395" t="s">
        <v>474</v>
      </c>
      <c r="R395" t="s">
        <v>2181</v>
      </c>
      <c r="S395">
        <v>55445</v>
      </c>
      <c r="T395" s="1">
        <v>42039</v>
      </c>
      <c r="U395" s="1">
        <v>42039</v>
      </c>
      <c r="V395">
        <v>751.58</v>
      </c>
      <c r="W395" s="2">
        <f>Sales_Dataset[[#This Row],[Profit]]/Sales_Dataset[[#This Row],[Sales]]</f>
        <v>0.67245852942755402</v>
      </c>
      <c r="X395">
        <v>8</v>
      </c>
      <c r="Y395">
        <v>1117.6600000000001</v>
      </c>
      <c r="Z395">
        <v>86051</v>
      </c>
      <c r="AA395" t="s">
        <v>52</v>
      </c>
      <c r="AB395" t="s">
        <v>40</v>
      </c>
    </row>
    <row r="396" spans="1:28" x14ac:dyDescent="0.3">
      <c r="A396">
        <v>19251</v>
      </c>
      <c r="B396" t="s">
        <v>76</v>
      </c>
      <c r="C396">
        <v>0</v>
      </c>
      <c r="D396">
        <v>101.41</v>
      </c>
      <c r="E396">
        <v>35</v>
      </c>
      <c r="F396">
        <v>1653</v>
      </c>
      <c r="G396" t="s">
        <v>1036</v>
      </c>
      <c r="H396" t="s">
        <v>85</v>
      </c>
      <c r="I396" t="s">
        <v>30</v>
      </c>
      <c r="J396" t="s">
        <v>45</v>
      </c>
      <c r="K396" t="s">
        <v>120</v>
      </c>
      <c r="L396" t="s">
        <v>105</v>
      </c>
      <c r="M396" t="s">
        <v>1037</v>
      </c>
      <c r="N396">
        <v>0.82</v>
      </c>
      <c r="O396" t="s">
        <v>35</v>
      </c>
      <c r="P396" t="s">
        <v>36</v>
      </c>
      <c r="Q396" t="s">
        <v>37</v>
      </c>
      <c r="R396" t="s">
        <v>1038</v>
      </c>
      <c r="S396">
        <v>91360</v>
      </c>
      <c r="T396" s="1">
        <v>42028</v>
      </c>
      <c r="U396" s="1">
        <v>42029</v>
      </c>
      <c r="V396">
        <v>-457.73</v>
      </c>
      <c r="W396" s="2">
        <f>Sales_Dataset[[#This Row],[Profit]]/Sales_Dataset[[#This Row],[Sales]]</f>
        <v>-0.4144903651115619</v>
      </c>
      <c r="X396">
        <v>10</v>
      </c>
      <c r="Y396">
        <v>1104.32</v>
      </c>
      <c r="Z396">
        <v>89885</v>
      </c>
      <c r="AA396" t="s">
        <v>39</v>
      </c>
      <c r="AB396" t="s">
        <v>40</v>
      </c>
    </row>
    <row r="397" spans="1:28" x14ac:dyDescent="0.3">
      <c r="A397">
        <v>20904</v>
      </c>
      <c r="B397" t="s">
        <v>41</v>
      </c>
      <c r="C397">
        <v>0.06</v>
      </c>
      <c r="D397">
        <v>59.76</v>
      </c>
      <c r="E397">
        <v>9.7100000000000009</v>
      </c>
      <c r="F397">
        <v>2352</v>
      </c>
      <c r="G397" t="s">
        <v>1052</v>
      </c>
      <c r="H397" t="s">
        <v>43</v>
      </c>
      <c r="I397" t="s">
        <v>80</v>
      </c>
      <c r="J397" t="s">
        <v>45</v>
      </c>
      <c r="K397" t="s">
        <v>120</v>
      </c>
      <c r="L397" t="s">
        <v>47</v>
      </c>
      <c r="M397" t="s">
        <v>1682</v>
      </c>
      <c r="N397">
        <v>0.56999999999999995</v>
      </c>
      <c r="O397" t="s">
        <v>35</v>
      </c>
      <c r="P397" t="s">
        <v>69</v>
      </c>
      <c r="Q397" t="s">
        <v>460</v>
      </c>
      <c r="R397" t="s">
        <v>1054</v>
      </c>
      <c r="S397">
        <v>21501</v>
      </c>
      <c r="T397" s="1">
        <v>42175</v>
      </c>
      <c r="U397" s="1">
        <v>42178</v>
      </c>
      <c r="V397">
        <v>756.67470000000003</v>
      </c>
      <c r="W397" s="2">
        <f>Sales_Dataset[[#This Row],[Profit]]/Sales_Dataset[[#This Row],[Sales]]</f>
        <v>0.69</v>
      </c>
      <c r="X397">
        <v>18</v>
      </c>
      <c r="Y397">
        <v>1096.6300000000001</v>
      </c>
      <c r="Z397">
        <v>86165</v>
      </c>
      <c r="AA397" t="s">
        <v>72</v>
      </c>
      <c r="AB397" t="s">
        <v>40</v>
      </c>
    </row>
    <row r="398" spans="1:28" x14ac:dyDescent="0.3">
      <c r="A398">
        <v>18417</v>
      </c>
      <c r="B398" t="s">
        <v>27</v>
      </c>
      <c r="C398">
        <v>0.1</v>
      </c>
      <c r="D398">
        <v>300.97000000000003</v>
      </c>
      <c r="E398">
        <v>7.18</v>
      </c>
      <c r="F398">
        <v>2097</v>
      </c>
      <c r="G398" t="s">
        <v>597</v>
      </c>
      <c r="H398" t="s">
        <v>43</v>
      </c>
      <c r="I398" t="s">
        <v>44</v>
      </c>
      <c r="J398" t="s">
        <v>55</v>
      </c>
      <c r="K398" t="s">
        <v>86</v>
      </c>
      <c r="L398" t="s">
        <v>47</v>
      </c>
      <c r="M398" t="s">
        <v>298</v>
      </c>
      <c r="N398">
        <v>0.48</v>
      </c>
      <c r="O398" t="s">
        <v>35</v>
      </c>
      <c r="P398" t="s">
        <v>88</v>
      </c>
      <c r="Q398" t="s">
        <v>598</v>
      </c>
      <c r="R398" t="s">
        <v>599</v>
      </c>
      <c r="S398">
        <v>29915</v>
      </c>
      <c r="T398" s="1">
        <v>42112</v>
      </c>
      <c r="U398" s="1">
        <v>42113</v>
      </c>
      <c r="V398">
        <v>138.018</v>
      </c>
      <c r="W398" s="2">
        <f>Sales_Dataset[[#This Row],[Profit]]/Sales_Dataset[[#This Row],[Sales]]</f>
        <v>0.12612100554677291</v>
      </c>
      <c r="X398">
        <v>4</v>
      </c>
      <c r="Y398">
        <v>1094.33</v>
      </c>
      <c r="Z398">
        <v>87889</v>
      </c>
      <c r="AA398" t="s">
        <v>91</v>
      </c>
      <c r="AB398" t="s">
        <v>40</v>
      </c>
    </row>
    <row r="399" spans="1:28" x14ac:dyDescent="0.3">
      <c r="A399">
        <v>26229</v>
      </c>
      <c r="B399" t="s">
        <v>41</v>
      </c>
      <c r="C399">
        <v>0.1</v>
      </c>
      <c r="D399">
        <v>226.67</v>
      </c>
      <c r="E399">
        <v>28.16</v>
      </c>
      <c r="F399">
        <v>1559</v>
      </c>
      <c r="G399" t="s">
        <v>3011</v>
      </c>
      <c r="H399" t="s">
        <v>29</v>
      </c>
      <c r="I399" t="s">
        <v>80</v>
      </c>
      <c r="J399" t="s">
        <v>31</v>
      </c>
      <c r="K399" t="s">
        <v>185</v>
      </c>
      <c r="L399" t="s">
        <v>74</v>
      </c>
      <c r="M399" t="s">
        <v>1729</v>
      </c>
      <c r="N399">
        <v>0.59</v>
      </c>
      <c r="O399" t="s">
        <v>35</v>
      </c>
      <c r="P399" t="s">
        <v>88</v>
      </c>
      <c r="Q399" t="s">
        <v>437</v>
      </c>
      <c r="R399" t="s">
        <v>1870</v>
      </c>
      <c r="S399">
        <v>24060</v>
      </c>
      <c r="T399" s="1">
        <v>42109</v>
      </c>
      <c r="U399" s="1">
        <v>42111</v>
      </c>
      <c r="V399">
        <v>-390.76800000000003</v>
      </c>
      <c r="W399" s="2">
        <f>Sales_Dataset[[#This Row],[Profit]]/Sales_Dataset[[#This Row],[Sales]]</f>
        <v>-0.3590759561134288</v>
      </c>
      <c r="X399">
        <v>5</v>
      </c>
      <c r="Y399">
        <v>1088.26</v>
      </c>
      <c r="Z399">
        <v>87424</v>
      </c>
      <c r="AA399" t="s">
        <v>91</v>
      </c>
      <c r="AB399" t="s">
        <v>40</v>
      </c>
    </row>
    <row r="400" spans="1:28" x14ac:dyDescent="0.3">
      <c r="A400">
        <v>18467</v>
      </c>
      <c r="B400" t="s">
        <v>65</v>
      </c>
      <c r="C400">
        <v>7.0000000000000007E-2</v>
      </c>
      <c r="D400">
        <v>165.2</v>
      </c>
      <c r="E400">
        <v>19.989999999999998</v>
      </c>
      <c r="F400">
        <v>463</v>
      </c>
      <c r="G400" t="s">
        <v>630</v>
      </c>
      <c r="H400" t="s">
        <v>43</v>
      </c>
      <c r="I400" t="s">
        <v>60</v>
      </c>
      <c r="J400" t="s">
        <v>45</v>
      </c>
      <c r="K400" t="s">
        <v>120</v>
      </c>
      <c r="L400" t="s">
        <v>47</v>
      </c>
      <c r="M400" t="s">
        <v>279</v>
      </c>
      <c r="N400">
        <v>0.59</v>
      </c>
      <c r="O400" t="s">
        <v>35</v>
      </c>
      <c r="P400" t="s">
        <v>36</v>
      </c>
      <c r="Q400" t="s">
        <v>37</v>
      </c>
      <c r="R400" t="s">
        <v>631</v>
      </c>
      <c r="S400">
        <v>90069</v>
      </c>
      <c r="T400" s="1">
        <v>42018</v>
      </c>
      <c r="U400" s="1">
        <v>42020</v>
      </c>
      <c r="V400">
        <v>521.69000000000005</v>
      </c>
      <c r="W400" s="2">
        <f>Sales_Dataset[[#This Row],[Profit]]/Sales_Dataset[[#This Row],[Sales]]</f>
        <v>0.48235848882149535</v>
      </c>
      <c r="X400">
        <v>7</v>
      </c>
      <c r="Y400">
        <v>1081.54</v>
      </c>
      <c r="Z400">
        <v>88061</v>
      </c>
      <c r="AA400" t="s">
        <v>39</v>
      </c>
      <c r="AB400" t="s">
        <v>40</v>
      </c>
    </row>
    <row r="401" spans="1:28" x14ac:dyDescent="0.3">
      <c r="A401">
        <v>18861</v>
      </c>
      <c r="B401" t="s">
        <v>76</v>
      </c>
      <c r="C401">
        <v>0</v>
      </c>
      <c r="D401">
        <v>200.99</v>
      </c>
      <c r="E401">
        <v>8.08</v>
      </c>
      <c r="F401">
        <v>1170</v>
      </c>
      <c r="G401" t="s">
        <v>823</v>
      </c>
      <c r="H401" t="s">
        <v>43</v>
      </c>
      <c r="I401" t="s">
        <v>80</v>
      </c>
      <c r="J401" t="s">
        <v>55</v>
      </c>
      <c r="K401" t="s">
        <v>56</v>
      </c>
      <c r="L401" t="s">
        <v>47</v>
      </c>
      <c r="M401" t="s">
        <v>827</v>
      </c>
      <c r="N401">
        <v>0.59</v>
      </c>
      <c r="O401" t="s">
        <v>35</v>
      </c>
      <c r="P401" t="s">
        <v>69</v>
      </c>
      <c r="Q401" t="s">
        <v>825</v>
      </c>
      <c r="R401" t="s">
        <v>826</v>
      </c>
      <c r="S401">
        <v>19711</v>
      </c>
      <c r="T401" s="1">
        <v>42157</v>
      </c>
      <c r="U401" s="1">
        <v>42159</v>
      </c>
      <c r="V401">
        <v>281.53440000000001</v>
      </c>
      <c r="W401" s="2">
        <f>Sales_Dataset[[#This Row],[Profit]]/Sales_Dataset[[#This Row],[Sales]]</f>
        <v>0.26157614048127847</v>
      </c>
      <c r="X401">
        <v>6</v>
      </c>
      <c r="Y401">
        <v>1076.3</v>
      </c>
      <c r="Z401">
        <v>87520</v>
      </c>
      <c r="AA401" t="s">
        <v>72</v>
      </c>
      <c r="AB401" t="s">
        <v>40</v>
      </c>
    </row>
    <row r="402" spans="1:28" x14ac:dyDescent="0.3">
      <c r="A402">
        <v>8310</v>
      </c>
      <c r="B402" t="s">
        <v>27</v>
      </c>
      <c r="C402">
        <v>0.05</v>
      </c>
      <c r="D402">
        <v>535.64</v>
      </c>
      <c r="E402">
        <v>14.7</v>
      </c>
      <c r="F402">
        <v>2920</v>
      </c>
      <c r="G402" t="s">
        <v>367</v>
      </c>
      <c r="H402" t="s">
        <v>29</v>
      </c>
      <c r="I402" t="s">
        <v>44</v>
      </c>
      <c r="J402" t="s">
        <v>55</v>
      </c>
      <c r="K402" t="s">
        <v>77</v>
      </c>
      <c r="L402" t="s">
        <v>74</v>
      </c>
      <c r="M402" t="s">
        <v>368</v>
      </c>
      <c r="N402">
        <v>0.59</v>
      </c>
      <c r="O402" t="s">
        <v>35</v>
      </c>
      <c r="P402" t="s">
        <v>49</v>
      </c>
      <c r="Q402" t="s">
        <v>176</v>
      </c>
      <c r="R402" t="s">
        <v>177</v>
      </c>
      <c r="S402">
        <v>60603</v>
      </c>
      <c r="T402" s="1">
        <v>42162</v>
      </c>
      <c r="U402" s="1">
        <v>42164</v>
      </c>
      <c r="V402">
        <v>-1220.9144999999999</v>
      </c>
      <c r="W402" s="2">
        <f>Sales_Dataset[[#This Row],[Profit]]/Sales_Dataset[[#This Row],[Sales]]</f>
        <v>-1.142536496350365</v>
      </c>
      <c r="X402">
        <v>2</v>
      </c>
      <c r="Y402">
        <v>1068.5999999999999</v>
      </c>
      <c r="Z402">
        <v>59365</v>
      </c>
      <c r="AA402" t="s">
        <v>52</v>
      </c>
      <c r="AB402" t="s">
        <v>40</v>
      </c>
    </row>
    <row r="403" spans="1:28" x14ac:dyDescent="0.3">
      <c r="A403">
        <v>22736</v>
      </c>
      <c r="B403" t="s">
        <v>27</v>
      </c>
      <c r="C403">
        <v>0.08</v>
      </c>
      <c r="D403">
        <v>67.28</v>
      </c>
      <c r="E403">
        <v>19.989999999999998</v>
      </c>
      <c r="F403">
        <v>568</v>
      </c>
      <c r="G403" t="s">
        <v>2017</v>
      </c>
      <c r="H403" t="s">
        <v>85</v>
      </c>
      <c r="I403" t="s">
        <v>80</v>
      </c>
      <c r="J403" t="s">
        <v>45</v>
      </c>
      <c r="K403" t="s">
        <v>67</v>
      </c>
      <c r="L403" t="s">
        <v>47</v>
      </c>
      <c r="M403" t="s">
        <v>654</v>
      </c>
      <c r="N403">
        <v>0.4</v>
      </c>
      <c r="O403" t="s">
        <v>35</v>
      </c>
      <c r="P403" t="s">
        <v>88</v>
      </c>
      <c r="Q403" t="s">
        <v>1227</v>
      </c>
      <c r="R403" t="s">
        <v>2018</v>
      </c>
      <c r="S403">
        <v>39701</v>
      </c>
      <c r="T403" s="1">
        <v>42095</v>
      </c>
      <c r="U403" s="1">
        <v>42097</v>
      </c>
      <c r="V403">
        <v>224.85059999999999</v>
      </c>
      <c r="W403" s="2">
        <f>Sales_Dataset[[#This Row],[Profit]]/Sales_Dataset[[#This Row],[Sales]]</f>
        <v>0.21082247266862938</v>
      </c>
      <c r="X403">
        <v>16</v>
      </c>
      <c r="Y403">
        <v>1066.54</v>
      </c>
      <c r="Z403">
        <v>88882</v>
      </c>
      <c r="AA403" t="s">
        <v>91</v>
      </c>
      <c r="AB403" t="s">
        <v>40</v>
      </c>
    </row>
    <row r="404" spans="1:28" x14ac:dyDescent="0.3">
      <c r="A404">
        <v>19568</v>
      </c>
      <c r="B404" t="s">
        <v>65</v>
      </c>
      <c r="C404">
        <v>0.08</v>
      </c>
      <c r="D404">
        <v>65.989999999999995</v>
      </c>
      <c r="E404">
        <v>5.92</v>
      </c>
      <c r="F404">
        <v>2071</v>
      </c>
      <c r="G404" t="s">
        <v>1192</v>
      </c>
      <c r="H404" t="s">
        <v>85</v>
      </c>
      <c r="I404" t="s">
        <v>30</v>
      </c>
      <c r="J404" t="s">
        <v>55</v>
      </c>
      <c r="K404" t="s">
        <v>56</v>
      </c>
      <c r="L404" t="s">
        <v>47</v>
      </c>
      <c r="M404" t="s">
        <v>1193</v>
      </c>
      <c r="N404">
        <v>0.57999999999999996</v>
      </c>
      <c r="O404" t="s">
        <v>35</v>
      </c>
      <c r="P404" t="s">
        <v>49</v>
      </c>
      <c r="Q404" t="s">
        <v>216</v>
      </c>
      <c r="R404" t="s">
        <v>1194</v>
      </c>
      <c r="S404">
        <v>48336</v>
      </c>
      <c r="T404" s="1">
        <v>42140</v>
      </c>
      <c r="U404" s="1">
        <v>42147</v>
      </c>
      <c r="V404">
        <v>183.84300000000002</v>
      </c>
      <c r="W404" s="2">
        <f>Sales_Dataset[[#This Row],[Profit]]/Sales_Dataset[[#This Row],[Sales]]</f>
        <v>0.17281563437079933</v>
      </c>
      <c r="X404">
        <v>20</v>
      </c>
      <c r="Y404">
        <v>1063.81</v>
      </c>
      <c r="Z404">
        <v>88558</v>
      </c>
      <c r="AA404" t="s">
        <v>52</v>
      </c>
      <c r="AB404" t="s">
        <v>40</v>
      </c>
    </row>
    <row r="405" spans="1:28" x14ac:dyDescent="0.3">
      <c r="A405">
        <v>19918</v>
      </c>
      <c r="B405" t="s">
        <v>65</v>
      </c>
      <c r="C405">
        <v>0.09</v>
      </c>
      <c r="D405">
        <v>78.8</v>
      </c>
      <c r="E405">
        <v>35</v>
      </c>
      <c r="F405">
        <v>1889</v>
      </c>
      <c r="G405" t="s">
        <v>1329</v>
      </c>
      <c r="H405" t="s">
        <v>43</v>
      </c>
      <c r="I405" t="s">
        <v>44</v>
      </c>
      <c r="J405" t="s">
        <v>45</v>
      </c>
      <c r="K405" t="s">
        <v>120</v>
      </c>
      <c r="L405" t="s">
        <v>105</v>
      </c>
      <c r="M405" t="s">
        <v>1330</v>
      </c>
      <c r="N405">
        <v>0.83</v>
      </c>
      <c r="O405" t="s">
        <v>35</v>
      </c>
      <c r="P405" t="s">
        <v>69</v>
      </c>
      <c r="Q405" t="s">
        <v>441</v>
      </c>
      <c r="R405" t="s">
        <v>1331</v>
      </c>
      <c r="S405">
        <v>45429</v>
      </c>
      <c r="T405" s="1">
        <v>42111</v>
      </c>
      <c r="U405" s="1">
        <v>42115</v>
      </c>
      <c r="V405">
        <v>-1025.0172</v>
      </c>
      <c r="W405" s="2">
        <f>Sales_Dataset[[#This Row],[Profit]]/Sales_Dataset[[#This Row],[Sales]]</f>
        <v>-0.9675632917366761</v>
      </c>
      <c r="X405">
        <v>14</v>
      </c>
      <c r="Y405">
        <v>1059.3800000000001</v>
      </c>
      <c r="Z405">
        <v>90631</v>
      </c>
      <c r="AA405" t="s">
        <v>72</v>
      </c>
      <c r="AB405" t="s">
        <v>40</v>
      </c>
    </row>
    <row r="406" spans="1:28" x14ac:dyDescent="0.3">
      <c r="A406">
        <v>20371</v>
      </c>
      <c r="B406" t="s">
        <v>27</v>
      </c>
      <c r="C406">
        <v>0.08</v>
      </c>
      <c r="D406">
        <v>90.98</v>
      </c>
      <c r="E406">
        <v>56.2</v>
      </c>
      <c r="F406">
        <v>1946</v>
      </c>
      <c r="G406" t="s">
        <v>1477</v>
      </c>
      <c r="H406" t="s">
        <v>43</v>
      </c>
      <c r="I406" t="s">
        <v>80</v>
      </c>
      <c r="J406" t="s">
        <v>31</v>
      </c>
      <c r="K406" t="s">
        <v>117</v>
      </c>
      <c r="L406" t="s">
        <v>167</v>
      </c>
      <c r="M406" t="s">
        <v>854</v>
      </c>
      <c r="N406">
        <v>0.74</v>
      </c>
      <c r="O406" t="s">
        <v>35</v>
      </c>
      <c r="P406" t="s">
        <v>69</v>
      </c>
      <c r="Q406" t="s">
        <v>165</v>
      </c>
      <c r="R406" t="s">
        <v>1478</v>
      </c>
      <c r="S406">
        <v>15228</v>
      </c>
      <c r="T406" s="1">
        <v>42030</v>
      </c>
      <c r="U406" s="1">
        <v>42032</v>
      </c>
      <c r="V406">
        <v>-1920.9336000000001</v>
      </c>
      <c r="W406" s="2">
        <f>Sales_Dataset[[#This Row],[Profit]]/Sales_Dataset[[#This Row],[Sales]]</f>
        <v>-1.8150096375524398</v>
      </c>
      <c r="X406">
        <v>12</v>
      </c>
      <c r="Y406">
        <v>1058.3599999999999</v>
      </c>
      <c r="Z406">
        <v>86331</v>
      </c>
      <c r="AA406" t="s">
        <v>72</v>
      </c>
      <c r="AB406" t="s">
        <v>40</v>
      </c>
    </row>
    <row r="407" spans="1:28" x14ac:dyDescent="0.3">
      <c r="A407">
        <v>22126</v>
      </c>
      <c r="B407" t="s">
        <v>65</v>
      </c>
      <c r="C407">
        <v>0.03</v>
      </c>
      <c r="D407">
        <v>199.99</v>
      </c>
      <c r="E407">
        <v>24.49</v>
      </c>
      <c r="F407">
        <v>1281</v>
      </c>
      <c r="G407" t="s">
        <v>2057</v>
      </c>
      <c r="H407" t="s">
        <v>85</v>
      </c>
      <c r="I407" t="s">
        <v>60</v>
      </c>
      <c r="J407" t="s">
        <v>55</v>
      </c>
      <c r="K407" t="s">
        <v>239</v>
      </c>
      <c r="L407" t="s">
        <v>105</v>
      </c>
      <c r="M407" t="s">
        <v>240</v>
      </c>
      <c r="N407">
        <v>0.46</v>
      </c>
      <c r="O407" t="s">
        <v>35</v>
      </c>
      <c r="P407" t="s">
        <v>49</v>
      </c>
      <c r="Q407" t="s">
        <v>413</v>
      </c>
      <c r="R407" t="s">
        <v>2058</v>
      </c>
      <c r="S407">
        <v>47591</v>
      </c>
      <c r="T407" s="1">
        <v>42028</v>
      </c>
      <c r="U407" s="1">
        <v>42030</v>
      </c>
      <c r="V407">
        <v>727.73609999999996</v>
      </c>
      <c r="W407" s="2">
        <f>Sales_Dataset[[#This Row],[Profit]]/Sales_Dataset[[#This Row],[Sales]]</f>
        <v>0.69</v>
      </c>
      <c r="X407">
        <v>5</v>
      </c>
      <c r="Y407">
        <v>1054.69</v>
      </c>
      <c r="Z407">
        <v>89112</v>
      </c>
      <c r="AA407" t="s">
        <v>52</v>
      </c>
      <c r="AB407" t="s">
        <v>40</v>
      </c>
    </row>
    <row r="408" spans="1:28" x14ac:dyDescent="0.3">
      <c r="A408">
        <v>7452</v>
      </c>
      <c r="B408" t="s">
        <v>41</v>
      </c>
      <c r="C408">
        <v>0.1</v>
      </c>
      <c r="D408">
        <v>20.27</v>
      </c>
      <c r="E408">
        <v>3.99</v>
      </c>
      <c r="F408">
        <v>2618</v>
      </c>
      <c r="G408" t="s">
        <v>258</v>
      </c>
      <c r="H408" t="s">
        <v>43</v>
      </c>
      <c r="I408" t="s">
        <v>30</v>
      </c>
      <c r="J408" t="s">
        <v>45</v>
      </c>
      <c r="K408" t="s">
        <v>73</v>
      </c>
      <c r="L408" t="s">
        <v>47</v>
      </c>
      <c r="M408" t="s">
        <v>337</v>
      </c>
      <c r="N408">
        <v>0.56999999999999995</v>
      </c>
      <c r="O408" t="s">
        <v>35</v>
      </c>
      <c r="P408" t="s">
        <v>69</v>
      </c>
      <c r="Q408" t="s">
        <v>70</v>
      </c>
      <c r="R408" t="s">
        <v>71</v>
      </c>
      <c r="S408">
        <v>10004</v>
      </c>
      <c r="T408" s="1">
        <v>42086</v>
      </c>
      <c r="U408" s="1">
        <v>42087</v>
      </c>
      <c r="V408">
        <v>84.05</v>
      </c>
      <c r="W408" s="2">
        <f>Sales_Dataset[[#This Row],[Profit]]/Sales_Dataset[[#This Row],[Sales]]</f>
        <v>7.9931908094948267E-2</v>
      </c>
      <c r="X408">
        <v>53</v>
      </c>
      <c r="Y408">
        <v>1051.52</v>
      </c>
      <c r="Z408">
        <v>53153</v>
      </c>
      <c r="AA408" t="s">
        <v>72</v>
      </c>
      <c r="AB408" t="s">
        <v>40</v>
      </c>
    </row>
    <row r="409" spans="1:28" x14ac:dyDescent="0.3">
      <c r="A409">
        <v>22329</v>
      </c>
      <c r="B409" t="s">
        <v>41</v>
      </c>
      <c r="C409">
        <v>0.01</v>
      </c>
      <c r="D409">
        <v>95.99</v>
      </c>
      <c r="E409">
        <v>4.9000000000000004</v>
      </c>
      <c r="F409">
        <v>156</v>
      </c>
      <c r="G409" t="s">
        <v>1459</v>
      </c>
      <c r="H409" t="s">
        <v>43</v>
      </c>
      <c r="I409" t="s">
        <v>30</v>
      </c>
      <c r="J409" t="s">
        <v>55</v>
      </c>
      <c r="K409" t="s">
        <v>56</v>
      </c>
      <c r="L409" t="s">
        <v>47</v>
      </c>
      <c r="M409" t="s">
        <v>1039</v>
      </c>
      <c r="N409">
        <v>0.56000000000000005</v>
      </c>
      <c r="O409" t="s">
        <v>35</v>
      </c>
      <c r="P409" t="s">
        <v>36</v>
      </c>
      <c r="Q409" t="s">
        <v>423</v>
      </c>
      <c r="R409" t="s">
        <v>1460</v>
      </c>
      <c r="S409">
        <v>80525</v>
      </c>
      <c r="T409" s="1">
        <v>42138</v>
      </c>
      <c r="U409" s="1">
        <v>42139</v>
      </c>
      <c r="V409">
        <v>713.88</v>
      </c>
      <c r="W409" s="2">
        <f>Sales_Dataset[[#This Row],[Profit]]/Sales_Dataset[[#This Row],[Sales]]</f>
        <v>0.679833917415816</v>
      </c>
      <c r="X409">
        <v>13</v>
      </c>
      <c r="Y409">
        <v>1050.08</v>
      </c>
      <c r="Z409">
        <v>87671</v>
      </c>
      <c r="AA409" t="s">
        <v>39</v>
      </c>
      <c r="AB409" t="s">
        <v>40</v>
      </c>
    </row>
    <row r="410" spans="1:28" x14ac:dyDescent="0.3">
      <c r="A410">
        <v>24388</v>
      </c>
      <c r="B410" t="s">
        <v>41</v>
      </c>
      <c r="C410">
        <v>0</v>
      </c>
      <c r="D410">
        <v>195.99</v>
      </c>
      <c r="E410">
        <v>4.2</v>
      </c>
      <c r="F410">
        <v>638</v>
      </c>
      <c r="G410" t="s">
        <v>2630</v>
      </c>
      <c r="H410" t="s">
        <v>85</v>
      </c>
      <c r="I410" t="s">
        <v>80</v>
      </c>
      <c r="J410" t="s">
        <v>55</v>
      </c>
      <c r="K410" t="s">
        <v>56</v>
      </c>
      <c r="L410" t="s">
        <v>47</v>
      </c>
      <c r="M410" t="s">
        <v>315</v>
      </c>
      <c r="N410">
        <v>0.56999999999999995</v>
      </c>
      <c r="O410" t="s">
        <v>35</v>
      </c>
      <c r="P410" t="s">
        <v>36</v>
      </c>
      <c r="Q410" t="s">
        <v>37</v>
      </c>
      <c r="R410" t="s">
        <v>2631</v>
      </c>
      <c r="S410">
        <v>95062</v>
      </c>
      <c r="T410" s="1">
        <v>42124</v>
      </c>
      <c r="U410" s="1">
        <v>42126</v>
      </c>
      <c r="V410">
        <v>719.47679999999991</v>
      </c>
      <c r="W410" s="2">
        <f>Sales_Dataset[[#This Row],[Profit]]/Sales_Dataset[[#This Row],[Sales]]</f>
        <v>0.69</v>
      </c>
      <c r="X410">
        <v>6</v>
      </c>
      <c r="Y410">
        <v>1042.72</v>
      </c>
      <c r="Z410">
        <v>87954</v>
      </c>
      <c r="AA410" t="s">
        <v>39</v>
      </c>
      <c r="AB410" t="s">
        <v>40</v>
      </c>
    </row>
    <row r="411" spans="1:28" x14ac:dyDescent="0.3">
      <c r="A411">
        <v>23622</v>
      </c>
      <c r="B411" t="s">
        <v>65</v>
      </c>
      <c r="C411">
        <v>0.05</v>
      </c>
      <c r="D411">
        <v>115.99</v>
      </c>
      <c r="E411">
        <v>8.99</v>
      </c>
      <c r="F411">
        <v>2851</v>
      </c>
      <c r="G411" t="s">
        <v>2484</v>
      </c>
      <c r="H411" t="s">
        <v>43</v>
      </c>
      <c r="I411" t="s">
        <v>80</v>
      </c>
      <c r="J411" t="s">
        <v>55</v>
      </c>
      <c r="K411" t="s">
        <v>56</v>
      </c>
      <c r="L411" t="s">
        <v>47</v>
      </c>
      <c r="M411" t="s">
        <v>2485</v>
      </c>
      <c r="N411">
        <v>0.57999999999999996</v>
      </c>
      <c r="O411" t="s">
        <v>35</v>
      </c>
      <c r="P411" t="s">
        <v>49</v>
      </c>
      <c r="Q411" t="s">
        <v>50</v>
      </c>
      <c r="R411" t="s">
        <v>2486</v>
      </c>
      <c r="S411">
        <v>79762</v>
      </c>
      <c r="T411" s="1">
        <v>42103</v>
      </c>
      <c r="U411" s="1">
        <v>42107</v>
      </c>
      <c r="V411">
        <v>719.35259999999994</v>
      </c>
      <c r="W411" s="2">
        <f>Sales_Dataset[[#This Row],[Profit]]/Sales_Dataset[[#This Row],[Sales]]</f>
        <v>0.69</v>
      </c>
      <c r="X411">
        <v>11</v>
      </c>
      <c r="Y411">
        <v>1042.54</v>
      </c>
      <c r="Z411">
        <v>86454</v>
      </c>
      <c r="AA411" t="s">
        <v>52</v>
      </c>
      <c r="AB411" t="s">
        <v>40</v>
      </c>
    </row>
    <row r="412" spans="1:28" x14ac:dyDescent="0.3">
      <c r="A412">
        <v>23043</v>
      </c>
      <c r="B412" t="s">
        <v>27</v>
      </c>
      <c r="C412">
        <v>0.03</v>
      </c>
      <c r="D412">
        <v>105.34</v>
      </c>
      <c r="E412">
        <v>24.49</v>
      </c>
      <c r="F412">
        <v>2855</v>
      </c>
      <c r="G412" t="s">
        <v>2302</v>
      </c>
      <c r="H412" t="s">
        <v>43</v>
      </c>
      <c r="I412" t="s">
        <v>30</v>
      </c>
      <c r="J412" t="s">
        <v>31</v>
      </c>
      <c r="K412" t="s">
        <v>117</v>
      </c>
      <c r="L412" t="s">
        <v>105</v>
      </c>
      <c r="M412" t="s">
        <v>2171</v>
      </c>
      <c r="N412">
        <v>0.61</v>
      </c>
      <c r="O412" t="s">
        <v>35</v>
      </c>
      <c r="P412" t="s">
        <v>36</v>
      </c>
      <c r="Q412" t="s">
        <v>108</v>
      </c>
      <c r="R412" t="s">
        <v>2303</v>
      </c>
      <c r="S412">
        <v>98198</v>
      </c>
      <c r="T412" s="1">
        <v>42025</v>
      </c>
      <c r="U412" s="1">
        <v>42026</v>
      </c>
      <c r="V412">
        <v>618.13080000000002</v>
      </c>
      <c r="W412" s="2">
        <f>Sales_Dataset[[#This Row],[Profit]]/Sales_Dataset[[#This Row],[Sales]]</f>
        <v>0.59542142678251486</v>
      </c>
      <c r="X412">
        <v>10</v>
      </c>
      <c r="Y412">
        <v>1038.1400000000001</v>
      </c>
      <c r="Z412">
        <v>87316</v>
      </c>
      <c r="AA412" t="s">
        <v>39</v>
      </c>
      <c r="AB412" t="s">
        <v>40</v>
      </c>
    </row>
    <row r="413" spans="1:28" x14ac:dyDescent="0.3">
      <c r="A413">
        <v>19401</v>
      </c>
      <c r="B413" t="s">
        <v>41</v>
      </c>
      <c r="C413">
        <v>0.06</v>
      </c>
      <c r="D413">
        <v>25.98</v>
      </c>
      <c r="E413">
        <v>14.36</v>
      </c>
      <c r="F413">
        <v>885</v>
      </c>
      <c r="G413" t="s">
        <v>1112</v>
      </c>
      <c r="H413" t="s">
        <v>29</v>
      </c>
      <c r="I413" t="s">
        <v>30</v>
      </c>
      <c r="J413" t="s">
        <v>31</v>
      </c>
      <c r="K413" t="s">
        <v>185</v>
      </c>
      <c r="L413" t="s">
        <v>74</v>
      </c>
      <c r="M413" t="s">
        <v>1113</v>
      </c>
      <c r="N413">
        <v>0.6</v>
      </c>
      <c r="O413" t="s">
        <v>35</v>
      </c>
      <c r="P413" t="s">
        <v>49</v>
      </c>
      <c r="Q413" t="s">
        <v>50</v>
      </c>
      <c r="R413" t="s">
        <v>1114</v>
      </c>
      <c r="S413">
        <v>79109</v>
      </c>
      <c r="T413" s="1">
        <v>42148</v>
      </c>
      <c r="U413" s="1">
        <v>42149</v>
      </c>
      <c r="V413">
        <v>55.888000000000034</v>
      </c>
      <c r="W413" s="2">
        <f>Sales_Dataset[[#This Row],[Profit]]/Sales_Dataset[[#This Row],[Sales]]</f>
        <v>5.4073300050311579E-2</v>
      </c>
      <c r="X413">
        <v>41</v>
      </c>
      <c r="Y413">
        <v>1033.56</v>
      </c>
      <c r="Z413">
        <v>89537</v>
      </c>
      <c r="AA413" t="s">
        <v>52</v>
      </c>
      <c r="AB413" t="s">
        <v>40</v>
      </c>
    </row>
    <row r="414" spans="1:28" x14ac:dyDescent="0.3">
      <c r="A414">
        <v>23470</v>
      </c>
      <c r="B414" t="s">
        <v>41</v>
      </c>
      <c r="C414">
        <v>0.06</v>
      </c>
      <c r="D414">
        <v>55.48</v>
      </c>
      <c r="E414">
        <v>4.8499999999999996</v>
      </c>
      <c r="F414">
        <v>1519</v>
      </c>
      <c r="G414" t="s">
        <v>2441</v>
      </c>
      <c r="H414" t="s">
        <v>43</v>
      </c>
      <c r="I414" t="s">
        <v>80</v>
      </c>
      <c r="J414" t="s">
        <v>45</v>
      </c>
      <c r="K414" t="s">
        <v>53</v>
      </c>
      <c r="L414" t="s">
        <v>47</v>
      </c>
      <c r="M414" t="s">
        <v>2442</v>
      </c>
      <c r="N414">
        <v>0.37</v>
      </c>
      <c r="O414" t="s">
        <v>35</v>
      </c>
      <c r="P414" t="s">
        <v>69</v>
      </c>
      <c r="Q414" t="s">
        <v>487</v>
      </c>
      <c r="R414" t="s">
        <v>724</v>
      </c>
      <c r="S414">
        <v>4210</v>
      </c>
      <c r="T414" s="1">
        <v>42169</v>
      </c>
      <c r="U414" s="1">
        <v>42169</v>
      </c>
      <c r="V414">
        <v>711.05189999999993</v>
      </c>
      <c r="W414" s="2">
        <f>Sales_Dataset[[#This Row],[Profit]]/Sales_Dataset[[#This Row],[Sales]]</f>
        <v>0.69</v>
      </c>
      <c r="X414">
        <v>19</v>
      </c>
      <c r="Y414">
        <v>1030.51</v>
      </c>
      <c r="Z414">
        <v>89957</v>
      </c>
      <c r="AA414" t="s">
        <v>72</v>
      </c>
      <c r="AB414" t="s">
        <v>40</v>
      </c>
    </row>
    <row r="415" spans="1:28" x14ac:dyDescent="0.3">
      <c r="A415">
        <v>22576</v>
      </c>
      <c r="B415" t="s">
        <v>76</v>
      </c>
      <c r="C415">
        <v>7.0000000000000007E-2</v>
      </c>
      <c r="D415">
        <v>105.34</v>
      </c>
      <c r="E415">
        <v>24.49</v>
      </c>
      <c r="F415">
        <v>3261</v>
      </c>
      <c r="G415" t="s">
        <v>2170</v>
      </c>
      <c r="H415" t="s">
        <v>85</v>
      </c>
      <c r="I415" t="s">
        <v>80</v>
      </c>
      <c r="J415" t="s">
        <v>31</v>
      </c>
      <c r="K415" t="s">
        <v>117</v>
      </c>
      <c r="L415" t="s">
        <v>105</v>
      </c>
      <c r="M415" t="s">
        <v>2171</v>
      </c>
      <c r="N415">
        <v>0.61</v>
      </c>
      <c r="O415" t="s">
        <v>35</v>
      </c>
      <c r="P415" t="s">
        <v>49</v>
      </c>
      <c r="Q415" t="s">
        <v>216</v>
      </c>
      <c r="R415" t="s">
        <v>2172</v>
      </c>
      <c r="S415">
        <v>49221</v>
      </c>
      <c r="T415" s="1">
        <v>42180</v>
      </c>
      <c r="U415" s="1">
        <v>42181</v>
      </c>
      <c r="V415">
        <v>710.67239999999993</v>
      </c>
      <c r="W415" s="2">
        <f>Sales_Dataset[[#This Row],[Profit]]/Sales_Dataset[[#This Row],[Sales]]</f>
        <v>0.69</v>
      </c>
      <c r="X415">
        <v>10</v>
      </c>
      <c r="Y415">
        <v>1029.96</v>
      </c>
      <c r="Z415">
        <v>90296</v>
      </c>
      <c r="AA415" t="s">
        <v>52</v>
      </c>
      <c r="AB415" t="s">
        <v>40</v>
      </c>
    </row>
    <row r="416" spans="1:28" x14ac:dyDescent="0.3">
      <c r="A416">
        <v>19024</v>
      </c>
      <c r="B416" t="s">
        <v>65</v>
      </c>
      <c r="C416">
        <v>0.05</v>
      </c>
      <c r="D416">
        <v>350.99</v>
      </c>
      <c r="E416">
        <v>39</v>
      </c>
      <c r="F416">
        <v>1424</v>
      </c>
      <c r="G416" t="s">
        <v>915</v>
      </c>
      <c r="H416" t="s">
        <v>29</v>
      </c>
      <c r="I416" t="s">
        <v>44</v>
      </c>
      <c r="J416" t="s">
        <v>31</v>
      </c>
      <c r="K416" t="s">
        <v>185</v>
      </c>
      <c r="L416" t="s">
        <v>74</v>
      </c>
      <c r="M416" t="s">
        <v>916</v>
      </c>
      <c r="N416">
        <v>0.55000000000000004</v>
      </c>
      <c r="O416" t="s">
        <v>35</v>
      </c>
      <c r="P416" t="s">
        <v>36</v>
      </c>
      <c r="Q416" t="s">
        <v>423</v>
      </c>
      <c r="R416" t="s">
        <v>498</v>
      </c>
      <c r="S416">
        <v>80112</v>
      </c>
      <c r="T416" s="1">
        <v>42016</v>
      </c>
      <c r="U416" s="1">
        <v>42018</v>
      </c>
      <c r="V416">
        <v>451.28039999999999</v>
      </c>
      <c r="W416" s="2">
        <f>Sales_Dataset[[#This Row],[Profit]]/Sales_Dataset[[#This Row],[Sales]]</f>
        <v>0.44239706689671393</v>
      </c>
      <c r="X416">
        <v>3</v>
      </c>
      <c r="Y416">
        <v>1020.08</v>
      </c>
      <c r="Z416">
        <v>89448</v>
      </c>
      <c r="AA416" t="s">
        <v>39</v>
      </c>
      <c r="AB416" t="s">
        <v>40</v>
      </c>
    </row>
    <row r="417" spans="1:28" x14ac:dyDescent="0.3">
      <c r="A417">
        <v>19875</v>
      </c>
      <c r="B417" t="s">
        <v>58</v>
      </c>
      <c r="C417">
        <v>0.04</v>
      </c>
      <c r="D417">
        <v>205.99</v>
      </c>
      <c r="E417">
        <v>5.26</v>
      </c>
      <c r="F417">
        <v>1233</v>
      </c>
      <c r="G417" t="s">
        <v>1311</v>
      </c>
      <c r="H417" t="s">
        <v>43</v>
      </c>
      <c r="I417" t="s">
        <v>80</v>
      </c>
      <c r="J417" t="s">
        <v>55</v>
      </c>
      <c r="K417" t="s">
        <v>56</v>
      </c>
      <c r="L417" t="s">
        <v>47</v>
      </c>
      <c r="M417" t="s">
        <v>765</v>
      </c>
      <c r="N417">
        <v>0.56000000000000005</v>
      </c>
      <c r="O417" t="s">
        <v>35</v>
      </c>
      <c r="P417" t="s">
        <v>49</v>
      </c>
      <c r="Q417" t="s">
        <v>50</v>
      </c>
      <c r="R417" t="s">
        <v>1313</v>
      </c>
      <c r="S417">
        <v>75028</v>
      </c>
      <c r="T417" s="1">
        <v>42159</v>
      </c>
      <c r="U417" s="1">
        <v>42160</v>
      </c>
      <c r="V417">
        <v>-0.81400000000001005</v>
      </c>
      <c r="W417" s="2">
        <f>Sales_Dataset[[#This Row],[Profit]]/Sales_Dataset[[#This Row],[Sales]]</f>
        <v>-7.9912822375591253E-4</v>
      </c>
      <c r="X417">
        <v>6</v>
      </c>
      <c r="Y417">
        <v>1018.61</v>
      </c>
      <c r="Z417">
        <v>89376</v>
      </c>
      <c r="AA417" t="s">
        <v>52</v>
      </c>
      <c r="AB417" t="s">
        <v>40</v>
      </c>
    </row>
    <row r="418" spans="1:28" x14ac:dyDescent="0.3">
      <c r="A418">
        <v>20212</v>
      </c>
      <c r="B418" t="s">
        <v>58</v>
      </c>
      <c r="C418">
        <v>0.06</v>
      </c>
      <c r="D418">
        <v>175.99</v>
      </c>
      <c r="E418">
        <v>8.99</v>
      </c>
      <c r="F418">
        <v>1156</v>
      </c>
      <c r="G418" t="s">
        <v>1428</v>
      </c>
      <c r="H418" t="s">
        <v>43</v>
      </c>
      <c r="I418" t="s">
        <v>80</v>
      </c>
      <c r="J418" t="s">
        <v>55</v>
      </c>
      <c r="K418" t="s">
        <v>56</v>
      </c>
      <c r="L418" t="s">
        <v>47</v>
      </c>
      <c r="M418" t="s">
        <v>255</v>
      </c>
      <c r="N418">
        <v>0.56999999999999995</v>
      </c>
      <c r="O418" t="s">
        <v>35</v>
      </c>
      <c r="P418" t="s">
        <v>69</v>
      </c>
      <c r="Q418" t="s">
        <v>98</v>
      </c>
      <c r="R418" t="s">
        <v>1429</v>
      </c>
      <c r="S418">
        <v>1876</v>
      </c>
      <c r="T418" s="1">
        <v>42049</v>
      </c>
      <c r="U418" s="1">
        <v>42050</v>
      </c>
      <c r="V418">
        <v>48.47148</v>
      </c>
      <c r="W418" s="2">
        <f>Sales_Dataset[[#This Row],[Profit]]/Sales_Dataset[[#This Row],[Sales]]</f>
        <v>4.7809792472184962E-2</v>
      </c>
      <c r="X418">
        <v>7</v>
      </c>
      <c r="Y418">
        <v>1013.84</v>
      </c>
      <c r="Z418">
        <v>90855</v>
      </c>
      <c r="AA418" t="s">
        <v>72</v>
      </c>
      <c r="AB418" t="s">
        <v>40</v>
      </c>
    </row>
    <row r="419" spans="1:28" x14ac:dyDescent="0.3">
      <c r="A419">
        <v>18016</v>
      </c>
      <c r="B419" t="s">
        <v>58</v>
      </c>
      <c r="C419">
        <v>0.01</v>
      </c>
      <c r="D419">
        <v>125.99</v>
      </c>
      <c r="E419">
        <v>8.99</v>
      </c>
      <c r="F419">
        <v>1916</v>
      </c>
      <c r="G419" t="s">
        <v>378</v>
      </c>
      <c r="H419" t="s">
        <v>43</v>
      </c>
      <c r="I419" t="s">
        <v>44</v>
      </c>
      <c r="J419" t="s">
        <v>55</v>
      </c>
      <c r="K419" t="s">
        <v>56</v>
      </c>
      <c r="L419" t="s">
        <v>47</v>
      </c>
      <c r="M419" t="s">
        <v>379</v>
      </c>
      <c r="N419">
        <v>0.55000000000000004</v>
      </c>
      <c r="O419" t="s">
        <v>35</v>
      </c>
      <c r="P419" t="s">
        <v>88</v>
      </c>
      <c r="Q419" t="s">
        <v>380</v>
      </c>
      <c r="R419" t="s">
        <v>381</v>
      </c>
      <c r="S419">
        <v>72209</v>
      </c>
      <c r="T419" s="1">
        <v>42110</v>
      </c>
      <c r="U419" s="1">
        <v>42112</v>
      </c>
      <c r="V419">
        <v>-45.471999999999994</v>
      </c>
      <c r="W419" s="2">
        <f>Sales_Dataset[[#This Row],[Profit]]/Sales_Dataset[[#This Row],[Sales]]</f>
        <v>-4.4957684093965035E-2</v>
      </c>
      <c r="X419">
        <v>9</v>
      </c>
      <c r="Y419">
        <v>1011.44</v>
      </c>
      <c r="Z419">
        <v>85895</v>
      </c>
      <c r="AA419" t="s">
        <v>91</v>
      </c>
      <c r="AB419" t="s">
        <v>40</v>
      </c>
    </row>
    <row r="420" spans="1:28" x14ac:dyDescent="0.3">
      <c r="A420">
        <v>21462</v>
      </c>
      <c r="B420" t="s">
        <v>76</v>
      </c>
      <c r="C420">
        <v>0</v>
      </c>
      <c r="D420">
        <v>999.99</v>
      </c>
      <c r="E420">
        <v>13.99</v>
      </c>
      <c r="F420">
        <v>2391</v>
      </c>
      <c r="G420" t="s">
        <v>1859</v>
      </c>
      <c r="H420" t="s">
        <v>43</v>
      </c>
      <c r="I420" t="s">
        <v>30</v>
      </c>
      <c r="J420" t="s">
        <v>55</v>
      </c>
      <c r="K420" t="s">
        <v>77</v>
      </c>
      <c r="L420" t="s">
        <v>167</v>
      </c>
      <c r="M420" t="s">
        <v>1860</v>
      </c>
      <c r="N420">
        <v>0.36</v>
      </c>
      <c r="O420" t="s">
        <v>35</v>
      </c>
      <c r="P420" t="s">
        <v>69</v>
      </c>
      <c r="Q420" t="s">
        <v>70</v>
      </c>
      <c r="R420" t="s">
        <v>1861</v>
      </c>
      <c r="S420">
        <v>11572</v>
      </c>
      <c r="T420" s="1">
        <v>42159</v>
      </c>
      <c r="U420" s="1">
        <v>42161</v>
      </c>
      <c r="V420">
        <v>-1455.9971999999998</v>
      </c>
      <c r="W420" s="2">
        <f>Sales_Dataset[[#This Row],[Profit]]/Sales_Dataset[[#This Row],[Sales]]</f>
        <v>-1.4415956593629637</v>
      </c>
      <c r="X420">
        <v>1</v>
      </c>
      <c r="Y420">
        <v>1009.99</v>
      </c>
      <c r="Z420">
        <v>91123</v>
      </c>
      <c r="AA420" t="s">
        <v>72</v>
      </c>
      <c r="AB420" t="s">
        <v>40</v>
      </c>
    </row>
    <row r="421" spans="1:28" x14ac:dyDescent="0.3">
      <c r="A421">
        <v>25537</v>
      </c>
      <c r="B421" t="s">
        <v>58</v>
      </c>
      <c r="C421">
        <v>0.02</v>
      </c>
      <c r="D421">
        <v>92.23</v>
      </c>
      <c r="E421">
        <v>39.61</v>
      </c>
      <c r="F421">
        <v>2456</v>
      </c>
      <c r="G421" t="s">
        <v>2865</v>
      </c>
      <c r="H421" t="s">
        <v>85</v>
      </c>
      <c r="I421" t="s">
        <v>44</v>
      </c>
      <c r="J421" t="s">
        <v>31</v>
      </c>
      <c r="K421" t="s">
        <v>117</v>
      </c>
      <c r="L421" t="s">
        <v>167</v>
      </c>
      <c r="M421" t="s">
        <v>2867</v>
      </c>
      <c r="N421">
        <v>0.67</v>
      </c>
      <c r="O421" t="s">
        <v>35</v>
      </c>
      <c r="P421" t="s">
        <v>88</v>
      </c>
      <c r="Q421" t="s">
        <v>564</v>
      </c>
      <c r="R421" t="s">
        <v>2866</v>
      </c>
      <c r="S421">
        <v>36608</v>
      </c>
      <c r="T421" s="1">
        <v>42026</v>
      </c>
      <c r="U421" s="1">
        <v>42027</v>
      </c>
      <c r="V421">
        <v>-905.99039999999991</v>
      </c>
      <c r="W421" s="2">
        <f>Sales_Dataset[[#This Row],[Profit]]/Sales_Dataset[[#This Row],[Sales]]</f>
        <v>-0.89708237204558727</v>
      </c>
      <c r="X421">
        <v>11</v>
      </c>
      <c r="Y421">
        <v>1009.93</v>
      </c>
      <c r="Z421">
        <v>89218</v>
      </c>
      <c r="AA421" t="s">
        <v>91</v>
      </c>
      <c r="AB421" t="s">
        <v>40</v>
      </c>
    </row>
    <row r="422" spans="1:28" x14ac:dyDescent="0.3">
      <c r="A422">
        <v>23966</v>
      </c>
      <c r="B422" t="s">
        <v>41</v>
      </c>
      <c r="C422">
        <v>0.04</v>
      </c>
      <c r="D422">
        <v>205.99</v>
      </c>
      <c r="E422">
        <v>8.99</v>
      </c>
      <c r="F422">
        <v>1788</v>
      </c>
      <c r="G422" t="s">
        <v>2553</v>
      </c>
      <c r="H422" t="s">
        <v>43</v>
      </c>
      <c r="I422" t="s">
        <v>80</v>
      </c>
      <c r="J422" t="s">
        <v>55</v>
      </c>
      <c r="K422" t="s">
        <v>56</v>
      </c>
      <c r="L422" t="s">
        <v>47</v>
      </c>
      <c r="M422" t="s">
        <v>1084</v>
      </c>
      <c r="N422">
        <v>0.56000000000000005</v>
      </c>
      <c r="O422" t="s">
        <v>35</v>
      </c>
      <c r="P422" t="s">
        <v>88</v>
      </c>
      <c r="Q422" t="s">
        <v>89</v>
      </c>
      <c r="R422" t="s">
        <v>1999</v>
      </c>
      <c r="S422">
        <v>30188</v>
      </c>
      <c r="T422" s="1">
        <v>42025</v>
      </c>
      <c r="U422" s="1">
        <v>42026</v>
      </c>
      <c r="V422">
        <v>960.98400000000004</v>
      </c>
      <c r="W422" s="2">
        <f>Sales_Dataset[[#This Row],[Profit]]/Sales_Dataset[[#This Row],[Sales]]</f>
        <v>0.95285613715010964</v>
      </c>
      <c r="X422">
        <v>6</v>
      </c>
      <c r="Y422">
        <v>1008.53</v>
      </c>
      <c r="Z422">
        <v>88256</v>
      </c>
      <c r="AA422" t="s">
        <v>91</v>
      </c>
      <c r="AB422" t="s">
        <v>40</v>
      </c>
    </row>
    <row r="423" spans="1:28" x14ac:dyDescent="0.3">
      <c r="A423">
        <v>19063</v>
      </c>
      <c r="B423" t="s">
        <v>41</v>
      </c>
      <c r="C423">
        <v>7.0000000000000007E-2</v>
      </c>
      <c r="D423">
        <v>48.94</v>
      </c>
      <c r="E423">
        <v>5.86</v>
      </c>
      <c r="F423">
        <v>3230</v>
      </c>
      <c r="G423" t="s">
        <v>873</v>
      </c>
      <c r="H423" t="s">
        <v>85</v>
      </c>
      <c r="I423" t="s">
        <v>60</v>
      </c>
      <c r="J423" t="s">
        <v>45</v>
      </c>
      <c r="K423" t="s">
        <v>53</v>
      </c>
      <c r="L423" t="s">
        <v>47</v>
      </c>
      <c r="M423" t="s">
        <v>939</v>
      </c>
      <c r="N423">
        <v>0.35</v>
      </c>
      <c r="O423" t="s">
        <v>35</v>
      </c>
      <c r="P423" t="s">
        <v>49</v>
      </c>
      <c r="Q423" t="s">
        <v>419</v>
      </c>
      <c r="R423" t="s">
        <v>875</v>
      </c>
      <c r="S423">
        <v>53186</v>
      </c>
      <c r="T423" s="1">
        <v>42168</v>
      </c>
      <c r="U423" s="1">
        <v>42169</v>
      </c>
      <c r="V423">
        <v>690.70379999999989</v>
      </c>
      <c r="W423" s="2">
        <f>Sales_Dataset[[#This Row],[Profit]]/Sales_Dataset[[#This Row],[Sales]]</f>
        <v>0.69</v>
      </c>
      <c r="X423">
        <v>21</v>
      </c>
      <c r="Y423">
        <v>1001.02</v>
      </c>
      <c r="Z423">
        <v>87436</v>
      </c>
      <c r="AA423" t="s">
        <v>52</v>
      </c>
      <c r="AB423" t="s">
        <v>40</v>
      </c>
    </row>
    <row r="424" spans="1:28" x14ac:dyDescent="0.3">
      <c r="A424">
        <v>21981</v>
      </c>
      <c r="B424" t="s">
        <v>41</v>
      </c>
      <c r="C424">
        <v>0.01</v>
      </c>
      <c r="D424">
        <v>194.3</v>
      </c>
      <c r="E424">
        <v>11.54</v>
      </c>
      <c r="F424">
        <v>2630</v>
      </c>
      <c r="G424" t="s">
        <v>2023</v>
      </c>
      <c r="H424" t="s">
        <v>43</v>
      </c>
      <c r="I424" t="s">
        <v>60</v>
      </c>
      <c r="J424" t="s">
        <v>31</v>
      </c>
      <c r="K424" t="s">
        <v>117</v>
      </c>
      <c r="L424" t="s">
        <v>105</v>
      </c>
      <c r="M424" t="s">
        <v>198</v>
      </c>
      <c r="N424">
        <v>0.59</v>
      </c>
      <c r="O424" t="s">
        <v>35</v>
      </c>
      <c r="P424" t="s">
        <v>49</v>
      </c>
      <c r="Q424" t="s">
        <v>691</v>
      </c>
      <c r="R424" t="s">
        <v>2024</v>
      </c>
      <c r="S424">
        <v>73071</v>
      </c>
      <c r="T424" s="1">
        <v>42009</v>
      </c>
      <c r="U424" s="1">
        <v>42011</v>
      </c>
      <c r="V424">
        <v>690.17939999999999</v>
      </c>
      <c r="W424" s="2">
        <f>Sales_Dataset[[#This Row],[Profit]]/Sales_Dataset[[#This Row],[Sales]]</f>
        <v>0.69</v>
      </c>
      <c r="X424">
        <v>5</v>
      </c>
      <c r="Y424">
        <v>1000.26</v>
      </c>
      <c r="Z424">
        <v>85914</v>
      </c>
      <c r="AA424" t="s">
        <v>52</v>
      </c>
      <c r="AB424" t="s">
        <v>40</v>
      </c>
    </row>
    <row r="425" spans="1:28" x14ac:dyDescent="0.3">
      <c r="A425">
        <v>20357</v>
      </c>
      <c r="B425" t="s">
        <v>41</v>
      </c>
      <c r="C425">
        <v>0.09</v>
      </c>
      <c r="D425">
        <v>207.48</v>
      </c>
      <c r="E425">
        <v>0.99</v>
      </c>
      <c r="F425">
        <v>3095</v>
      </c>
      <c r="G425" t="s">
        <v>1468</v>
      </c>
      <c r="H425" t="s">
        <v>43</v>
      </c>
      <c r="I425" t="s">
        <v>80</v>
      </c>
      <c r="J425" t="s">
        <v>45</v>
      </c>
      <c r="K425" t="s">
        <v>73</v>
      </c>
      <c r="L425" t="s">
        <v>47</v>
      </c>
      <c r="M425" t="s">
        <v>432</v>
      </c>
      <c r="N425">
        <v>0.55000000000000004</v>
      </c>
      <c r="O425" t="s">
        <v>35</v>
      </c>
      <c r="P425" t="s">
        <v>69</v>
      </c>
      <c r="Q425" t="s">
        <v>441</v>
      </c>
      <c r="R425" t="s">
        <v>1469</v>
      </c>
      <c r="S425">
        <v>45011</v>
      </c>
      <c r="T425" s="1">
        <v>42023</v>
      </c>
      <c r="U425" s="1">
        <v>42025</v>
      </c>
      <c r="V425">
        <v>683.9556</v>
      </c>
      <c r="W425" s="2">
        <f>Sales_Dataset[[#This Row],[Profit]]/Sales_Dataset[[#This Row],[Sales]]</f>
        <v>0.69</v>
      </c>
      <c r="X425">
        <v>5</v>
      </c>
      <c r="Y425">
        <v>991.24</v>
      </c>
      <c r="Z425">
        <v>86220</v>
      </c>
      <c r="AA425" t="s">
        <v>72</v>
      </c>
      <c r="AB425" t="s">
        <v>40</v>
      </c>
    </row>
    <row r="426" spans="1:28" x14ac:dyDescent="0.3">
      <c r="A426">
        <v>24756</v>
      </c>
      <c r="B426" t="s">
        <v>58</v>
      </c>
      <c r="C426">
        <v>0.09</v>
      </c>
      <c r="D426">
        <v>199.99</v>
      </c>
      <c r="E426">
        <v>24.49</v>
      </c>
      <c r="F426">
        <v>2212</v>
      </c>
      <c r="G426" t="s">
        <v>2706</v>
      </c>
      <c r="H426" t="s">
        <v>85</v>
      </c>
      <c r="I426" t="s">
        <v>44</v>
      </c>
      <c r="J426" t="s">
        <v>55</v>
      </c>
      <c r="K426" t="s">
        <v>239</v>
      </c>
      <c r="L426" t="s">
        <v>105</v>
      </c>
      <c r="M426" t="s">
        <v>240</v>
      </c>
      <c r="N426">
        <v>0.46</v>
      </c>
      <c r="O426" t="s">
        <v>35</v>
      </c>
      <c r="P426" t="s">
        <v>69</v>
      </c>
      <c r="Q426" t="s">
        <v>460</v>
      </c>
      <c r="R426" t="s">
        <v>2707</v>
      </c>
      <c r="S426">
        <v>21228</v>
      </c>
      <c r="T426" s="1">
        <v>42113</v>
      </c>
      <c r="U426" s="1">
        <v>42115</v>
      </c>
      <c r="V426">
        <v>631.33000000000004</v>
      </c>
      <c r="W426" s="2">
        <f>Sales_Dataset[[#This Row],[Profit]]/Sales_Dataset[[#This Row],[Sales]]</f>
        <v>0.63754607422368093</v>
      </c>
      <c r="X426">
        <v>5</v>
      </c>
      <c r="Y426">
        <v>990.25</v>
      </c>
      <c r="Z426">
        <v>88029</v>
      </c>
      <c r="AA426" t="s">
        <v>72</v>
      </c>
      <c r="AB426" t="s">
        <v>40</v>
      </c>
    </row>
    <row r="427" spans="1:28" x14ac:dyDescent="0.3">
      <c r="A427">
        <v>18733</v>
      </c>
      <c r="B427" t="s">
        <v>27</v>
      </c>
      <c r="C427">
        <v>0.03</v>
      </c>
      <c r="D427">
        <v>125.99</v>
      </c>
      <c r="E427">
        <v>7.69</v>
      </c>
      <c r="F427">
        <v>1357</v>
      </c>
      <c r="G427" t="s">
        <v>711</v>
      </c>
      <c r="H427" t="s">
        <v>43</v>
      </c>
      <c r="I427" t="s">
        <v>44</v>
      </c>
      <c r="J427" t="s">
        <v>55</v>
      </c>
      <c r="K427" t="s">
        <v>56</v>
      </c>
      <c r="L427" t="s">
        <v>47</v>
      </c>
      <c r="M427" t="s">
        <v>759</v>
      </c>
      <c r="N427">
        <v>0.57999999999999996</v>
      </c>
      <c r="O427" t="s">
        <v>35</v>
      </c>
      <c r="P427" t="s">
        <v>49</v>
      </c>
      <c r="Q427" t="s">
        <v>50</v>
      </c>
      <c r="R427" t="s">
        <v>713</v>
      </c>
      <c r="S427">
        <v>78596</v>
      </c>
      <c r="T427" s="1">
        <v>42158</v>
      </c>
      <c r="U427" s="1">
        <v>42160</v>
      </c>
      <c r="V427">
        <v>500.95799999999997</v>
      </c>
      <c r="W427" s="2">
        <f>Sales_Dataset[[#This Row],[Profit]]/Sales_Dataset[[#This Row],[Sales]]</f>
        <v>0.51032241633983599</v>
      </c>
      <c r="X427">
        <v>9</v>
      </c>
      <c r="Y427">
        <v>981.65</v>
      </c>
      <c r="Z427">
        <v>88184</v>
      </c>
      <c r="AA427" t="s">
        <v>52</v>
      </c>
      <c r="AB427" t="s">
        <v>40</v>
      </c>
    </row>
    <row r="428" spans="1:28" x14ac:dyDescent="0.3">
      <c r="A428">
        <v>19884</v>
      </c>
      <c r="B428" t="s">
        <v>65</v>
      </c>
      <c r="C428">
        <v>0.01</v>
      </c>
      <c r="D428">
        <v>300.98</v>
      </c>
      <c r="E428">
        <v>64.73</v>
      </c>
      <c r="F428">
        <v>1718</v>
      </c>
      <c r="G428" t="s">
        <v>1314</v>
      </c>
      <c r="H428" t="s">
        <v>29</v>
      </c>
      <c r="I428" t="s">
        <v>80</v>
      </c>
      <c r="J428" t="s">
        <v>31</v>
      </c>
      <c r="K428" t="s">
        <v>185</v>
      </c>
      <c r="L428" t="s">
        <v>74</v>
      </c>
      <c r="M428" t="s">
        <v>1315</v>
      </c>
      <c r="N428">
        <v>0.56000000000000005</v>
      </c>
      <c r="O428" t="s">
        <v>35</v>
      </c>
      <c r="P428" t="s">
        <v>88</v>
      </c>
      <c r="Q428" t="s">
        <v>112</v>
      </c>
      <c r="R428" t="s">
        <v>376</v>
      </c>
      <c r="S428">
        <v>27529</v>
      </c>
      <c r="T428" s="1">
        <v>42071</v>
      </c>
      <c r="U428" s="1">
        <v>42078</v>
      </c>
      <c r="V428">
        <v>-48.873999999999995</v>
      </c>
      <c r="W428" s="2">
        <f>Sales_Dataset[[#This Row],[Profit]]/Sales_Dataset[[#This Row],[Sales]]</f>
        <v>-5.0171433264212535E-2</v>
      </c>
      <c r="X428">
        <v>3</v>
      </c>
      <c r="Y428">
        <v>974.14</v>
      </c>
      <c r="Z428">
        <v>90621</v>
      </c>
      <c r="AA428" t="s">
        <v>91</v>
      </c>
      <c r="AB428" t="s">
        <v>40</v>
      </c>
    </row>
    <row r="429" spans="1:28" x14ac:dyDescent="0.3">
      <c r="A429">
        <v>21807</v>
      </c>
      <c r="B429" t="s">
        <v>58</v>
      </c>
      <c r="C429">
        <v>0</v>
      </c>
      <c r="D429">
        <v>193.17</v>
      </c>
      <c r="E429">
        <v>19.989999999999998</v>
      </c>
      <c r="F429">
        <v>1484</v>
      </c>
      <c r="G429" t="s">
        <v>1967</v>
      </c>
      <c r="H429" t="s">
        <v>43</v>
      </c>
      <c r="I429" t="s">
        <v>44</v>
      </c>
      <c r="J429" t="s">
        <v>45</v>
      </c>
      <c r="K429" t="s">
        <v>120</v>
      </c>
      <c r="L429" t="s">
        <v>47</v>
      </c>
      <c r="M429" t="s">
        <v>342</v>
      </c>
      <c r="N429">
        <v>0.71</v>
      </c>
      <c r="O429" t="s">
        <v>35</v>
      </c>
      <c r="P429" t="s">
        <v>49</v>
      </c>
      <c r="Q429" t="s">
        <v>176</v>
      </c>
      <c r="R429" t="s">
        <v>1968</v>
      </c>
      <c r="S429">
        <v>60016</v>
      </c>
      <c r="T429" s="1">
        <v>42074</v>
      </c>
      <c r="U429" s="1">
        <v>42075</v>
      </c>
      <c r="V429">
        <v>282.18</v>
      </c>
      <c r="W429" s="2">
        <f>Sales_Dataset[[#This Row],[Profit]]/Sales_Dataset[[#This Row],[Sales]]</f>
        <v>0.2904879555281038</v>
      </c>
      <c r="X429">
        <v>5</v>
      </c>
      <c r="Y429">
        <v>971.4</v>
      </c>
      <c r="Z429">
        <v>91235</v>
      </c>
      <c r="AA429" t="s">
        <v>52</v>
      </c>
      <c r="AB429" t="s">
        <v>40</v>
      </c>
    </row>
    <row r="430" spans="1:28" x14ac:dyDescent="0.3">
      <c r="A430">
        <v>20001</v>
      </c>
      <c r="B430" t="s">
        <v>76</v>
      </c>
      <c r="C430">
        <v>0.01</v>
      </c>
      <c r="D430">
        <v>150.97999999999999</v>
      </c>
      <c r="E430">
        <v>30</v>
      </c>
      <c r="F430">
        <v>799</v>
      </c>
      <c r="G430" t="s">
        <v>1369</v>
      </c>
      <c r="H430" t="s">
        <v>29</v>
      </c>
      <c r="I430" t="s">
        <v>80</v>
      </c>
      <c r="J430" t="s">
        <v>31</v>
      </c>
      <c r="K430" t="s">
        <v>185</v>
      </c>
      <c r="L430" t="s">
        <v>74</v>
      </c>
      <c r="M430" t="s">
        <v>1370</v>
      </c>
      <c r="N430">
        <v>0.74</v>
      </c>
      <c r="O430" t="s">
        <v>35</v>
      </c>
      <c r="P430" t="s">
        <v>88</v>
      </c>
      <c r="Q430" t="s">
        <v>598</v>
      </c>
      <c r="R430" t="s">
        <v>599</v>
      </c>
      <c r="S430">
        <v>29915</v>
      </c>
      <c r="T430" s="1">
        <v>42010</v>
      </c>
      <c r="U430" s="1">
        <v>42012</v>
      </c>
      <c r="V430">
        <v>131.38200000000001</v>
      </c>
      <c r="W430" s="2">
        <f>Sales_Dataset[[#This Row],[Profit]]/Sales_Dataset[[#This Row],[Sales]]</f>
        <v>0.13707614297936271</v>
      </c>
      <c r="X430">
        <v>6</v>
      </c>
      <c r="Y430">
        <v>958.46</v>
      </c>
      <c r="Z430">
        <v>89909</v>
      </c>
      <c r="AA430" t="s">
        <v>91</v>
      </c>
      <c r="AB430" t="s">
        <v>40</v>
      </c>
    </row>
    <row r="431" spans="1:28" x14ac:dyDescent="0.3">
      <c r="A431">
        <v>19988</v>
      </c>
      <c r="B431" t="s">
        <v>65</v>
      </c>
      <c r="C431">
        <v>0.05</v>
      </c>
      <c r="D431">
        <v>125.99</v>
      </c>
      <c r="E431">
        <v>8.08</v>
      </c>
      <c r="F431">
        <v>437</v>
      </c>
      <c r="G431" t="s">
        <v>1362</v>
      </c>
      <c r="H431" t="s">
        <v>43</v>
      </c>
      <c r="I431" t="s">
        <v>60</v>
      </c>
      <c r="J431" t="s">
        <v>55</v>
      </c>
      <c r="K431" t="s">
        <v>56</v>
      </c>
      <c r="L431" t="s">
        <v>47</v>
      </c>
      <c r="M431" t="s">
        <v>1363</v>
      </c>
      <c r="N431">
        <v>0.56999999999999995</v>
      </c>
      <c r="O431" t="s">
        <v>35</v>
      </c>
      <c r="P431" t="s">
        <v>69</v>
      </c>
      <c r="Q431" t="s">
        <v>98</v>
      </c>
      <c r="R431" t="s">
        <v>1364</v>
      </c>
      <c r="S431">
        <v>1462</v>
      </c>
      <c r="T431" s="1">
        <v>42177</v>
      </c>
      <c r="U431" s="1">
        <v>42182</v>
      </c>
      <c r="V431">
        <v>427.11840000000001</v>
      </c>
      <c r="W431" s="2">
        <f>Sales_Dataset[[#This Row],[Profit]]/Sales_Dataset[[#This Row],[Sales]]</f>
        <v>0.44853128347300109</v>
      </c>
      <c r="X431">
        <v>9</v>
      </c>
      <c r="Y431">
        <v>952.26</v>
      </c>
      <c r="Z431">
        <v>90695</v>
      </c>
      <c r="AA431" t="s">
        <v>72</v>
      </c>
      <c r="AB431" t="s">
        <v>40</v>
      </c>
    </row>
    <row r="432" spans="1:28" x14ac:dyDescent="0.3">
      <c r="A432">
        <v>20167</v>
      </c>
      <c r="B432" t="s">
        <v>58</v>
      </c>
      <c r="C432">
        <v>0.02</v>
      </c>
      <c r="D432">
        <v>40.99</v>
      </c>
      <c r="E432">
        <v>17.48</v>
      </c>
      <c r="F432">
        <v>1005</v>
      </c>
      <c r="G432" t="s">
        <v>1099</v>
      </c>
      <c r="H432" t="s">
        <v>43</v>
      </c>
      <c r="I432" t="s">
        <v>60</v>
      </c>
      <c r="J432" t="s">
        <v>45</v>
      </c>
      <c r="K432" t="s">
        <v>53</v>
      </c>
      <c r="L432" t="s">
        <v>47</v>
      </c>
      <c r="M432" t="s">
        <v>1412</v>
      </c>
      <c r="N432">
        <v>0.36</v>
      </c>
      <c r="O432" t="s">
        <v>35</v>
      </c>
      <c r="P432" t="s">
        <v>49</v>
      </c>
      <c r="Q432" t="s">
        <v>176</v>
      </c>
      <c r="R432" t="s">
        <v>1100</v>
      </c>
      <c r="S432">
        <v>60089</v>
      </c>
      <c r="T432" s="1">
        <v>42062</v>
      </c>
      <c r="U432" s="1">
        <v>42063</v>
      </c>
      <c r="V432">
        <v>551.09280000000001</v>
      </c>
      <c r="W432" s="2">
        <f>Sales_Dataset[[#This Row],[Profit]]/Sales_Dataset[[#This Row],[Sales]]</f>
        <v>0.57983523247372248</v>
      </c>
      <c r="X432">
        <v>23</v>
      </c>
      <c r="Y432">
        <v>950.43</v>
      </c>
      <c r="Z432">
        <v>90044</v>
      </c>
      <c r="AA432" t="s">
        <v>52</v>
      </c>
      <c r="AB432" t="s">
        <v>40</v>
      </c>
    </row>
    <row r="433" spans="1:28" x14ac:dyDescent="0.3">
      <c r="A433">
        <v>22247</v>
      </c>
      <c r="B433" t="s">
        <v>27</v>
      </c>
      <c r="C433">
        <v>0.06</v>
      </c>
      <c r="D433">
        <v>195.99</v>
      </c>
      <c r="E433">
        <v>8.99</v>
      </c>
      <c r="F433">
        <v>622</v>
      </c>
      <c r="G433" t="s">
        <v>2090</v>
      </c>
      <c r="H433" t="s">
        <v>43</v>
      </c>
      <c r="I433" t="s">
        <v>44</v>
      </c>
      <c r="J433" t="s">
        <v>55</v>
      </c>
      <c r="K433" t="s">
        <v>56</v>
      </c>
      <c r="L433" t="s">
        <v>47</v>
      </c>
      <c r="M433" t="s">
        <v>2091</v>
      </c>
      <c r="N433">
        <v>0.6</v>
      </c>
      <c r="O433" t="s">
        <v>35</v>
      </c>
      <c r="P433" t="s">
        <v>69</v>
      </c>
      <c r="Q433" t="s">
        <v>487</v>
      </c>
      <c r="R433" t="s">
        <v>724</v>
      </c>
      <c r="S433">
        <v>4210</v>
      </c>
      <c r="T433" s="1">
        <v>42061</v>
      </c>
      <c r="U433" s="1">
        <v>42063</v>
      </c>
      <c r="V433">
        <v>349.47</v>
      </c>
      <c r="W433" s="2">
        <f>Sales_Dataset[[#This Row],[Profit]]/Sales_Dataset[[#This Row],[Sales]]</f>
        <v>0.36826243189984931</v>
      </c>
      <c r="X433">
        <v>6</v>
      </c>
      <c r="Y433">
        <v>948.97</v>
      </c>
      <c r="Z433">
        <v>91432</v>
      </c>
      <c r="AA433" t="s">
        <v>72</v>
      </c>
      <c r="AB433" t="s">
        <v>40</v>
      </c>
    </row>
    <row r="434" spans="1:28" x14ac:dyDescent="0.3">
      <c r="A434">
        <v>18304</v>
      </c>
      <c r="B434" t="s">
        <v>41</v>
      </c>
      <c r="C434">
        <v>0.04</v>
      </c>
      <c r="D434">
        <v>65.989999999999995</v>
      </c>
      <c r="E434">
        <v>8.99</v>
      </c>
      <c r="F434">
        <v>507</v>
      </c>
      <c r="G434" t="s">
        <v>544</v>
      </c>
      <c r="H434" t="s">
        <v>43</v>
      </c>
      <c r="I434" t="s">
        <v>30</v>
      </c>
      <c r="J434" t="s">
        <v>55</v>
      </c>
      <c r="K434" t="s">
        <v>56</v>
      </c>
      <c r="L434" t="s">
        <v>47</v>
      </c>
      <c r="M434" t="s">
        <v>547</v>
      </c>
      <c r="N434">
        <v>0.56000000000000005</v>
      </c>
      <c r="O434" t="s">
        <v>35</v>
      </c>
      <c r="P434" t="s">
        <v>88</v>
      </c>
      <c r="Q434" t="s">
        <v>409</v>
      </c>
      <c r="R434" t="s">
        <v>546</v>
      </c>
      <c r="S434">
        <v>42104</v>
      </c>
      <c r="T434" s="1">
        <v>42112</v>
      </c>
      <c r="U434" s="1">
        <v>42113</v>
      </c>
      <c r="V434">
        <v>131.334</v>
      </c>
      <c r="W434" s="2">
        <f>Sales_Dataset[[#This Row],[Profit]]/Sales_Dataset[[#This Row],[Sales]]</f>
        <v>0.13878832070506927</v>
      </c>
      <c r="X434">
        <v>17</v>
      </c>
      <c r="Y434">
        <v>946.29</v>
      </c>
      <c r="Z434">
        <v>87357</v>
      </c>
      <c r="AA434" t="s">
        <v>91</v>
      </c>
      <c r="AB434" t="s">
        <v>40</v>
      </c>
    </row>
    <row r="435" spans="1:28" x14ac:dyDescent="0.3">
      <c r="A435">
        <v>26268</v>
      </c>
      <c r="B435" t="s">
        <v>58</v>
      </c>
      <c r="C435">
        <v>0.05</v>
      </c>
      <c r="D435">
        <v>115.99</v>
      </c>
      <c r="E435">
        <v>2.5</v>
      </c>
      <c r="F435">
        <v>16</v>
      </c>
      <c r="G435" t="s">
        <v>3017</v>
      </c>
      <c r="H435" t="s">
        <v>43</v>
      </c>
      <c r="I435" t="s">
        <v>60</v>
      </c>
      <c r="J435" t="s">
        <v>55</v>
      </c>
      <c r="K435" t="s">
        <v>56</v>
      </c>
      <c r="L435" t="s">
        <v>47</v>
      </c>
      <c r="M435" t="s">
        <v>3020</v>
      </c>
      <c r="N435">
        <v>0.55000000000000004</v>
      </c>
      <c r="O435" t="s">
        <v>35</v>
      </c>
      <c r="P435" t="s">
        <v>69</v>
      </c>
      <c r="Q435" t="s">
        <v>70</v>
      </c>
      <c r="R435" t="s">
        <v>3019</v>
      </c>
      <c r="S435">
        <v>13210</v>
      </c>
      <c r="T435" s="1">
        <v>42047</v>
      </c>
      <c r="U435" s="1">
        <v>42049</v>
      </c>
      <c r="V435">
        <v>652.73309999999992</v>
      </c>
      <c r="W435" s="2">
        <f>Sales_Dataset[[#This Row],[Profit]]/Sales_Dataset[[#This Row],[Sales]]</f>
        <v>0.69</v>
      </c>
      <c r="X435">
        <v>10</v>
      </c>
      <c r="Y435">
        <v>945.99</v>
      </c>
      <c r="Z435">
        <v>86836</v>
      </c>
      <c r="AA435" t="s">
        <v>72</v>
      </c>
      <c r="AB435" t="s">
        <v>40</v>
      </c>
    </row>
    <row r="436" spans="1:28" x14ac:dyDescent="0.3">
      <c r="A436">
        <v>20850</v>
      </c>
      <c r="B436" t="s">
        <v>41</v>
      </c>
      <c r="C436">
        <v>0.01</v>
      </c>
      <c r="D436">
        <v>297.48</v>
      </c>
      <c r="E436">
        <v>18.059999999999999</v>
      </c>
      <c r="F436">
        <v>2604</v>
      </c>
      <c r="G436" t="s">
        <v>1658</v>
      </c>
      <c r="H436" t="s">
        <v>29</v>
      </c>
      <c r="I436" t="s">
        <v>30</v>
      </c>
      <c r="J436" t="s">
        <v>55</v>
      </c>
      <c r="K436" t="s">
        <v>77</v>
      </c>
      <c r="L436" t="s">
        <v>74</v>
      </c>
      <c r="M436" t="s">
        <v>1614</v>
      </c>
      <c r="N436">
        <v>0.6</v>
      </c>
      <c r="O436" t="s">
        <v>35</v>
      </c>
      <c r="P436" t="s">
        <v>69</v>
      </c>
      <c r="Q436" t="s">
        <v>497</v>
      </c>
      <c r="R436" t="s">
        <v>1659</v>
      </c>
      <c r="S436">
        <v>8830</v>
      </c>
      <c r="T436" s="1">
        <v>42099</v>
      </c>
      <c r="U436" s="1">
        <v>42100</v>
      </c>
      <c r="V436">
        <v>-338.18083200000001</v>
      </c>
      <c r="W436" s="2">
        <f>Sales_Dataset[[#This Row],[Profit]]/Sales_Dataset[[#This Row],[Sales]]</f>
        <v>-0.35772703731911654</v>
      </c>
      <c r="X436">
        <v>3</v>
      </c>
      <c r="Y436">
        <v>945.36</v>
      </c>
      <c r="Z436">
        <v>87383</v>
      </c>
      <c r="AA436" t="s">
        <v>72</v>
      </c>
      <c r="AB436" t="s">
        <v>40</v>
      </c>
    </row>
    <row r="437" spans="1:28" x14ac:dyDescent="0.3">
      <c r="A437">
        <v>25067</v>
      </c>
      <c r="B437" t="s">
        <v>65</v>
      </c>
      <c r="C437">
        <v>0.08</v>
      </c>
      <c r="D437">
        <v>55.48</v>
      </c>
      <c r="E437">
        <v>14.3</v>
      </c>
      <c r="F437">
        <v>1672</v>
      </c>
      <c r="G437" t="s">
        <v>2801</v>
      </c>
      <c r="H437" t="s">
        <v>43</v>
      </c>
      <c r="I437" t="s">
        <v>60</v>
      </c>
      <c r="J437" t="s">
        <v>45</v>
      </c>
      <c r="K437" t="s">
        <v>53</v>
      </c>
      <c r="L437" t="s">
        <v>47</v>
      </c>
      <c r="M437" t="s">
        <v>1027</v>
      </c>
      <c r="N437">
        <v>0.37</v>
      </c>
      <c r="O437" t="s">
        <v>35</v>
      </c>
      <c r="P437" t="s">
        <v>88</v>
      </c>
      <c r="Q437" t="s">
        <v>437</v>
      </c>
      <c r="R437" t="s">
        <v>2802</v>
      </c>
      <c r="S437">
        <v>22901</v>
      </c>
      <c r="T437" s="1">
        <v>42162</v>
      </c>
      <c r="U437" s="1">
        <v>42164</v>
      </c>
      <c r="V437">
        <v>-225.56379999999999</v>
      </c>
      <c r="W437" s="2">
        <f>Sales_Dataset[[#This Row],[Profit]]/Sales_Dataset[[#This Row],[Sales]]</f>
        <v>-0.23931736920840715</v>
      </c>
      <c r="X437">
        <v>17</v>
      </c>
      <c r="Y437">
        <v>942.53</v>
      </c>
      <c r="Z437">
        <v>86723</v>
      </c>
      <c r="AA437" t="s">
        <v>91</v>
      </c>
      <c r="AB437" t="s">
        <v>40</v>
      </c>
    </row>
    <row r="438" spans="1:28" x14ac:dyDescent="0.3">
      <c r="A438">
        <v>25915</v>
      </c>
      <c r="B438" t="s">
        <v>65</v>
      </c>
      <c r="C438">
        <v>0.04</v>
      </c>
      <c r="D438">
        <v>105.29</v>
      </c>
      <c r="E438">
        <v>10.119999999999999</v>
      </c>
      <c r="F438">
        <v>1469</v>
      </c>
      <c r="G438" t="s">
        <v>2940</v>
      </c>
      <c r="H438" t="s">
        <v>43</v>
      </c>
      <c r="I438" t="s">
        <v>60</v>
      </c>
      <c r="J438" t="s">
        <v>31</v>
      </c>
      <c r="K438" t="s">
        <v>117</v>
      </c>
      <c r="L438" t="s">
        <v>105</v>
      </c>
      <c r="M438" t="s">
        <v>470</v>
      </c>
      <c r="N438">
        <v>0.79</v>
      </c>
      <c r="O438" t="s">
        <v>35</v>
      </c>
      <c r="P438" t="s">
        <v>36</v>
      </c>
      <c r="Q438" t="s">
        <v>402</v>
      </c>
      <c r="R438" t="s">
        <v>2941</v>
      </c>
      <c r="S438">
        <v>84015</v>
      </c>
      <c r="T438" s="1">
        <v>42167</v>
      </c>
      <c r="U438" s="1">
        <v>42171</v>
      </c>
      <c r="V438">
        <v>589.18799999999999</v>
      </c>
      <c r="W438" s="2">
        <f>Sales_Dataset[[#This Row],[Profit]]/Sales_Dataset[[#This Row],[Sales]]</f>
        <v>0.62636928048987928</v>
      </c>
      <c r="X438">
        <v>9</v>
      </c>
      <c r="Y438">
        <v>940.64</v>
      </c>
      <c r="Z438">
        <v>91116</v>
      </c>
      <c r="AA438" t="s">
        <v>39</v>
      </c>
      <c r="AB438" t="s">
        <v>40</v>
      </c>
    </row>
    <row r="439" spans="1:28" x14ac:dyDescent="0.3">
      <c r="A439">
        <v>2314</v>
      </c>
      <c r="B439" t="s">
        <v>58</v>
      </c>
      <c r="C439">
        <v>7.0000000000000007E-2</v>
      </c>
      <c r="D439">
        <v>28.99</v>
      </c>
      <c r="E439">
        <v>8.59</v>
      </c>
      <c r="F439">
        <v>2882</v>
      </c>
      <c r="G439" t="s">
        <v>110</v>
      </c>
      <c r="H439" t="s">
        <v>43</v>
      </c>
      <c r="I439" t="s">
        <v>80</v>
      </c>
      <c r="J439" t="s">
        <v>55</v>
      </c>
      <c r="K439" t="s">
        <v>56</v>
      </c>
      <c r="L439" t="s">
        <v>167</v>
      </c>
      <c r="M439" t="s">
        <v>189</v>
      </c>
      <c r="N439">
        <v>0.56000000000000005</v>
      </c>
      <c r="O439" t="s">
        <v>35</v>
      </c>
      <c r="P439" t="s">
        <v>88</v>
      </c>
      <c r="Q439" t="s">
        <v>112</v>
      </c>
      <c r="R439" t="s">
        <v>113</v>
      </c>
      <c r="S439">
        <v>28206</v>
      </c>
      <c r="T439" s="1">
        <v>42082</v>
      </c>
      <c r="U439" s="1">
        <v>42082</v>
      </c>
      <c r="V439">
        <v>-16.063740000000003</v>
      </c>
      <c r="W439" s="2">
        <f>Sales_Dataset[[#This Row],[Profit]]/Sales_Dataset[[#This Row],[Sales]]</f>
        <v>-1.7147459436379166E-2</v>
      </c>
      <c r="X439">
        <v>39</v>
      </c>
      <c r="Y439">
        <v>936.8</v>
      </c>
      <c r="Z439">
        <v>16676</v>
      </c>
      <c r="AA439" t="s">
        <v>91</v>
      </c>
      <c r="AB439" t="s">
        <v>40</v>
      </c>
    </row>
    <row r="440" spans="1:28" x14ac:dyDescent="0.3">
      <c r="A440">
        <v>21633</v>
      </c>
      <c r="B440" t="s">
        <v>41</v>
      </c>
      <c r="C440">
        <v>0.04</v>
      </c>
      <c r="D440">
        <v>125.99</v>
      </c>
      <c r="E440">
        <v>7.69</v>
      </c>
      <c r="F440">
        <v>2059</v>
      </c>
      <c r="G440" t="s">
        <v>1915</v>
      </c>
      <c r="H440" t="s">
        <v>43</v>
      </c>
      <c r="I440" t="s">
        <v>30</v>
      </c>
      <c r="J440" t="s">
        <v>55</v>
      </c>
      <c r="K440" t="s">
        <v>56</v>
      </c>
      <c r="L440" t="s">
        <v>47</v>
      </c>
      <c r="M440" t="s">
        <v>759</v>
      </c>
      <c r="N440">
        <v>0.57999999999999996</v>
      </c>
      <c r="O440" t="s">
        <v>35</v>
      </c>
      <c r="P440" t="s">
        <v>88</v>
      </c>
      <c r="Q440" t="s">
        <v>112</v>
      </c>
      <c r="R440" t="s">
        <v>1917</v>
      </c>
      <c r="S440">
        <v>27260</v>
      </c>
      <c r="T440" s="1">
        <v>42090</v>
      </c>
      <c r="U440" s="1">
        <v>42091</v>
      </c>
      <c r="V440">
        <v>-528.83600000000001</v>
      </c>
      <c r="W440" s="2">
        <f>Sales_Dataset[[#This Row],[Profit]]/Sales_Dataset[[#This Row],[Sales]]</f>
        <v>-0.56589051063647655</v>
      </c>
      <c r="X440">
        <v>9</v>
      </c>
      <c r="Y440">
        <v>934.52</v>
      </c>
      <c r="Z440">
        <v>88041</v>
      </c>
      <c r="AA440" t="s">
        <v>91</v>
      </c>
      <c r="AB440" t="s">
        <v>40</v>
      </c>
    </row>
    <row r="441" spans="1:28" x14ac:dyDescent="0.3">
      <c r="A441">
        <v>24865</v>
      </c>
      <c r="B441" t="s">
        <v>58</v>
      </c>
      <c r="C441">
        <v>0.03</v>
      </c>
      <c r="D441">
        <v>47.9</v>
      </c>
      <c r="E441">
        <v>5.86</v>
      </c>
      <c r="F441">
        <v>2938</v>
      </c>
      <c r="G441" t="s">
        <v>2737</v>
      </c>
      <c r="H441" t="s">
        <v>43</v>
      </c>
      <c r="I441" t="s">
        <v>60</v>
      </c>
      <c r="J441" t="s">
        <v>45</v>
      </c>
      <c r="K441" t="s">
        <v>53</v>
      </c>
      <c r="L441" t="s">
        <v>47</v>
      </c>
      <c r="M441" t="s">
        <v>578</v>
      </c>
      <c r="N441">
        <v>0.37</v>
      </c>
      <c r="O441" t="s">
        <v>35</v>
      </c>
      <c r="P441" t="s">
        <v>69</v>
      </c>
      <c r="Q441" t="s">
        <v>98</v>
      </c>
      <c r="R441" t="s">
        <v>2738</v>
      </c>
      <c r="S441">
        <v>2180</v>
      </c>
      <c r="T441" s="1">
        <v>42116</v>
      </c>
      <c r="U441" s="1">
        <v>42119</v>
      </c>
      <c r="V441">
        <v>642.99029999999993</v>
      </c>
      <c r="W441" s="2">
        <f>Sales_Dataset[[#This Row],[Profit]]/Sales_Dataset[[#This Row],[Sales]]</f>
        <v>0.69</v>
      </c>
      <c r="X441">
        <v>20</v>
      </c>
      <c r="Y441">
        <v>931.87</v>
      </c>
      <c r="Z441">
        <v>87620</v>
      </c>
      <c r="AA441" t="s">
        <v>72</v>
      </c>
      <c r="AB441" t="s">
        <v>40</v>
      </c>
    </row>
    <row r="442" spans="1:28" x14ac:dyDescent="0.3">
      <c r="A442">
        <v>22907</v>
      </c>
      <c r="B442" t="s">
        <v>27</v>
      </c>
      <c r="C442">
        <v>0.06</v>
      </c>
      <c r="D442">
        <v>180.98</v>
      </c>
      <c r="E442">
        <v>26.2</v>
      </c>
      <c r="F442">
        <v>146</v>
      </c>
      <c r="G442" t="s">
        <v>2277</v>
      </c>
      <c r="H442" t="s">
        <v>29</v>
      </c>
      <c r="I442" t="s">
        <v>30</v>
      </c>
      <c r="J442" t="s">
        <v>31</v>
      </c>
      <c r="K442" t="s">
        <v>185</v>
      </c>
      <c r="L442" t="s">
        <v>74</v>
      </c>
      <c r="M442" t="s">
        <v>1133</v>
      </c>
      <c r="N442">
        <v>0.59</v>
      </c>
      <c r="O442" t="s">
        <v>35</v>
      </c>
      <c r="P442" t="s">
        <v>49</v>
      </c>
      <c r="Q442" t="s">
        <v>50</v>
      </c>
      <c r="R442" t="s">
        <v>2278</v>
      </c>
      <c r="S442">
        <v>76148</v>
      </c>
      <c r="T442" s="1">
        <v>42117</v>
      </c>
      <c r="U442" s="1">
        <v>42118</v>
      </c>
      <c r="V442">
        <v>251.40839999999997</v>
      </c>
      <c r="W442" s="2">
        <f>Sales_Dataset[[#This Row],[Profit]]/Sales_Dataset[[#This Row],[Sales]]</f>
        <v>0.27045666275804936</v>
      </c>
      <c r="X442">
        <v>5</v>
      </c>
      <c r="Y442">
        <v>929.57</v>
      </c>
      <c r="Z442">
        <v>91090</v>
      </c>
      <c r="AA442" t="s">
        <v>52</v>
      </c>
      <c r="AB442" t="s">
        <v>40</v>
      </c>
    </row>
    <row r="443" spans="1:28" x14ac:dyDescent="0.3">
      <c r="A443">
        <v>22858</v>
      </c>
      <c r="B443" t="s">
        <v>65</v>
      </c>
      <c r="C443">
        <v>0.03</v>
      </c>
      <c r="D443">
        <v>180.98</v>
      </c>
      <c r="E443">
        <v>26.2</v>
      </c>
      <c r="F443">
        <v>1893</v>
      </c>
      <c r="G443" t="s">
        <v>2266</v>
      </c>
      <c r="H443" t="s">
        <v>29</v>
      </c>
      <c r="I443" t="s">
        <v>80</v>
      </c>
      <c r="J443" t="s">
        <v>31</v>
      </c>
      <c r="K443" t="s">
        <v>185</v>
      </c>
      <c r="L443" t="s">
        <v>74</v>
      </c>
      <c r="M443" t="s">
        <v>1133</v>
      </c>
      <c r="N443">
        <v>0.59</v>
      </c>
      <c r="O443" t="s">
        <v>35</v>
      </c>
      <c r="P443" t="s">
        <v>49</v>
      </c>
      <c r="Q443" t="s">
        <v>433</v>
      </c>
      <c r="R443" t="s">
        <v>2267</v>
      </c>
      <c r="S443">
        <v>63119</v>
      </c>
      <c r="T443" s="1">
        <v>42120</v>
      </c>
      <c r="U443" s="1">
        <v>42124</v>
      </c>
      <c r="V443">
        <v>588.54</v>
      </c>
      <c r="W443" s="2">
        <f>Sales_Dataset[[#This Row],[Profit]]/Sales_Dataset[[#This Row],[Sales]]</f>
        <v>0.63357447358222452</v>
      </c>
      <c r="X443">
        <v>5</v>
      </c>
      <c r="Y443">
        <v>928.92</v>
      </c>
      <c r="Z443">
        <v>91262</v>
      </c>
      <c r="AA443" t="s">
        <v>52</v>
      </c>
      <c r="AB443" t="s">
        <v>40</v>
      </c>
    </row>
    <row r="444" spans="1:28" x14ac:dyDescent="0.3">
      <c r="A444">
        <v>25066</v>
      </c>
      <c r="B444" t="s">
        <v>65</v>
      </c>
      <c r="C444">
        <v>0.02</v>
      </c>
      <c r="D444">
        <v>284.98</v>
      </c>
      <c r="E444">
        <v>69.55</v>
      </c>
      <c r="F444">
        <v>1672</v>
      </c>
      <c r="G444" t="s">
        <v>2801</v>
      </c>
      <c r="H444" t="s">
        <v>29</v>
      </c>
      <c r="I444" t="s">
        <v>60</v>
      </c>
      <c r="J444" t="s">
        <v>31</v>
      </c>
      <c r="K444" t="s">
        <v>185</v>
      </c>
      <c r="L444" t="s">
        <v>74</v>
      </c>
      <c r="M444" t="s">
        <v>1524</v>
      </c>
      <c r="N444">
        <v>0.6</v>
      </c>
      <c r="O444" t="s">
        <v>35</v>
      </c>
      <c r="P444" t="s">
        <v>88</v>
      </c>
      <c r="Q444" t="s">
        <v>437</v>
      </c>
      <c r="R444" t="s">
        <v>2802</v>
      </c>
      <c r="S444">
        <v>22901</v>
      </c>
      <c r="T444" s="1">
        <v>42162</v>
      </c>
      <c r="U444" s="1">
        <v>42167</v>
      </c>
      <c r="V444">
        <v>15.527999999999999</v>
      </c>
      <c r="W444" s="2">
        <f>Sales_Dataset[[#This Row],[Profit]]/Sales_Dataset[[#This Row],[Sales]]</f>
        <v>1.676346755910612E-2</v>
      </c>
      <c r="X444">
        <v>3</v>
      </c>
      <c r="Y444">
        <v>926.3</v>
      </c>
      <c r="Z444">
        <v>86723</v>
      </c>
      <c r="AA444" t="s">
        <v>91</v>
      </c>
      <c r="AB444" t="s">
        <v>40</v>
      </c>
    </row>
    <row r="445" spans="1:28" x14ac:dyDescent="0.3">
      <c r="A445">
        <v>25417</v>
      </c>
      <c r="B445" t="s">
        <v>27</v>
      </c>
      <c r="C445">
        <v>0</v>
      </c>
      <c r="D445">
        <v>47.9</v>
      </c>
      <c r="E445">
        <v>5.86</v>
      </c>
      <c r="F445">
        <v>1991</v>
      </c>
      <c r="G445" t="s">
        <v>2841</v>
      </c>
      <c r="H445" t="s">
        <v>43</v>
      </c>
      <c r="I445" t="s">
        <v>44</v>
      </c>
      <c r="J445" t="s">
        <v>45</v>
      </c>
      <c r="K445" t="s">
        <v>53</v>
      </c>
      <c r="L445" t="s">
        <v>47</v>
      </c>
      <c r="M445" t="s">
        <v>578</v>
      </c>
      <c r="N445">
        <v>0.37</v>
      </c>
      <c r="O445" t="s">
        <v>35</v>
      </c>
      <c r="P445" t="s">
        <v>36</v>
      </c>
      <c r="Q445" t="s">
        <v>402</v>
      </c>
      <c r="R445" t="s">
        <v>2842</v>
      </c>
      <c r="S445">
        <v>84118</v>
      </c>
      <c r="T445" s="1">
        <v>42057</v>
      </c>
      <c r="U445" s="1">
        <v>42059</v>
      </c>
      <c r="V445">
        <v>638.38109999999995</v>
      </c>
      <c r="W445" s="2">
        <f>Sales_Dataset[[#This Row],[Profit]]/Sales_Dataset[[#This Row],[Sales]]</f>
        <v>0.69</v>
      </c>
      <c r="X445">
        <v>18</v>
      </c>
      <c r="Y445">
        <v>925.19</v>
      </c>
      <c r="Z445">
        <v>90002</v>
      </c>
      <c r="AA445" t="s">
        <v>39</v>
      </c>
      <c r="AB445" t="s">
        <v>40</v>
      </c>
    </row>
    <row r="446" spans="1:28" x14ac:dyDescent="0.3">
      <c r="A446">
        <v>21422</v>
      </c>
      <c r="B446" t="s">
        <v>65</v>
      </c>
      <c r="C446">
        <v>0.08</v>
      </c>
      <c r="D446">
        <v>230.98</v>
      </c>
      <c r="E446">
        <v>23.78</v>
      </c>
      <c r="F446">
        <v>2729</v>
      </c>
      <c r="G446" t="s">
        <v>1847</v>
      </c>
      <c r="H446" t="s">
        <v>29</v>
      </c>
      <c r="I446" t="s">
        <v>80</v>
      </c>
      <c r="J446" t="s">
        <v>31</v>
      </c>
      <c r="K446" t="s">
        <v>32</v>
      </c>
      <c r="L446" t="s">
        <v>33</v>
      </c>
      <c r="M446" t="s">
        <v>797</v>
      </c>
      <c r="N446">
        <v>0.6</v>
      </c>
      <c r="O446" t="s">
        <v>35</v>
      </c>
      <c r="P446" t="s">
        <v>36</v>
      </c>
      <c r="Q446" t="s">
        <v>108</v>
      </c>
      <c r="R446" t="s">
        <v>1848</v>
      </c>
      <c r="S446">
        <v>98226</v>
      </c>
      <c r="T446" s="1">
        <v>42069</v>
      </c>
      <c r="U446" s="1">
        <v>42073</v>
      </c>
      <c r="V446">
        <v>501.69</v>
      </c>
      <c r="W446" s="2">
        <f>Sales_Dataset[[#This Row],[Profit]]/Sales_Dataset[[#This Row],[Sales]]</f>
        <v>0.54248486159169551</v>
      </c>
      <c r="X446">
        <v>4</v>
      </c>
      <c r="Y446">
        <v>924.8</v>
      </c>
      <c r="Z446">
        <v>88114</v>
      </c>
      <c r="AA446" t="s">
        <v>39</v>
      </c>
      <c r="AB446" t="s">
        <v>40</v>
      </c>
    </row>
    <row r="447" spans="1:28" x14ac:dyDescent="0.3">
      <c r="A447">
        <v>21739</v>
      </c>
      <c r="B447" t="s">
        <v>41</v>
      </c>
      <c r="C447">
        <v>0.09</v>
      </c>
      <c r="D447">
        <v>999.99</v>
      </c>
      <c r="E447">
        <v>13.99</v>
      </c>
      <c r="F447">
        <v>421</v>
      </c>
      <c r="G447" t="s">
        <v>1949</v>
      </c>
      <c r="H447" t="s">
        <v>43</v>
      </c>
      <c r="I447" t="s">
        <v>60</v>
      </c>
      <c r="J447" t="s">
        <v>55</v>
      </c>
      <c r="K447" t="s">
        <v>77</v>
      </c>
      <c r="L447" t="s">
        <v>167</v>
      </c>
      <c r="M447" t="s">
        <v>1860</v>
      </c>
      <c r="N447">
        <v>0.36</v>
      </c>
      <c r="O447" t="s">
        <v>35</v>
      </c>
      <c r="P447" t="s">
        <v>69</v>
      </c>
      <c r="Q447" t="s">
        <v>497</v>
      </c>
      <c r="R447" t="s">
        <v>1950</v>
      </c>
      <c r="S447">
        <v>7201</v>
      </c>
      <c r="T447" s="1">
        <v>42041</v>
      </c>
      <c r="U447" s="1">
        <v>42043</v>
      </c>
      <c r="V447">
        <v>-2531.4825000000001</v>
      </c>
      <c r="W447" s="2">
        <f>Sales_Dataset[[#This Row],[Profit]]/Sales_Dataset[[#This Row],[Sales]]</f>
        <v>-2.7543358104211775</v>
      </c>
      <c r="X447">
        <v>1</v>
      </c>
      <c r="Y447">
        <v>919.09</v>
      </c>
      <c r="Z447">
        <v>87700</v>
      </c>
      <c r="AA447" t="s">
        <v>72</v>
      </c>
      <c r="AB447" t="s">
        <v>40</v>
      </c>
    </row>
    <row r="448" spans="1:28" x14ac:dyDescent="0.3">
      <c r="A448">
        <v>6063</v>
      </c>
      <c r="B448" t="s">
        <v>76</v>
      </c>
      <c r="C448">
        <v>7.0000000000000007E-2</v>
      </c>
      <c r="D448">
        <v>12.99</v>
      </c>
      <c r="E448">
        <v>9.44</v>
      </c>
      <c r="F448">
        <v>21</v>
      </c>
      <c r="G448" t="s">
        <v>302</v>
      </c>
      <c r="H448" t="s">
        <v>43</v>
      </c>
      <c r="I448" t="s">
        <v>60</v>
      </c>
      <c r="J448" t="s">
        <v>55</v>
      </c>
      <c r="K448" t="s">
        <v>77</v>
      </c>
      <c r="L448" t="s">
        <v>167</v>
      </c>
      <c r="M448" t="s">
        <v>307</v>
      </c>
      <c r="N448">
        <v>0.39</v>
      </c>
      <c r="O448" t="s">
        <v>35</v>
      </c>
      <c r="P448" t="s">
        <v>69</v>
      </c>
      <c r="Q448" t="s">
        <v>70</v>
      </c>
      <c r="R448" t="s">
        <v>71</v>
      </c>
      <c r="S448">
        <v>10012</v>
      </c>
      <c r="T448" s="1">
        <v>42145</v>
      </c>
      <c r="U448" s="1">
        <v>42147</v>
      </c>
      <c r="V448">
        <v>-114.63990000000001</v>
      </c>
      <c r="W448" s="2">
        <f>Sales_Dataset[[#This Row],[Profit]]/Sales_Dataset[[#This Row],[Sales]]</f>
        <v>-0.12538680287436155</v>
      </c>
      <c r="X448">
        <v>71</v>
      </c>
      <c r="Y448">
        <v>914.29</v>
      </c>
      <c r="Z448">
        <v>42949</v>
      </c>
      <c r="AA448" t="s">
        <v>72</v>
      </c>
      <c r="AB448" t="s">
        <v>40</v>
      </c>
    </row>
    <row r="449" spans="1:28" x14ac:dyDescent="0.3">
      <c r="A449">
        <v>25291</v>
      </c>
      <c r="B449" t="s">
        <v>58</v>
      </c>
      <c r="C449">
        <v>0.06</v>
      </c>
      <c r="D449">
        <v>218.75</v>
      </c>
      <c r="E449">
        <v>69.64</v>
      </c>
      <c r="F449">
        <v>754</v>
      </c>
      <c r="G449" t="s">
        <v>2812</v>
      </c>
      <c r="H449" t="s">
        <v>29</v>
      </c>
      <c r="I449" t="s">
        <v>30</v>
      </c>
      <c r="J449" t="s">
        <v>31</v>
      </c>
      <c r="K449" t="s">
        <v>32</v>
      </c>
      <c r="L449" t="s">
        <v>33</v>
      </c>
      <c r="M449" t="s">
        <v>188</v>
      </c>
      <c r="N449">
        <v>0.77</v>
      </c>
      <c r="O449" t="s">
        <v>35</v>
      </c>
      <c r="P449" t="s">
        <v>36</v>
      </c>
      <c r="Q449" t="s">
        <v>396</v>
      </c>
      <c r="R449" t="s">
        <v>2813</v>
      </c>
      <c r="S449">
        <v>86314</v>
      </c>
      <c r="T449" s="1">
        <v>42159</v>
      </c>
      <c r="U449" s="1">
        <v>42160</v>
      </c>
      <c r="V449">
        <v>-453.2</v>
      </c>
      <c r="W449" s="2">
        <f>Sales_Dataset[[#This Row],[Profit]]/Sales_Dataset[[#This Row],[Sales]]</f>
        <v>-0.50055224210293792</v>
      </c>
      <c r="X449">
        <v>4</v>
      </c>
      <c r="Y449">
        <v>905.4</v>
      </c>
      <c r="Z449">
        <v>90437</v>
      </c>
      <c r="AA449" t="s">
        <v>39</v>
      </c>
      <c r="AB449" t="s">
        <v>40</v>
      </c>
    </row>
    <row r="450" spans="1:28" x14ac:dyDescent="0.3">
      <c r="A450">
        <v>24954</v>
      </c>
      <c r="B450" t="s">
        <v>76</v>
      </c>
      <c r="C450">
        <v>0.04</v>
      </c>
      <c r="D450">
        <v>60.97</v>
      </c>
      <c r="E450">
        <v>4.5</v>
      </c>
      <c r="F450">
        <v>2395</v>
      </c>
      <c r="G450" t="s">
        <v>2772</v>
      </c>
      <c r="H450" t="s">
        <v>43</v>
      </c>
      <c r="I450" t="s">
        <v>30</v>
      </c>
      <c r="J450" t="s">
        <v>45</v>
      </c>
      <c r="K450" t="s">
        <v>73</v>
      </c>
      <c r="L450" t="s">
        <v>47</v>
      </c>
      <c r="M450" t="s">
        <v>852</v>
      </c>
      <c r="N450">
        <v>0.56000000000000005</v>
      </c>
      <c r="O450" t="s">
        <v>35</v>
      </c>
      <c r="P450" t="s">
        <v>88</v>
      </c>
      <c r="Q450" t="s">
        <v>89</v>
      </c>
      <c r="R450" t="s">
        <v>2773</v>
      </c>
      <c r="S450">
        <v>31401</v>
      </c>
      <c r="T450" s="1">
        <v>42086</v>
      </c>
      <c r="U450" s="1">
        <v>42087</v>
      </c>
      <c r="V450">
        <v>79.423200000000008</v>
      </c>
      <c r="W450" s="2">
        <f>Sales_Dataset[[#This Row],[Profit]]/Sales_Dataset[[#This Row],[Sales]]</f>
        <v>8.7827404319315294E-2</v>
      </c>
      <c r="X450">
        <v>15</v>
      </c>
      <c r="Y450">
        <v>904.31</v>
      </c>
      <c r="Z450">
        <v>86952</v>
      </c>
      <c r="AA450" t="s">
        <v>91</v>
      </c>
      <c r="AB450" t="s">
        <v>40</v>
      </c>
    </row>
    <row r="451" spans="1:28" x14ac:dyDescent="0.3">
      <c r="A451">
        <v>20304</v>
      </c>
      <c r="B451" t="s">
        <v>58</v>
      </c>
      <c r="C451">
        <v>0.05</v>
      </c>
      <c r="D451">
        <v>80.97</v>
      </c>
      <c r="E451">
        <v>30.06</v>
      </c>
      <c r="F451">
        <v>2897</v>
      </c>
      <c r="G451" t="s">
        <v>1453</v>
      </c>
      <c r="H451" t="s">
        <v>29</v>
      </c>
      <c r="I451" t="s">
        <v>44</v>
      </c>
      <c r="J451" t="s">
        <v>55</v>
      </c>
      <c r="K451" t="s">
        <v>77</v>
      </c>
      <c r="L451" t="s">
        <v>33</v>
      </c>
      <c r="M451" t="s">
        <v>1175</v>
      </c>
      <c r="N451">
        <v>0.4</v>
      </c>
      <c r="O451" t="s">
        <v>35</v>
      </c>
      <c r="P451" t="s">
        <v>49</v>
      </c>
      <c r="Q451" t="s">
        <v>474</v>
      </c>
      <c r="R451" t="s">
        <v>1454</v>
      </c>
      <c r="S451">
        <v>55369</v>
      </c>
      <c r="T451" s="1">
        <v>42048</v>
      </c>
      <c r="U451" s="1">
        <v>42049</v>
      </c>
      <c r="V451">
        <v>565.17999999999995</v>
      </c>
      <c r="W451" s="2">
        <f>Sales_Dataset[[#This Row],[Profit]]/Sales_Dataset[[#This Row],[Sales]]</f>
        <v>0.62502626486038149</v>
      </c>
      <c r="X451">
        <v>11</v>
      </c>
      <c r="Y451">
        <v>904.25</v>
      </c>
      <c r="Z451">
        <v>86926</v>
      </c>
      <c r="AA451" t="s">
        <v>52</v>
      </c>
      <c r="AB451" t="s">
        <v>40</v>
      </c>
    </row>
    <row r="452" spans="1:28" x14ac:dyDescent="0.3">
      <c r="A452">
        <v>5361</v>
      </c>
      <c r="B452" t="s">
        <v>41</v>
      </c>
      <c r="C452">
        <v>0.02</v>
      </c>
      <c r="D452">
        <v>49.99</v>
      </c>
      <c r="E452">
        <v>19.989999999999998</v>
      </c>
      <c r="F452">
        <v>181</v>
      </c>
      <c r="G452" t="s">
        <v>101</v>
      </c>
      <c r="H452" t="s">
        <v>43</v>
      </c>
      <c r="I452" t="s">
        <v>60</v>
      </c>
      <c r="J452" t="s">
        <v>55</v>
      </c>
      <c r="K452" t="s">
        <v>86</v>
      </c>
      <c r="L452" t="s">
        <v>47</v>
      </c>
      <c r="M452" t="s">
        <v>155</v>
      </c>
      <c r="N452">
        <v>0.41</v>
      </c>
      <c r="O452" t="s">
        <v>35</v>
      </c>
      <c r="P452" t="s">
        <v>36</v>
      </c>
      <c r="Q452" t="s">
        <v>37</v>
      </c>
      <c r="R452" t="s">
        <v>103</v>
      </c>
      <c r="S452">
        <v>94122</v>
      </c>
      <c r="T452" s="1">
        <v>42056</v>
      </c>
      <c r="U452" s="1">
        <v>42056</v>
      </c>
      <c r="V452">
        <v>-76.89</v>
      </c>
      <c r="W452" s="2">
        <f>Sales_Dataset[[#This Row],[Profit]]/Sales_Dataset[[#This Row],[Sales]]</f>
        <v>-8.526186225479869E-2</v>
      </c>
      <c r="X452">
        <v>18</v>
      </c>
      <c r="Y452">
        <v>901.81</v>
      </c>
      <c r="Z452">
        <v>38087</v>
      </c>
      <c r="AA452" t="s">
        <v>39</v>
      </c>
      <c r="AB452" t="s">
        <v>40</v>
      </c>
    </row>
    <row r="453" spans="1:28" x14ac:dyDescent="0.3">
      <c r="A453">
        <v>24569</v>
      </c>
      <c r="B453" t="s">
        <v>27</v>
      </c>
      <c r="C453">
        <v>0.03</v>
      </c>
      <c r="D453">
        <v>111.03</v>
      </c>
      <c r="E453">
        <v>8.64</v>
      </c>
      <c r="F453">
        <v>2484</v>
      </c>
      <c r="G453" t="s">
        <v>2670</v>
      </c>
      <c r="H453" t="s">
        <v>43</v>
      </c>
      <c r="I453" t="s">
        <v>30</v>
      </c>
      <c r="J453" t="s">
        <v>45</v>
      </c>
      <c r="K453" t="s">
        <v>120</v>
      </c>
      <c r="L453" t="s">
        <v>47</v>
      </c>
      <c r="M453" t="s">
        <v>2672</v>
      </c>
      <c r="N453">
        <v>0.78</v>
      </c>
      <c r="O453" t="s">
        <v>35</v>
      </c>
      <c r="P453" t="s">
        <v>88</v>
      </c>
      <c r="Q453" t="s">
        <v>94</v>
      </c>
      <c r="R453" t="s">
        <v>2671</v>
      </c>
      <c r="S453">
        <v>33881</v>
      </c>
      <c r="T453" s="1">
        <v>42076</v>
      </c>
      <c r="U453" s="1">
        <v>42077</v>
      </c>
      <c r="V453">
        <v>366.53999999999996</v>
      </c>
      <c r="W453" s="2">
        <f>Sales_Dataset[[#This Row],[Profit]]/Sales_Dataset[[#This Row],[Sales]]</f>
        <v>0.40721237168377544</v>
      </c>
      <c r="X453">
        <v>8</v>
      </c>
      <c r="Y453">
        <v>900.12</v>
      </c>
      <c r="Z453">
        <v>88998</v>
      </c>
      <c r="AA453" t="s">
        <v>91</v>
      </c>
      <c r="AB453" t="s">
        <v>40</v>
      </c>
    </row>
    <row r="454" spans="1:28" x14ac:dyDescent="0.3">
      <c r="A454">
        <v>19515</v>
      </c>
      <c r="B454" t="s">
        <v>27</v>
      </c>
      <c r="C454">
        <v>0.1</v>
      </c>
      <c r="D454">
        <v>80.97</v>
      </c>
      <c r="E454">
        <v>30.06</v>
      </c>
      <c r="F454">
        <v>271</v>
      </c>
      <c r="G454" t="s">
        <v>1174</v>
      </c>
      <c r="H454" t="s">
        <v>29</v>
      </c>
      <c r="I454" t="s">
        <v>60</v>
      </c>
      <c r="J454" t="s">
        <v>55</v>
      </c>
      <c r="K454" t="s">
        <v>77</v>
      </c>
      <c r="L454" t="s">
        <v>33</v>
      </c>
      <c r="M454" t="s">
        <v>1175</v>
      </c>
      <c r="N454">
        <v>0.4</v>
      </c>
      <c r="O454" t="s">
        <v>35</v>
      </c>
      <c r="P454" t="s">
        <v>88</v>
      </c>
      <c r="Q454" t="s">
        <v>89</v>
      </c>
      <c r="R454" t="s">
        <v>819</v>
      </c>
      <c r="S454">
        <v>30297</v>
      </c>
      <c r="T454" s="1">
        <v>42093</v>
      </c>
      <c r="U454" s="1">
        <v>42094</v>
      </c>
      <c r="V454">
        <v>128.02529999999999</v>
      </c>
      <c r="W454" s="2">
        <f>Sales_Dataset[[#This Row],[Profit]]/Sales_Dataset[[#This Row],[Sales]]</f>
        <v>0.14228037030039675</v>
      </c>
      <c r="X454">
        <v>12</v>
      </c>
      <c r="Y454">
        <v>899.81</v>
      </c>
      <c r="Z454">
        <v>88940</v>
      </c>
      <c r="AA454" t="s">
        <v>91</v>
      </c>
      <c r="AB454" t="s">
        <v>40</v>
      </c>
    </row>
    <row r="455" spans="1:28" x14ac:dyDescent="0.3">
      <c r="A455">
        <v>25409</v>
      </c>
      <c r="B455" t="s">
        <v>58</v>
      </c>
      <c r="C455">
        <v>0.03</v>
      </c>
      <c r="D455">
        <v>124.49</v>
      </c>
      <c r="E455">
        <v>51.94</v>
      </c>
      <c r="F455">
        <v>1554</v>
      </c>
      <c r="G455" t="s">
        <v>2839</v>
      </c>
      <c r="H455" t="s">
        <v>29</v>
      </c>
      <c r="I455" t="s">
        <v>80</v>
      </c>
      <c r="J455" t="s">
        <v>31</v>
      </c>
      <c r="K455" t="s">
        <v>32</v>
      </c>
      <c r="L455" t="s">
        <v>33</v>
      </c>
      <c r="M455" t="s">
        <v>34</v>
      </c>
      <c r="N455">
        <v>0.63</v>
      </c>
      <c r="O455" t="s">
        <v>35</v>
      </c>
      <c r="P455" t="s">
        <v>88</v>
      </c>
      <c r="Q455" t="s">
        <v>1227</v>
      </c>
      <c r="R455" t="s">
        <v>2840</v>
      </c>
      <c r="S455">
        <v>39503</v>
      </c>
      <c r="T455" s="1">
        <v>42048</v>
      </c>
      <c r="U455" s="1">
        <v>42049</v>
      </c>
      <c r="V455">
        <v>-4.0180000000000007</v>
      </c>
      <c r="W455" s="2">
        <f>Sales_Dataset[[#This Row],[Profit]]/Sales_Dataset[[#This Row],[Sales]]</f>
        <v>-4.4899874843554455E-3</v>
      </c>
      <c r="X455">
        <v>7</v>
      </c>
      <c r="Y455">
        <v>894.88</v>
      </c>
      <c r="Z455">
        <v>87487</v>
      </c>
      <c r="AA455" t="s">
        <v>91</v>
      </c>
      <c r="AB455" t="s">
        <v>40</v>
      </c>
    </row>
    <row r="456" spans="1:28" x14ac:dyDescent="0.3">
      <c r="A456">
        <v>19464</v>
      </c>
      <c r="B456" t="s">
        <v>76</v>
      </c>
      <c r="C456">
        <v>0.03</v>
      </c>
      <c r="D456">
        <v>95.99</v>
      </c>
      <c r="E456">
        <v>35</v>
      </c>
      <c r="F456">
        <v>3388</v>
      </c>
      <c r="G456" t="s">
        <v>1139</v>
      </c>
      <c r="H456" t="s">
        <v>43</v>
      </c>
      <c r="I456" t="s">
        <v>30</v>
      </c>
      <c r="J456" t="s">
        <v>45</v>
      </c>
      <c r="K456" t="s">
        <v>120</v>
      </c>
      <c r="L456" t="s">
        <v>105</v>
      </c>
      <c r="M456" t="s">
        <v>1140</v>
      </c>
      <c r="O456" t="s">
        <v>35</v>
      </c>
      <c r="P456" t="s">
        <v>36</v>
      </c>
      <c r="Q456" t="s">
        <v>37</v>
      </c>
      <c r="R456" t="s">
        <v>1141</v>
      </c>
      <c r="S456">
        <v>94533</v>
      </c>
      <c r="T456" s="1">
        <v>42135</v>
      </c>
      <c r="U456" s="1">
        <v>42136</v>
      </c>
      <c r="V456">
        <v>67.012000000000057</v>
      </c>
      <c r="W456" s="2">
        <f>Sales_Dataset[[#This Row],[Profit]]/Sales_Dataset[[#This Row],[Sales]]</f>
        <v>7.4903871948493309E-2</v>
      </c>
      <c r="X456">
        <v>9</v>
      </c>
      <c r="Y456">
        <v>894.64</v>
      </c>
      <c r="Z456">
        <v>90154</v>
      </c>
      <c r="AA456" t="s">
        <v>39</v>
      </c>
      <c r="AB456" t="s">
        <v>40</v>
      </c>
    </row>
    <row r="457" spans="1:28" x14ac:dyDescent="0.3">
      <c r="A457">
        <v>22798</v>
      </c>
      <c r="B457" t="s">
        <v>65</v>
      </c>
      <c r="C457">
        <v>0.05</v>
      </c>
      <c r="D457">
        <v>115.99</v>
      </c>
      <c r="E457">
        <v>5.26</v>
      </c>
      <c r="F457">
        <v>1690</v>
      </c>
      <c r="G457" t="s">
        <v>2240</v>
      </c>
      <c r="H457" t="s">
        <v>43</v>
      </c>
      <c r="I457" t="s">
        <v>30</v>
      </c>
      <c r="J457" t="s">
        <v>55</v>
      </c>
      <c r="K457" t="s">
        <v>56</v>
      </c>
      <c r="L457" t="s">
        <v>47</v>
      </c>
      <c r="M457" t="s">
        <v>2241</v>
      </c>
      <c r="N457">
        <v>0.56999999999999995</v>
      </c>
      <c r="O457" t="s">
        <v>35</v>
      </c>
      <c r="P457" t="s">
        <v>69</v>
      </c>
      <c r="Q457" t="s">
        <v>165</v>
      </c>
      <c r="R457" t="s">
        <v>2242</v>
      </c>
      <c r="S457">
        <v>17112</v>
      </c>
      <c r="T457" s="1">
        <v>42028</v>
      </c>
      <c r="U457" s="1">
        <v>42032</v>
      </c>
      <c r="V457">
        <v>616.53569999999991</v>
      </c>
      <c r="W457" s="2">
        <f>Sales_Dataset[[#This Row],[Profit]]/Sales_Dataset[[#This Row],[Sales]]</f>
        <v>0.69</v>
      </c>
      <c r="X457">
        <v>9</v>
      </c>
      <c r="Y457">
        <v>893.53</v>
      </c>
      <c r="Z457">
        <v>91076</v>
      </c>
      <c r="AA457" t="s">
        <v>72</v>
      </c>
      <c r="AB457" t="s">
        <v>40</v>
      </c>
    </row>
    <row r="458" spans="1:28" x14ac:dyDescent="0.3">
      <c r="A458">
        <v>23729</v>
      </c>
      <c r="B458" t="s">
        <v>58</v>
      </c>
      <c r="C458">
        <v>0.03</v>
      </c>
      <c r="D458">
        <v>40.99</v>
      </c>
      <c r="E458">
        <v>19.989999999999998</v>
      </c>
      <c r="F458">
        <v>2427</v>
      </c>
      <c r="G458" t="s">
        <v>2502</v>
      </c>
      <c r="H458" t="s">
        <v>43</v>
      </c>
      <c r="I458" t="s">
        <v>30</v>
      </c>
      <c r="J458" t="s">
        <v>45</v>
      </c>
      <c r="K458" t="s">
        <v>53</v>
      </c>
      <c r="L458" t="s">
        <v>47</v>
      </c>
      <c r="M458" t="s">
        <v>1533</v>
      </c>
      <c r="N458">
        <v>0.36</v>
      </c>
      <c r="O458" t="s">
        <v>35</v>
      </c>
      <c r="P458" t="s">
        <v>49</v>
      </c>
      <c r="Q458" t="s">
        <v>50</v>
      </c>
      <c r="R458" t="s">
        <v>2503</v>
      </c>
      <c r="S458">
        <v>76248</v>
      </c>
      <c r="T458" s="1">
        <v>42052</v>
      </c>
      <c r="U458" s="1">
        <v>42053</v>
      </c>
      <c r="V458">
        <v>395.30799999999999</v>
      </c>
      <c r="W458" s="2">
        <f>Sales_Dataset[[#This Row],[Profit]]/Sales_Dataset[[#This Row],[Sales]]</f>
        <v>0.44634788008807091</v>
      </c>
      <c r="X458">
        <v>21</v>
      </c>
      <c r="Y458">
        <v>885.65</v>
      </c>
      <c r="Z458">
        <v>90860</v>
      </c>
      <c r="AA458" t="s">
        <v>52</v>
      </c>
      <c r="AB458" t="s">
        <v>40</v>
      </c>
    </row>
    <row r="459" spans="1:28" x14ac:dyDescent="0.3">
      <c r="A459">
        <v>771</v>
      </c>
      <c r="B459" t="s">
        <v>65</v>
      </c>
      <c r="C459">
        <v>0.03</v>
      </c>
      <c r="D459">
        <v>40.89</v>
      </c>
      <c r="E459">
        <v>18.98</v>
      </c>
      <c r="F459">
        <v>272</v>
      </c>
      <c r="G459" t="s">
        <v>114</v>
      </c>
      <c r="H459" t="s">
        <v>43</v>
      </c>
      <c r="I459" t="s">
        <v>44</v>
      </c>
      <c r="J459" t="s">
        <v>31</v>
      </c>
      <c r="K459" t="s">
        <v>117</v>
      </c>
      <c r="L459" t="s">
        <v>47</v>
      </c>
      <c r="M459" t="s">
        <v>118</v>
      </c>
      <c r="N459">
        <v>0.56999999999999995</v>
      </c>
      <c r="O459" t="s">
        <v>35</v>
      </c>
      <c r="P459" t="s">
        <v>88</v>
      </c>
      <c r="Q459" t="s">
        <v>112</v>
      </c>
      <c r="R459" t="s">
        <v>113</v>
      </c>
      <c r="S459">
        <v>28204</v>
      </c>
      <c r="T459" s="1">
        <v>42101</v>
      </c>
      <c r="U459" s="1">
        <v>42108</v>
      </c>
      <c r="V459">
        <v>52.916600000000003</v>
      </c>
      <c r="W459" s="2">
        <f>Sales_Dataset[[#This Row],[Profit]]/Sales_Dataset[[#This Row],[Sales]]</f>
        <v>5.9777233035482304E-2</v>
      </c>
      <c r="X459">
        <v>21</v>
      </c>
      <c r="Y459">
        <v>885.23</v>
      </c>
      <c r="Z459">
        <v>5509</v>
      </c>
      <c r="AA459" t="s">
        <v>91</v>
      </c>
      <c r="AB459" t="s">
        <v>40</v>
      </c>
    </row>
    <row r="460" spans="1:28" x14ac:dyDescent="0.3">
      <c r="A460">
        <v>24971</v>
      </c>
      <c r="B460" t="s">
        <v>58</v>
      </c>
      <c r="C460">
        <v>0</v>
      </c>
      <c r="D460">
        <v>195.99</v>
      </c>
      <c r="E460">
        <v>8.99</v>
      </c>
      <c r="F460">
        <v>1919</v>
      </c>
      <c r="G460" t="s">
        <v>2774</v>
      </c>
      <c r="H460" t="s">
        <v>43</v>
      </c>
      <c r="I460" t="s">
        <v>44</v>
      </c>
      <c r="J460" t="s">
        <v>55</v>
      </c>
      <c r="K460" t="s">
        <v>56</v>
      </c>
      <c r="L460" t="s">
        <v>47</v>
      </c>
      <c r="M460" t="s">
        <v>2091</v>
      </c>
      <c r="N460">
        <v>0.6</v>
      </c>
      <c r="O460" t="s">
        <v>35</v>
      </c>
      <c r="P460" t="s">
        <v>88</v>
      </c>
      <c r="Q460" t="s">
        <v>380</v>
      </c>
      <c r="R460" t="s">
        <v>2775</v>
      </c>
      <c r="S460">
        <v>71603</v>
      </c>
      <c r="T460" s="1">
        <v>42059</v>
      </c>
      <c r="U460" s="1">
        <v>42060</v>
      </c>
      <c r="V460">
        <v>114.88199999999999</v>
      </c>
      <c r="W460" s="2">
        <f>Sales_Dataset[[#This Row],[Profit]]/Sales_Dataset[[#This Row],[Sales]]</f>
        <v>0.13011450511365566</v>
      </c>
      <c r="X460">
        <v>5</v>
      </c>
      <c r="Y460">
        <v>882.93</v>
      </c>
      <c r="Z460">
        <v>85896</v>
      </c>
      <c r="AA460" t="s">
        <v>91</v>
      </c>
      <c r="AB460" t="s">
        <v>40</v>
      </c>
    </row>
    <row r="461" spans="1:28" x14ac:dyDescent="0.3">
      <c r="A461">
        <v>5778</v>
      </c>
      <c r="B461" t="s">
        <v>65</v>
      </c>
      <c r="C461">
        <v>0.05</v>
      </c>
      <c r="D461">
        <v>22.99</v>
      </c>
      <c r="E461">
        <v>8.99</v>
      </c>
      <c r="F461">
        <v>2548</v>
      </c>
      <c r="G461" t="s">
        <v>243</v>
      </c>
      <c r="H461" t="s">
        <v>43</v>
      </c>
      <c r="I461" t="s">
        <v>60</v>
      </c>
      <c r="J461" t="s">
        <v>45</v>
      </c>
      <c r="K461" t="s">
        <v>81</v>
      </c>
      <c r="L461" t="s">
        <v>62</v>
      </c>
      <c r="M461" t="s">
        <v>296</v>
      </c>
      <c r="N461">
        <v>0.56999999999999995</v>
      </c>
      <c r="O461" t="s">
        <v>35</v>
      </c>
      <c r="P461" t="s">
        <v>36</v>
      </c>
      <c r="Q461" t="s">
        <v>37</v>
      </c>
      <c r="R461" t="s">
        <v>38</v>
      </c>
      <c r="S461">
        <v>90068</v>
      </c>
      <c r="T461" s="1">
        <v>42115</v>
      </c>
      <c r="U461" s="1">
        <v>42122</v>
      </c>
      <c r="V461">
        <v>18.27</v>
      </c>
      <c r="W461" s="2">
        <f>Sales_Dataset[[#This Row],[Profit]]/Sales_Dataset[[#This Row],[Sales]]</f>
        <v>2.072039376687005E-2</v>
      </c>
      <c r="X461">
        <v>37</v>
      </c>
      <c r="Y461">
        <v>881.74</v>
      </c>
      <c r="Z461">
        <v>40997</v>
      </c>
      <c r="AA461" t="s">
        <v>39</v>
      </c>
      <c r="AB461" t="s">
        <v>40</v>
      </c>
    </row>
    <row r="462" spans="1:28" x14ac:dyDescent="0.3">
      <c r="A462">
        <v>1128</v>
      </c>
      <c r="B462" t="s">
        <v>65</v>
      </c>
      <c r="C462">
        <v>0.02</v>
      </c>
      <c r="D462">
        <v>48.04</v>
      </c>
      <c r="E462">
        <v>5.09</v>
      </c>
      <c r="F462">
        <v>949</v>
      </c>
      <c r="G462" t="s">
        <v>137</v>
      </c>
      <c r="H462" t="s">
        <v>43</v>
      </c>
      <c r="I462" t="s">
        <v>80</v>
      </c>
      <c r="J462" t="s">
        <v>45</v>
      </c>
      <c r="K462" t="s">
        <v>53</v>
      </c>
      <c r="L462" t="s">
        <v>47</v>
      </c>
      <c r="M462" t="s">
        <v>138</v>
      </c>
      <c r="N462">
        <v>0.37</v>
      </c>
      <c r="O462" t="s">
        <v>35</v>
      </c>
      <c r="P462" t="s">
        <v>36</v>
      </c>
      <c r="Q462" t="s">
        <v>37</v>
      </c>
      <c r="R462" t="s">
        <v>38</v>
      </c>
      <c r="S462">
        <v>90049</v>
      </c>
      <c r="T462" s="1">
        <v>42085</v>
      </c>
      <c r="U462" s="1">
        <v>42089</v>
      </c>
      <c r="V462">
        <v>373.67</v>
      </c>
      <c r="W462" s="2">
        <f>Sales_Dataset[[#This Row],[Profit]]/Sales_Dataset[[#This Row],[Sales]]</f>
        <v>0.42398901647528708</v>
      </c>
      <c r="X462">
        <v>18</v>
      </c>
      <c r="Y462">
        <v>881.32</v>
      </c>
      <c r="Z462">
        <v>8257</v>
      </c>
      <c r="AA462" t="s">
        <v>39</v>
      </c>
      <c r="AB462" t="s">
        <v>40</v>
      </c>
    </row>
    <row r="463" spans="1:28" x14ac:dyDescent="0.3">
      <c r="A463">
        <v>18511</v>
      </c>
      <c r="B463" t="s">
        <v>65</v>
      </c>
      <c r="C463">
        <v>0.09</v>
      </c>
      <c r="D463">
        <v>60.98</v>
      </c>
      <c r="E463">
        <v>49</v>
      </c>
      <c r="F463">
        <v>1557</v>
      </c>
      <c r="G463" t="s">
        <v>658</v>
      </c>
      <c r="H463" t="s">
        <v>43</v>
      </c>
      <c r="I463" t="s">
        <v>80</v>
      </c>
      <c r="J463" t="s">
        <v>45</v>
      </c>
      <c r="K463" t="s">
        <v>73</v>
      </c>
      <c r="L463" t="s">
        <v>105</v>
      </c>
      <c r="M463" t="s">
        <v>106</v>
      </c>
      <c r="N463">
        <v>0.59</v>
      </c>
      <c r="O463" t="s">
        <v>35</v>
      </c>
      <c r="P463" t="s">
        <v>88</v>
      </c>
      <c r="Q463" t="s">
        <v>437</v>
      </c>
      <c r="R463" t="s">
        <v>659</v>
      </c>
      <c r="S463">
        <v>22003</v>
      </c>
      <c r="T463" s="1">
        <v>42088</v>
      </c>
      <c r="U463" s="1">
        <v>42096</v>
      </c>
      <c r="V463">
        <v>-954.75800000000004</v>
      </c>
      <c r="W463" s="2">
        <f>Sales_Dataset[[#This Row],[Profit]]/Sales_Dataset[[#This Row],[Sales]]</f>
        <v>-1.0854209772401719</v>
      </c>
      <c r="X463">
        <v>15</v>
      </c>
      <c r="Y463">
        <v>879.62</v>
      </c>
      <c r="Z463">
        <v>87426</v>
      </c>
      <c r="AA463" t="s">
        <v>91</v>
      </c>
      <c r="AB463" t="s">
        <v>40</v>
      </c>
    </row>
    <row r="464" spans="1:28" x14ac:dyDescent="0.3">
      <c r="A464">
        <v>19990</v>
      </c>
      <c r="B464" t="s">
        <v>76</v>
      </c>
      <c r="C464">
        <v>0.04</v>
      </c>
      <c r="D464">
        <v>150.97999999999999</v>
      </c>
      <c r="E464">
        <v>13.99</v>
      </c>
      <c r="F464">
        <v>1298</v>
      </c>
      <c r="G464" t="s">
        <v>1365</v>
      </c>
      <c r="H464" t="s">
        <v>43</v>
      </c>
      <c r="I464" t="s">
        <v>44</v>
      </c>
      <c r="J464" t="s">
        <v>55</v>
      </c>
      <c r="K464" t="s">
        <v>77</v>
      </c>
      <c r="L464" t="s">
        <v>167</v>
      </c>
      <c r="M464" t="s">
        <v>1366</v>
      </c>
      <c r="N464">
        <v>0.38</v>
      </c>
      <c r="O464" t="s">
        <v>35</v>
      </c>
      <c r="P464" t="s">
        <v>49</v>
      </c>
      <c r="Q464" t="s">
        <v>50</v>
      </c>
      <c r="R464" t="s">
        <v>1367</v>
      </c>
      <c r="S464">
        <v>75482</v>
      </c>
      <c r="T464" s="1">
        <v>42047</v>
      </c>
      <c r="U464" s="1">
        <v>42050</v>
      </c>
      <c r="V464">
        <v>606.05459999999994</v>
      </c>
      <c r="W464" s="2">
        <f>Sales_Dataset[[#This Row],[Profit]]/Sales_Dataset[[#This Row],[Sales]]</f>
        <v>0.69</v>
      </c>
      <c r="X464">
        <v>6</v>
      </c>
      <c r="Y464">
        <v>878.34</v>
      </c>
      <c r="Z464">
        <v>90662</v>
      </c>
      <c r="AA464" t="s">
        <v>52</v>
      </c>
      <c r="AB464" t="s">
        <v>40</v>
      </c>
    </row>
    <row r="465" spans="1:28" x14ac:dyDescent="0.3">
      <c r="A465">
        <v>18630</v>
      </c>
      <c r="B465" t="s">
        <v>27</v>
      </c>
      <c r="C465">
        <v>0.04</v>
      </c>
      <c r="D465">
        <v>65.989999999999995</v>
      </c>
      <c r="E465">
        <v>5.63</v>
      </c>
      <c r="F465">
        <v>3356</v>
      </c>
      <c r="G465" t="s">
        <v>695</v>
      </c>
      <c r="H465" t="s">
        <v>85</v>
      </c>
      <c r="I465" t="s">
        <v>30</v>
      </c>
      <c r="J465" t="s">
        <v>55</v>
      </c>
      <c r="K465" t="s">
        <v>56</v>
      </c>
      <c r="L465" t="s">
        <v>47</v>
      </c>
      <c r="M465" t="s">
        <v>698</v>
      </c>
      <c r="N465">
        <v>0.56000000000000005</v>
      </c>
      <c r="O465" t="s">
        <v>35</v>
      </c>
      <c r="P465" t="s">
        <v>36</v>
      </c>
      <c r="Q465" t="s">
        <v>610</v>
      </c>
      <c r="R465" t="s">
        <v>697</v>
      </c>
      <c r="S465">
        <v>83616</v>
      </c>
      <c r="T465" s="1">
        <v>42128</v>
      </c>
      <c r="U465" s="1">
        <v>42128</v>
      </c>
      <c r="V465">
        <v>605.04719999999998</v>
      </c>
      <c r="W465" s="2">
        <f>Sales_Dataset[[#This Row],[Profit]]/Sales_Dataset[[#This Row],[Sales]]</f>
        <v>0.69</v>
      </c>
      <c r="X465">
        <v>15</v>
      </c>
      <c r="Y465">
        <v>876.88</v>
      </c>
      <c r="Z465">
        <v>88588</v>
      </c>
      <c r="AA465" t="s">
        <v>39</v>
      </c>
      <c r="AB465" t="s">
        <v>40</v>
      </c>
    </row>
    <row r="466" spans="1:28" x14ac:dyDescent="0.3">
      <c r="A466">
        <v>21685</v>
      </c>
      <c r="B466" t="s">
        <v>65</v>
      </c>
      <c r="C466">
        <v>0.02</v>
      </c>
      <c r="D466">
        <v>48.04</v>
      </c>
      <c r="E466">
        <v>5.79</v>
      </c>
      <c r="F466">
        <v>1962</v>
      </c>
      <c r="G466" t="s">
        <v>1926</v>
      </c>
      <c r="H466" t="s">
        <v>43</v>
      </c>
      <c r="I466" t="s">
        <v>44</v>
      </c>
      <c r="J466" t="s">
        <v>45</v>
      </c>
      <c r="K466" t="s">
        <v>53</v>
      </c>
      <c r="L466" t="s">
        <v>47</v>
      </c>
      <c r="M466" t="s">
        <v>226</v>
      </c>
      <c r="N466">
        <v>0.37</v>
      </c>
      <c r="O466" t="s">
        <v>35</v>
      </c>
      <c r="P466" t="s">
        <v>49</v>
      </c>
      <c r="Q466" t="s">
        <v>216</v>
      </c>
      <c r="R466" t="s">
        <v>1927</v>
      </c>
      <c r="S466">
        <v>48601</v>
      </c>
      <c r="T466" s="1">
        <v>42112</v>
      </c>
      <c r="U466" s="1">
        <v>42117</v>
      </c>
      <c r="V466">
        <v>604.01909999999998</v>
      </c>
      <c r="W466" s="2">
        <f>Sales_Dataset[[#This Row],[Profit]]/Sales_Dataset[[#This Row],[Sales]]</f>
        <v>0.69</v>
      </c>
      <c r="X466">
        <v>18</v>
      </c>
      <c r="Y466">
        <v>875.39</v>
      </c>
      <c r="Z466">
        <v>88857</v>
      </c>
      <c r="AA466" t="s">
        <v>52</v>
      </c>
      <c r="AB466" t="s">
        <v>40</v>
      </c>
    </row>
    <row r="467" spans="1:28" x14ac:dyDescent="0.3">
      <c r="A467">
        <v>25265</v>
      </c>
      <c r="B467" t="s">
        <v>65</v>
      </c>
      <c r="C467">
        <v>0.02</v>
      </c>
      <c r="D467">
        <v>125.99</v>
      </c>
      <c r="E467">
        <v>3</v>
      </c>
      <c r="F467">
        <v>241</v>
      </c>
      <c r="G467" t="s">
        <v>2621</v>
      </c>
      <c r="H467" t="s">
        <v>43</v>
      </c>
      <c r="I467" t="s">
        <v>60</v>
      </c>
      <c r="J467" t="s">
        <v>55</v>
      </c>
      <c r="K467" t="s">
        <v>56</v>
      </c>
      <c r="L467" t="s">
        <v>47</v>
      </c>
      <c r="M467" t="s">
        <v>2825</v>
      </c>
      <c r="N467">
        <v>0.59</v>
      </c>
      <c r="O467" t="s">
        <v>35</v>
      </c>
      <c r="P467" t="s">
        <v>36</v>
      </c>
      <c r="Q467" t="s">
        <v>423</v>
      </c>
      <c r="R467" t="s">
        <v>2622</v>
      </c>
      <c r="S467">
        <v>81503</v>
      </c>
      <c r="T467" s="1">
        <v>42150</v>
      </c>
      <c r="U467" s="1">
        <v>42150</v>
      </c>
      <c r="V467">
        <v>398.358</v>
      </c>
      <c r="W467" s="2">
        <f>Sales_Dataset[[#This Row],[Profit]]/Sales_Dataset[[#This Row],[Sales]]</f>
        <v>0.45621521335807053</v>
      </c>
      <c r="X467">
        <v>8</v>
      </c>
      <c r="Y467">
        <v>873.18</v>
      </c>
      <c r="Z467">
        <v>90480</v>
      </c>
      <c r="AA467" t="s">
        <v>39</v>
      </c>
      <c r="AB467" t="s">
        <v>40</v>
      </c>
    </row>
    <row r="468" spans="1:28" x14ac:dyDescent="0.3">
      <c r="A468">
        <v>23191</v>
      </c>
      <c r="B468" t="s">
        <v>41</v>
      </c>
      <c r="C468">
        <v>0.04</v>
      </c>
      <c r="D468">
        <v>25.38</v>
      </c>
      <c r="E468">
        <v>8.99</v>
      </c>
      <c r="F468">
        <v>3386</v>
      </c>
      <c r="G468" t="s">
        <v>2341</v>
      </c>
      <c r="H468" t="s">
        <v>85</v>
      </c>
      <c r="I468" t="s">
        <v>30</v>
      </c>
      <c r="J468" t="s">
        <v>31</v>
      </c>
      <c r="K468" t="s">
        <v>117</v>
      </c>
      <c r="L468" t="s">
        <v>62</v>
      </c>
      <c r="M468" t="s">
        <v>1954</v>
      </c>
      <c r="N468">
        <v>0.5</v>
      </c>
      <c r="O468" t="s">
        <v>35</v>
      </c>
      <c r="P468" t="s">
        <v>69</v>
      </c>
      <c r="Q468" t="s">
        <v>441</v>
      </c>
      <c r="R468" t="s">
        <v>546</v>
      </c>
      <c r="S468">
        <v>43402</v>
      </c>
      <c r="T468" s="1">
        <v>42127</v>
      </c>
      <c r="U468" s="1">
        <v>42130</v>
      </c>
      <c r="V468">
        <v>152.48200000000003</v>
      </c>
      <c r="W468" s="2">
        <f>Sales_Dataset[[#This Row],[Profit]]/Sales_Dataset[[#This Row],[Sales]]</f>
        <v>0.17703703703703708</v>
      </c>
      <c r="X468">
        <v>35</v>
      </c>
      <c r="Y468">
        <v>861.3</v>
      </c>
      <c r="Z468">
        <v>88746</v>
      </c>
      <c r="AA468" t="s">
        <v>72</v>
      </c>
      <c r="AB468" t="s">
        <v>40</v>
      </c>
    </row>
    <row r="469" spans="1:28" x14ac:dyDescent="0.3">
      <c r="A469">
        <v>19550</v>
      </c>
      <c r="B469" t="s">
        <v>27</v>
      </c>
      <c r="C469">
        <v>7.0000000000000007E-2</v>
      </c>
      <c r="D469">
        <v>125.99</v>
      </c>
      <c r="E469">
        <v>7.69</v>
      </c>
      <c r="F469">
        <v>1271</v>
      </c>
      <c r="G469" t="s">
        <v>1108</v>
      </c>
      <c r="H469" t="s">
        <v>43</v>
      </c>
      <c r="I469" t="s">
        <v>30</v>
      </c>
      <c r="J469" t="s">
        <v>55</v>
      </c>
      <c r="K469" t="s">
        <v>56</v>
      </c>
      <c r="L469" t="s">
        <v>47</v>
      </c>
      <c r="M469" t="s">
        <v>706</v>
      </c>
      <c r="N469">
        <v>0.59</v>
      </c>
      <c r="O469" t="s">
        <v>35</v>
      </c>
      <c r="P469" t="s">
        <v>36</v>
      </c>
      <c r="Q469" t="s">
        <v>37</v>
      </c>
      <c r="R469" t="s">
        <v>1110</v>
      </c>
      <c r="S469">
        <v>91941</v>
      </c>
      <c r="T469" s="1">
        <v>42103</v>
      </c>
      <c r="U469" s="1">
        <v>42104</v>
      </c>
      <c r="V469">
        <v>588.24569999999994</v>
      </c>
      <c r="W469" s="2">
        <f>Sales_Dataset[[#This Row],[Profit]]/Sales_Dataset[[#This Row],[Sales]]</f>
        <v>0.69</v>
      </c>
      <c r="X469">
        <v>8</v>
      </c>
      <c r="Y469">
        <v>852.53</v>
      </c>
      <c r="Z469">
        <v>88410</v>
      </c>
      <c r="AA469" t="s">
        <v>39</v>
      </c>
      <c r="AB469" t="s">
        <v>40</v>
      </c>
    </row>
    <row r="470" spans="1:28" x14ac:dyDescent="0.3">
      <c r="A470">
        <v>5345</v>
      </c>
      <c r="B470" t="s">
        <v>58</v>
      </c>
      <c r="C470">
        <v>0.1</v>
      </c>
      <c r="D470">
        <v>146.34</v>
      </c>
      <c r="E470">
        <v>43.75</v>
      </c>
      <c r="F470">
        <v>2303</v>
      </c>
      <c r="G470" t="s">
        <v>281</v>
      </c>
      <c r="H470" t="s">
        <v>29</v>
      </c>
      <c r="I470" t="s">
        <v>30</v>
      </c>
      <c r="J470" t="s">
        <v>31</v>
      </c>
      <c r="K470" t="s">
        <v>32</v>
      </c>
      <c r="L470" t="s">
        <v>33</v>
      </c>
      <c r="M470" t="s">
        <v>282</v>
      </c>
      <c r="N470">
        <v>0.64</v>
      </c>
      <c r="O470" t="s">
        <v>35</v>
      </c>
      <c r="P470" t="s">
        <v>69</v>
      </c>
      <c r="Q470" t="s">
        <v>70</v>
      </c>
      <c r="R470" t="s">
        <v>71</v>
      </c>
      <c r="S470">
        <v>10011</v>
      </c>
      <c r="T470" s="1">
        <v>42007</v>
      </c>
      <c r="U470" s="1">
        <v>42008</v>
      </c>
      <c r="V470">
        <v>-270.85000000000002</v>
      </c>
      <c r="W470" s="2">
        <f>Sales_Dataset[[#This Row],[Profit]]/Sales_Dataset[[#This Row],[Sales]]</f>
        <v>-0.31840731684378826</v>
      </c>
      <c r="X470">
        <v>6</v>
      </c>
      <c r="Y470">
        <v>850.64</v>
      </c>
      <c r="Z470">
        <v>37987</v>
      </c>
      <c r="AA470" t="s">
        <v>72</v>
      </c>
      <c r="AB470" t="s">
        <v>40</v>
      </c>
    </row>
    <row r="471" spans="1:28" x14ac:dyDescent="0.3">
      <c r="A471">
        <v>20098</v>
      </c>
      <c r="B471" t="s">
        <v>58</v>
      </c>
      <c r="C471">
        <v>0.08</v>
      </c>
      <c r="D471">
        <v>205.99</v>
      </c>
      <c r="E471">
        <v>8.99</v>
      </c>
      <c r="F471">
        <v>2778</v>
      </c>
      <c r="G471" t="s">
        <v>1395</v>
      </c>
      <c r="H471" t="s">
        <v>43</v>
      </c>
      <c r="I471" t="s">
        <v>80</v>
      </c>
      <c r="J471" t="s">
        <v>55</v>
      </c>
      <c r="K471" t="s">
        <v>56</v>
      </c>
      <c r="L471" t="s">
        <v>47</v>
      </c>
      <c r="M471" t="s">
        <v>1084</v>
      </c>
      <c r="N471">
        <v>0.56000000000000005</v>
      </c>
      <c r="O471" t="s">
        <v>35</v>
      </c>
      <c r="P471" t="s">
        <v>88</v>
      </c>
      <c r="Q471" t="s">
        <v>112</v>
      </c>
      <c r="R471" t="s">
        <v>1397</v>
      </c>
      <c r="S471">
        <v>28403</v>
      </c>
      <c r="T471" s="1">
        <v>42046</v>
      </c>
      <c r="U471" s="1">
        <v>42047</v>
      </c>
      <c r="V471">
        <v>-1963.752</v>
      </c>
      <c r="W471" s="2">
        <f>Sales_Dataset[[#This Row],[Profit]]/Sales_Dataset[[#This Row],[Sales]]</f>
        <v>-2.3443866099995225</v>
      </c>
      <c r="X471">
        <v>5</v>
      </c>
      <c r="Y471">
        <v>837.64</v>
      </c>
      <c r="Z471">
        <v>87160</v>
      </c>
      <c r="AA471" t="s">
        <v>91</v>
      </c>
      <c r="AB471" t="s">
        <v>40</v>
      </c>
    </row>
    <row r="472" spans="1:28" x14ac:dyDescent="0.3">
      <c r="A472">
        <v>19749</v>
      </c>
      <c r="B472" t="s">
        <v>65</v>
      </c>
      <c r="C472">
        <v>0.1</v>
      </c>
      <c r="D472">
        <v>80.97</v>
      </c>
      <c r="E472">
        <v>33.6</v>
      </c>
      <c r="F472">
        <v>3366</v>
      </c>
      <c r="G472" t="s">
        <v>1263</v>
      </c>
      <c r="H472" t="s">
        <v>29</v>
      </c>
      <c r="I472" t="s">
        <v>44</v>
      </c>
      <c r="J472" t="s">
        <v>55</v>
      </c>
      <c r="K472" t="s">
        <v>77</v>
      </c>
      <c r="L472" t="s">
        <v>74</v>
      </c>
      <c r="M472" t="s">
        <v>1010</v>
      </c>
      <c r="N472">
        <v>0.37</v>
      </c>
      <c r="O472" t="s">
        <v>35</v>
      </c>
      <c r="P472" t="s">
        <v>69</v>
      </c>
      <c r="Q472" t="s">
        <v>441</v>
      </c>
      <c r="R472" t="s">
        <v>1264</v>
      </c>
      <c r="S472">
        <v>45373</v>
      </c>
      <c r="T472" s="1">
        <v>42148</v>
      </c>
      <c r="U472" s="1">
        <v>42153</v>
      </c>
      <c r="V472">
        <v>66.22</v>
      </c>
      <c r="W472" s="2">
        <f>Sales_Dataset[[#This Row],[Profit]]/Sales_Dataset[[#This Row],[Sales]]</f>
        <v>7.9062048545196217E-2</v>
      </c>
      <c r="X472">
        <v>11</v>
      </c>
      <c r="Y472">
        <v>837.57</v>
      </c>
      <c r="Z472">
        <v>90501</v>
      </c>
      <c r="AA472" t="s">
        <v>72</v>
      </c>
      <c r="AB472" t="s">
        <v>40</v>
      </c>
    </row>
    <row r="473" spans="1:28" x14ac:dyDescent="0.3">
      <c r="A473">
        <v>5059</v>
      </c>
      <c r="B473" t="s">
        <v>65</v>
      </c>
      <c r="C473">
        <v>0.09</v>
      </c>
      <c r="D473">
        <v>35.94</v>
      </c>
      <c r="E473">
        <v>6.66</v>
      </c>
      <c r="F473">
        <v>272</v>
      </c>
      <c r="G473" t="s">
        <v>114</v>
      </c>
      <c r="H473" t="s">
        <v>43</v>
      </c>
      <c r="I473" t="s">
        <v>44</v>
      </c>
      <c r="J473" t="s">
        <v>45</v>
      </c>
      <c r="K473" t="s">
        <v>115</v>
      </c>
      <c r="L473" t="s">
        <v>47</v>
      </c>
      <c r="M473" t="s">
        <v>265</v>
      </c>
      <c r="N473">
        <v>0.4</v>
      </c>
      <c r="O473" t="s">
        <v>35</v>
      </c>
      <c r="P473" t="s">
        <v>88</v>
      </c>
      <c r="Q473" t="s">
        <v>112</v>
      </c>
      <c r="R473" t="s">
        <v>113</v>
      </c>
      <c r="S473">
        <v>28204</v>
      </c>
      <c r="T473" s="1">
        <v>42160</v>
      </c>
      <c r="U473" s="1">
        <v>42165</v>
      </c>
      <c r="V473">
        <v>72.1858</v>
      </c>
      <c r="W473" s="2">
        <f>Sales_Dataset[[#This Row],[Profit]]/Sales_Dataset[[#This Row],[Sales]]</f>
        <v>8.6298133824285389E-2</v>
      </c>
      <c r="X473">
        <v>24</v>
      </c>
      <c r="Y473">
        <v>836.47</v>
      </c>
      <c r="Z473">
        <v>36069</v>
      </c>
      <c r="AA473" t="s">
        <v>91</v>
      </c>
      <c r="AB473" t="s">
        <v>40</v>
      </c>
    </row>
    <row r="474" spans="1:28" x14ac:dyDescent="0.3">
      <c r="A474">
        <v>19012</v>
      </c>
      <c r="B474" t="s">
        <v>76</v>
      </c>
      <c r="C474">
        <v>7.0000000000000007E-2</v>
      </c>
      <c r="D474">
        <v>64.650000000000006</v>
      </c>
      <c r="E474">
        <v>35</v>
      </c>
      <c r="F474">
        <v>797</v>
      </c>
      <c r="G474" t="s">
        <v>908</v>
      </c>
      <c r="H474" t="s">
        <v>43</v>
      </c>
      <c r="I474" t="s">
        <v>30</v>
      </c>
      <c r="J474" t="s">
        <v>45</v>
      </c>
      <c r="K474" t="s">
        <v>120</v>
      </c>
      <c r="L474" t="s">
        <v>105</v>
      </c>
      <c r="M474" t="s">
        <v>911</v>
      </c>
      <c r="N474">
        <v>0.8</v>
      </c>
      <c r="O474" t="s">
        <v>35</v>
      </c>
      <c r="P474" t="s">
        <v>36</v>
      </c>
      <c r="Q474" t="s">
        <v>402</v>
      </c>
      <c r="R474" t="s">
        <v>910</v>
      </c>
      <c r="S474">
        <v>84067</v>
      </c>
      <c r="T474" s="1">
        <v>42156</v>
      </c>
      <c r="U474" s="1">
        <v>42158</v>
      </c>
      <c r="V474">
        <v>-717.072</v>
      </c>
      <c r="W474" s="2">
        <f>Sales_Dataset[[#This Row],[Profit]]/Sales_Dataset[[#This Row],[Sales]]</f>
        <v>-0.85971609437943597</v>
      </c>
      <c r="X474">
        <v>13</v>
      </c>
      <c r="Y474">
        <v>834.08</v>
      </c>
      <c r="Z474">
        <v>86868</v>
      </c>
      <c r="AA474" t="s">
        <v>39</v>
      </c>
      <c r="AB474" t="s">
        <v>40</v>
      </c>
    </row>
    <row r="475" spans="1:28" x14ac:dyDescent="0.3">
      <c r="A475">
        <v>24455</v>
      </c>
      <c r="B475" t="s">
        <v>27</v>
      </c>
      <c r="C475">
        <v>0</v>
      </c>
      <c r="D475">
        <v>49.99</v>
      </c>
      <c r="E475">
        <v>19.989999999999998</v>
      </c>
      <c r="F475">
        <v>2848</v>
      </c>
      <c r="G475" t="s">
        <v>2638</v>
      </c>
      <c r="H475" t="s">
        <v>43</v>
      </c>
      <c r="I475" t="s">
        <v>30</v>
      </c>
      <c r="J475" t="s">
        <v>55</v>
      </c>
      <c r="K475" t="s">
        <v>86</v>
      </c>
      <c r="L475" t="s">
        <v>47</v>
      </c>
      <c r="M475" t="s">
        <v>155</v>
      </c>
      <c r="N475">
        <v>0.41</v>
      </c>
      <c r="O475" t="s">
        <v>35</v>
      </c>
      <c r="P475" t="s">
        <v>88</v>
      </c>
      <c r="Q475" t="s">
        <v>736</v>
      </c>
      <c r="R475" t="s">
        <v>1385</v>
      </c>
      <c r="S475">
        <v>38401</v>
      </c>
      <c r="T475" s="1">
        <v>42161</v>
      </c>
      <c r="U475" s="1">
        <v>42163</v>
      </c>
      <c r="V475">
        <v>38.885999999999996</v>
      </c>
      <c r="W475" s="2">
        <f>Sales_Dataset[[#This Row],[Profit]]/Sales_Dataset[[#This Row],[Sales]]</f>
        <v>4.668355402955688E-2</v>
      </c>
      <c r="X475">
        <v>16</v>
      </c>
      <c r="Y475">
        <v>832.97</v>
      </c>
      <c r="Z475">
        <v>85929</v>
      </c>
      <c r="AA475" t="s">
        <v>91</v>
      </c>
      <c r="AB475" t="s">
        <v>40</v>
      </c>
    </row>
    <row r="476" spans="1:28" x14ac:dyDescent="0.3">
      <c r="A476">
        <v>3086</v>
      </c>
      <c r="B476" t="s">
        <v>65</v>
      </c>
      <c r="C476">
        <v>0.04</v>
      </c>
      <c r="D476">
        <v>22.72</v>
      </c>
      <c r="E476">
        <v>8.99</v>
      </c>
      <c r="F476">
        <v>667</v>
      </c>
      <c r="G476" t="s">
        <v>204</v>
      </c>
      <c r="H476" t="s">
        <v>43</v>
      </c>
      <c r="I476" t="s">
        <v>30</v>
      </c>
      <c r="J476" t="s">
        <v>31</v>
      </c>
      <c r="K476" t="s">
        <v>117</v>
      </c>
      <c r="L476" t="s">
        <v>62</v>
      </c>
      <c r="M476" t="s">
        <v>205</v>
      </c>
      <c r="N476">
        <v>0.44</v>
      </c>
      <c r="O476" t="s">
        <v>35</v>
      </c>
      <c r="P476" t="s">
        <v>49</v>
      </c>
      <c r="Q476" t="s">
        <v>50</v>
      </c>
      <c r="R476" t="s">
        <v>64</v>
      </c>
      <c r="S476">
        <v>75203</v>
      </c>
      <c r="T476" s="1">
        <v>42020</v>
      </c>
      <c r="U476" s="1">
        <v>42024</v>
      </c>
      <c r="V476">
        <v>70.028000000000006</v>
      </c>
      <c r="W476" s="2">
        <f>Sales_Dataset[[#This Row],[Profit]]/Sales_Dataset[[#This Row],[Sales]]</f>
        <v>8.4154108683634973E-2</v>
      </c>
      <c r="X476">
        <v>37</v>
      </c>
      <c r="Y476">
        <v>832.14</v>
      </c>
      <c r="Z476">
        <v>22147</v>
      </c>
      <c r="AA476" t="s">
        <v>52</v>
      </c>
      <c r="AB476" t="s">
        <v>40</v>
      </c>
    </row>
    <row r="477" spans="1:28" x14ac:dyDescent="0.3">
      <c r="A477">
        <v>20204</v>
      </c>
      <c r="B477" t="s">
        <v>76</v>
      </c>
      <c r="C477">
        <v>0.09</v>
      </c>
      <c r="D477">
        <v>40.97</v>
      </c>
      <c r="E477">
        <v>8.99</v>
      </c>
      <c r="F477">
        <v>3320</v>
      </c>
      <c r="G477" t="s">
        <v>1424</v>
      </c>
      <c r="H477" t="s">
        <v>85</v>
      </c>
      <c r="I477" t="s">
        <v>60</v>
      </c>
      <c r="J477" t="s">
        <v>45</v>
      </c>
      <c r="K477" t="s">
        <v>81</v>
      </c>
      <c r="L477" t="s">
        <v>62</v>
      </c>
      <c r="M477" t="s">
        <v>1427</v>
      </c>
      <c r="N477">
        <v>0.59</v>
      </c>
      <c r="O477" t="s">
        <v>35</v>
      </c>
      <c r="P477" t="s">
        <v>88</v>
      </c>
      <c r="Q477" t="s">
        <v>736</v>
      </c>
      <c r="R477" t="s">
        <v>1426</v>
      </c>
      <c r="S477">
        <v>38301</v>
      </c>
      <c r="T477" s="1">
        <v>42121</v>
      </c>
      <c r="U477" s="1">
        <v>42123</v>
      </c>
      <c r="V477">
        <v>66.215999999999994</v>
      </c>
      <c r="W477" s="2">
        <f>Sales_Dataset[[#This Row],[Profit]]/Sales_Dataset[[#This Row],[Sales]]</f>
        <v>8.0291014914514361E-2</v>
      </c>
      <c r="X477">
        <v>22</v>
      </c>
      <c r="Y477">
        <v>824.7</v>
      </c>
      <c r="Z477">
        <v>90103</v>
      </c>
      <c r="AA477" t="s">
        <v>91</v>
      </c>
      <c r="AB477" t="s">
        <v>40</v>
      </c>
    </row>
    <row r="478" spans="1:28" x14ac:dyDescent="0.3">
      <c r="A478">
        <v>19042</v>
      </c>
      <c r="B478" t="s">
        <v>41</v>
      </c>
      <c r="C478">
        <v>0.06</v>
      </c>
      <c r="D478">
        <v>49.99</v>
      </c>
      <c r="E478">
        <v>19.989999999999998</v>
      </c>
      <c r="F478">
        <v>3012</v>
      </c>
      <c r="G478" t="s">
        <v>922</v>
      </c>
      <c r="H478" t="s">
        <v>43</v>
      </c>
      <c r="I478" t="s">
        <v>30</v>
      </c>
      <c r="J478" t="s">
        <v>55</v>
      </c>
      <c r="K478" t="s">
        <v>86</v>
      </c>
      <c r="L478" t="s">
        <v>47</v>
      </c>
      <c r="M478" t="s">
        <v>132</v>
      </c>
      <c r="N478">
        <v>0.45</v>
      </c>
      <c r="O478" t="s">
        <v>35</v>
      </c>
      <c r="P478" t="s">
        <v>69</v>
      </c>
      <c r="Q478" t="s">
        <v>70</v>
      </c>
      <c r="R478" t="s">
        <v>923</v>
      </c>
      <c r="S478">
        <v>14609</v>
      </c>
      <c r="T478" s="1">
        <v>42122</v>
      </c>
      <c r="U478" s="1">
        <v>42124</v>
      </c>
      <c r="V478">
        <v>19.78</v>
      </c>
      <c r="W478" s="2">
        <f>Sales_Dataset[[#This Row],[Profit]]/Sales_Dataset[[#This Row],[Sales]]</f>
        <v>2.400485436893204E-2</v>
      </c>
      <c r="X478">
        <v>17</v>
      </c>
      <c r="Y478">
        <v>824</v>
      </c>
      <c r="Z478">
        <v>86346</v>
      </c>
      <c r="AA478" t="s">
        <v>72</v>
      </c>
      <c r="AB478" t="s">
        <v>40</v>
      </c>
    </row>
    <row r="479" spans="1:28" x14ac:dyDescent="0.3">
      <c r="A479">
        <v>19819</v>
      </c>
      <c r="B479" t="s">
        <v>76</v>
      </c>
      <c r="C479">
        <v>0.05</v>
      </c>
      <c r="D479">
        <v>100.98</v>
      </c>
      <c r="E479">
        <v>7.18</v>
      </c>
      <c r="F479">
        <v>2737</v>
      </c>
      <c r="G479" t="s">
        <v>781</v>
      </c>
      <c r="H479" t="s">
        <v>43</v>
      </c>
      <c r="I479" t="s">
        <v>60</v>
      </c>
      <c r="J479" t="s">
        <v>55</v>
      </c>
      <c r="K479" t="s">
        <v>86</v>
      </c>
      <c r="L479" t="s">
        <v>47</v>
      </c>
      <c r="M479" t="s">
        <v>1285</v>
      </c>
      <c r="N479">
        <v>0.4</v>
      </c>
      <c r="O479" t="s">
        <v>35</v>
      </c>
      <c r="P479" t="s">
        <v>69</v>
      </c>
      <c r="Q479" t="s">
        <v>490</v>
      </c>
      <c r="R479" t="s">
        <v>783</v>
      </c>
      <c r="S479">
        <v>5701</v>
      </c>
      <c r="T479" s="1">
        <v>42116</v>
      </c>
      <c r="U479" s="1">
        <v>42118</v>
      </c>
      <c r="V479">
        <v>566.6072999999999</v>
      </c>
      <c r="W479" s="2">
        <f>Sales_Dataset[[#This Row],[Profit]]/Sales_Dataset[[#This Row],[Sales]]</f>
        <v>0.69</v>
      </c>
      <c r="X479">
        <v>8</v>
      </c>
      <c r="Y479">
        <v>821.17</v>
      </c>
      <c r="Z479">
        <v>89018</v>
      </c>
      <c r="AA479" t="s">
        <v>72</v>
      </c>
      <c r="AB479" t="s">
        <v>40</v>
      </c>
    </row>
    <row r="480" spans="1:28" x14ac:dyDescent="0.3">
      <c r="A480">
        <v>25051</v>
      </c>
      <c r="B480" t="s">
        <v>27</v>
      </c>
      <c r="C480">
        <v>7.0000000000000007E-2</v>
      </c>
      <c r="D480">
        <v>42.98</v>
      </c>
      <c r="E480">
        <v>4.62</v>
      </c>
      <c r="F480">
        <v>2951</v>
      </c>
      <c r="G480" t="s">
        <v>2792</v>
      </c>
      <c r="H480" t="s">
        <v>85</v>
      </c>
      <c r="I480" t="s">
        <v>30</v>
      </c>
      <c r="J480" t="s">
        <v>45</v>
      </c>
      <c r="K480" t="s">
        <v>73</v>
      </c>
      <c r="L480" t="s">
        <v>47</v>
      </c>
      <c r="M480" t="s">
        <v>1275</v>
      </c>
      <c r="N480">
        <v>0.56000000000000005</v>
      </c>
      <c r="O480" t="s">
        <v>35</v>
      </c>
      <c r="P480" t="s">
        <v>49</v>
      </c>
      <c r="Q480" t="s">
        <v>991</v>
      </c>
      <c r="R480" t="s">
        <v>2354</v>
      </c>
      <c r="S480">
        <v>67601</v>
      </c>
      <c r="T480" s="1">
        <v>42050</v>
      </c>
      <c r="U480" s="1">
        <v>42052</v>
      </c>
      <c r="V480">
        <v>565.38599999999997</v>
      </c>
      <c r="W480" s="2">
        <f>Sales_Dataset[[#This Row],[Profit]]/Sales_Dataset[[#This Row],[Sales]]</f>
        <v>0.69</v>
      </c>
      <c r="X480">
        <v>19</v>
      </c>
      <c r="Y480">
        <v>819.4</v>
      </c>
      <c r="Z480">
        <v>91397</v>
      </c>
      <c r="AA480" t="s">
        <v>52</v>
      </c>
      <c r="AB480" t="s">
        <v>40</v>
      </c>
    </row>
    <row r="481" spans="1:28" x14ac:dyDescent="0.3">
      <c r="A481">
        <v>24869</v>
      </c>
      <c r="B481" t="s">
        <v>65</v>
      </c>
      <c r="C481">
        <v>0.03</v>
      </c>
      <c r="D481">
        <v>51.75</v>
      </c>
      <c r="E481">
        <v>19.989999999999998</v>
      </c>
      <c r="F481">
        <v>646</v>
      </c>
      <c r="G481" t="s">
        <v>2740</v>
      </c>
      <c r="H481" t="s">
        <v>43</v>
      </c>
      <c r="I481" t="s">
        <v>30</v>
      </c>
      <c r="J481" t="s">
        <v>31</v>
      </c>
      <c r="K481" t="s">
        <v>117</v>
      </c>
      <c r="L481" t="s">
        <v>47</v>
      </c>
      <c r="M481" t="s">
        <v>2741</v>
      </c>
      <c r="N481">
        <v>0.55000000000000004</v>
      </c>
      <c r="O481" t="s">
        <v>35</v>
      </c>
      <c r="P481" t="s">
        <v>49</v>
      </c>
      <c r="Q481" t="s">
        <v>474</v>
      </c>
      <c r="R481" t="s">
        <v>2742</v>
      </c>
      <c r="S481">
        <v>55379</v>
      </c>
      <c r="T481" s="1">
        <v>42172</v>
      </c>
      <c r="U481" s="1">
        <v>42177</v>
      </c>
      <c r="V481">
        <v>261.44400000000002</v>
      </c>
      <c r="W481" s="2">
        <f>Sales_Dataset[[#This Row],[Profit]]/Sales_Dataset[[#This Row],[Sales]]</f>
        <v>0.31929751712851584</v>
      </c>
      <c r="X481">
        <v>16</v>
      </c>
      <c r="Y481">
        <v>818.81</v>
      </c>
      <c r="Z481">
        <v>90735</v>
      </c>
      <c r="AA481" t="s">
        <v>52</v>
      </c>
      <c r="AB481" t="s">
        <v>40</v>
      </c>
    </row>
    <row r="482" spans="1:28" x14ac:dyDescent="0.3">
      <c r="A482">
        <v>20636</v>
      </c>
      <c r="B482" t="s">
        <v>41</v>
      </c>
      <c r="C482">
        <v>0.01</v>
      </c>
      <c r="D482">
        <v>50.98</v>
      </c>
      <c r="E482">
        <v>6.5</v>
      </c>
      <c r="F482">
        <v>1767</v>
      </c>
      <c r="G482" t="s">
        <v>1563</v>
      </c>
      <c r="H482" t="s">
        <v>43</v>
      </c>
      <c r="I482" t="s">
        <v>44</v>
      </c>
      <c r="J482" t="s">
        <v>55</v>
      </c>
      <c r="K482" t="s">
        <v>86</v>
      </c>
      <c r="L482" t="s">
        <v>47</v>
      </c>
      <c r="M482" t="s">
        <v>1048</v>
      </c>
      <c r="N482">
        <v>0.73</v>
      </c>
      <c r="O482" t="s">
        <v>35</v>
      </c>
      <c r="P482" t="s">
        <v>88</v>
      </c>
      <c r="Q482" t="s">
        <v>89</v>
      </c>
      <c r="R482" t="s">
        <v>1564</v>
      </c>
      <c r="S482">
        <v>30265</v>
      </c>
      <c r="T482" s="1">
        <v>42089</v>
      </c>
      <c r="U482" s="1">
        <v>42090</v>
      </c>
      <c r="V482">
        <v>5.3396999999999997</v>
      </c>
      <c r="W482" s="2">
        <f>Sales_Dataset[[#This Row],[Profit]]/Sales_Dataset[[#This Row],[Sales]]</f>
        <v>6.5238426859216356E-3</v>
      </c>
      <c r="X482">
        <v>16</v>
      </c>
      <c r="Y482">
        <v>818.49</v>
      </c>
      <c r="Z482">
        <v>89211</v>
      </c>
      <c r="AA482" t="s">
        <v>91</v>
      </c>
      <c r="AB482" t="s">
        <v>40</v>
      </c>
    </row>
    <row r="483" spans="1:28" x14ac:dyDescent="0.3">
      <c r="A483">
        <v>23525</v>
      </c>
      <c r="B483" t="s">
        <v>65</v>
      </c>
      <c r="C483">
        <v>0.03</v>
      </c>
      <c r="D483">
        <v>49.34</v>
      </c>
      <c r="E483">
        <v>10.25</v>
      </c>
      <c r="F483">
        <v>1680</v>
      </c>
      <c r="G483" t="s">
        <v>2459</v>
      </c>
      <c r="H483" t="s">
        <v>43</v>
      </c>
      <c r="I483" t="s">
        <v>80</v>
      </c>
      <c r="J483" t="s">
        <v>31</v>
      </c>
      <c r="K483" t="s">
        <v>117</v>
      </c>
      <c r="L483" t="s">
        <v>105</v>
      </c>
      <c r="M483" t="s">
        <v>2461</v>
      </c>
      <c r="N483">
        <v>0.56999999999999995</v>
      </c>
      <c r="O483" t="s">
        <v>35</v>
      </c>
      <c r="P483" t="s">
        <v>69</v>
      </c>
      <c r="Q483" t="s">
        <v>441</v>
      </c>
      <c r="R483" t="s">
        <v>1141</v>
      </c>
      <c r="S483">
        <v>45014</v>
      </c>
      <c r="T483" s="1">
        <v>42127</v>
      </c>
      <c r="U483" s="1">
        <v>42129</v>
      </c>
      <c r="V483">
        <v>554.77</v>
      </c>
      <c r="W483" s="2">
        <f>Sales_Dataset[[#This Row],[Profit]]/Sales_Dataset[[#This Row],[Sales]]</f>
        <v>0.67876719032936905</v>
      </c>
      <c r="X483">
        <v>17</v>
      </c>
      <c r="Y483">
        <v>817.32</v>
      </c>
      <c r="Z483">
        <v>86645</v>
      </c>
      <c r="AA483" t="s">
        <v>72</v>
      </c>
      <c r="AB483" t="s">
        <v>40</v>
      </c>
    </row>
    <row r="484" spans="1:28" x14ac:dyDescent="0.3">
      <c r="A484">
        <v>19004</v>
      </c>
      <c r="B484" t="s">
        <v>58</v>
      </c>
      <c r="C484">
        <v>0.1</v>
      </c>
      <c r="D484">
        <v>400.98</v>
      </c>
      <c r="E484">
        <v>76.37</v>
      </c>
      <c r="F484">
        <v>994</v>
      </c>
      <c r="G484" t="s">
        <v>904</v>
      </c>
      <c r="H484" t="s">
        <v>29</v>
      </c>
      <c r="I484" t="s">
        <v>60</v>
      </c>
      <c r="J484" t="s">
        <v>31</v>
      </c>
      <c r="K484" t="s">
        <v>32</v>
      </c>
      <c r="L484" t="s">
        <v>33</v>
      </c>
      <c r="M484" t="s">
        <v>748</v>
      </c>
      <c r="N484">
        <v>0.6</v>
      </c>
      <c r="O484" t="s">
        <v>35</v>
      </c>
      <c r="P484" t="s">
        <v>69</v>
      </c>
      <c r="Q484" t="s">
        <v>487</v>
      </c>
      <c r="R484" t="s">
        <v>905</v>
      </c>
      <c r="S484">
        <v>4073</v>
      </c>
      <c r="T484" s="1">
        <v>42077</v>
      </c>
      <c r="U484" s="1">
        <v>42078</v>
      </c>
      <c r="V484">
        <v>-969.0483660000001</v>
      </c>
      <c r="W484" s="2">
        <f>Sales_Dataset[[#This Row],[Profit]]/Sales_Dataset[[#This Row],[Sales]]</f>
        <v>-1.1956622280898739</v>
      </c>
      <c r="X484">
        <v>2</v>
      </c>
      <c r="Y484">
        <v>810.47</v>
      </c>
      <c r="Z484">
        <v>89433</v>
      </c>
      <c r="AA484" t="s">
        <v>72</v>
      </c>
      <c r="AB484" t="s">
        <v>40</v>
      </c>
    </row>
    <row r="485" spans="1:28" x14ac:dyDescent="0.3">
      <c r="A485">
        <v>4843</v>
      </c>
      <c r="B485" t="s">
        <v>65</v>
      </c>
      <c r="C485">
        <v>0.01</v>
      </c>
      <c r="D485">
        <v>10.48</v>
      </c>
      <c r="E485">
        <v>2.89</v>
      </c>
      <c r="F485">
        <v>1821</v>
      </c>
      <c r="G485" t="s">
        <v>261</v>
      </c>
      <c r="H485" t="s">
        <v>43</v>
      </c>
      <c r="I485" t="s">
        <v>80</v>
      </c>
      <c r="J485" t="s">
        <v>45</v>
      </c>
      <c r="K485" t="s">
        <v>81</v>
      </c>
      <c r="L485" t="s">
        <v>62</v>
      </c>
      <c r="M485" t="s">
        <v>262</v>
      </c>
      <c r="N485">
        <v>0.6</v>
      </c>
      <c r="O485" t="s">
        <v>35</v>
      </c>
      <c r="P485" t="s">
        <v>69</v>
      </c>
      <c r="Q485" t="s">
        <v>70</v>
      </c>
      <c r="R485" t="s">
        <v>71</v>
      </c>
      <c r="S485">
        <v>10177</v>
      </c>
      <c r="T485" s="1">
        <v>42040</v>
      </c>
      <c r="U485" s="1">
        <v>42042</v>
      </c>
      <c r="V485">
        <v>40.92</v>
      </c>
      <c r="W485" s="2">
        <f>Sales_Dataset[[#This Row],[Profit]]/Sales_Dataset[[#This Row],[Sales]]</f>
        <v>5.0549097602253221E-2</v>
      </c>
      <c r="X485">
        <v>76</v>
      </c>
      <c r="Y485">
        <v>809.51</v>
      </c>
      <c r="Z485">
        <v>34435</v>
      </c>
      <c r="AA485" t="s">
        <v>72</v>
      </c>
      <c r="AB485" t="s">
        <v>40</v>
      </c>
    </row>
    <row r="486" spans="1:28" x14ac:dyDescent="0.3">
      <c r="A486">
        <v>20595</v>
      </c>
      <c r="B486" t="s">
        <v>76</v>
      </c>
      <c r="C486">
        <v>0.08</v>
      </c>
      <c r="D486">
        <v>65.989999999999995</v>
      </c>
      <c r="E486">
        <v>8.99</v>
      </c>
      <c r="F486">
        <v>2833</v>
      </c>
      <c r="G486" t="s">
        <v>1542</v>
      </c>
      <c r="H486" t="s">
        <v>43</v>
      </c>
      <c r="I486" t="s">
        <v>60</v>
      </c>
      <c r="J486" t="s">
        <v>55</v>
      </c>
      <c r="K486" t="s">
        <v>56</v>
      </c>
      <c r="L486" t="s">
        <v>47</v>
      </c>
      <c r="M486" t="s">
        <v>547</v>
      </c>
      <c r="N486">
        <v>0.56000000000000005</v>
      </c>
      <c r="O486" t="s">
        <v>35</v>
      </c>
      <c r="P486" t="s">
        <v>49</v>
      </c>
      <c r="Q486" t="s">
        <v>474</v>
      </c>
      <c r="R486" t="s">
        <v>1543</v>
      </c>
      <c r="S486">
        <v>55076</v>
      </c>
      <c r="T486" s="1">
        <v>42088</v>
      </c>
      <c r="U486" s="1">
        <v>42089</v>
      </c>
      <c r="V486">
        <v>206.352</v>
      </c>
      <c r="W486" s="2">
        <f>Sales_Dataset[[#This Row],[Profit]]/Sales_Dataset[[#This Row],[Sales]]</f>
        <v>0.25519348016967386</v>
      </c>
      <c r="X486">
        <v>15</v>
      </c>
      <c r="Y486">
        <v>808.61</v>
      </c>
      <c r="Z486">
        <v>91030</v>
      </c>
      <c r="AA486" t="s">
        <v>52</v>
      </c>
      <c r="AB486" t="s">
        <v>40</v>
      </c>
    </row>
    <row r="487" spans="1:28" x14ac:dyDescent="0.3">
      <c r="A487">
        <v>23513</v>
      </c>
      <c r="B487" t="s">
        <v>65</v>
      </c>
      <c r="C487">
        <v>0.02</v>
      </c>
      <c r="D487">
        <v>256.99</v>
      </c>
      <c r="E487">
        <v>11.25</v>
      </c>
      <c r="F487">
        <v>2216</v>
      </c>
      <c r="G487" t="s">
        <v>2458</v>
      </c>
      <c r="H487" t="s">
        <v>43</v>
      </c>
      <c r="I487" t="s">
        <v>30</v>
      </c>
      <c r="J487" t="s">
        <v>55</v>
      </c>
      <c r="K487" t="s">
        <v>86</v>
      </c>
      <c r="L487" t="s">
        <v>47</v>
      </c>
      <c r="M487" t="s">
        <v>319</v>
      </c>
      <c r="N487">
        <v>0.51</v>
      </c>
      <c r="O487" t="s">
        <v>35</v>
      </c>
      <c r="P487" t="s">
        <v>69</v>
      </c>
      <c r="Q487" t="s">
        <v>441</v>
      </c>
      <c r="R487" t="s">
        <v>1096</v>
      </c>
      <c r="S487">
        <v>44256</v>
      </c>
      <c r="T487" s="1">
        <v>42178</v>
      </c>
      <c r="U487" s="1">
        <v>42185</v>
      </c>
      <c r="V487">
        <v>-214.10399999999998</v>
      </c>
      <c r="W487" s="2">
        <f>Sales_Dataset[[#This Row],[Profit]]/Sales_Dataset[[#This Row],[Sales]]</f>
        <v>-0.26483598040670919</v>
      </c>
      <c r="X487">
        <v>3</v>
      </c>
      <c r="Y487">
        <v>808.44</v>
      </c>
      <c r="Z487">
        <v>90314</v>
      </c>
      <c r="AA487" t="s">
        <v>72</v>
      </c>
      <c r="AB487" t="s">
        <v>40</v>
      </c>
    </row>
    <row r="488" spans="1:28" x14ac:dyDescent="0.3">
      <c r="A488">
        <v>22595</v>
      </c>
      <c r="B488" t="s">
        <v>41</v>
      </c>
      <c r="C488">
        <v>0.03</v>
      </c>
      <c r="D488">
        <v>399.98</v>
      </c>
      <c r="E488">
        <v>12.06</v>
      </c>
      <c r="F488">
        <v>2203</v>
      </c>
      <c r="G488" t="s">
        <v>2180</v>
      </c>
      <c r="H488" t="s">
        <v>29</v>
      </c>
      <c r="I488" t="s">
        <v>44</v>
      </c>
      <c r="J488" t="s">
        <v>55</v>
      </c>
      <c r="K488" t="s">
        <v>77</v>
      </c>
      <c r="L488" t="s">
        <v>33</v>
      </c>
      <c r="M488" t="s">
        <v>287</v>
      </c>
      <c r="N488">
        <v>0.56000000000000005</v>
      </c>
      <c r="O488" t="s">
        <v>35</v>
      </c>
      <c r="P488" t="s">
        <v>49</v>
      </c>
      <c r="Q488" t="s">
        <v>474</v>
      </c>
      <c r="R488" t="s">
        <v>2181</v>
      </c>
      <c r="S488">
        <v>55445</v>
      </c>
      <c r="T488" s="1">
        <v>42008</v>
      </c>
      <c r="U488" s="1">
        <v>42010</v>
      </c>
      <c r="V488">
        <v>-663.51419999999996</v>
      </c>
      <c r="W488" s="2">
        <f>Sales_Dataset[[#This Row],[Profit]]/Sales_Dataset[[#This Row],[Sales]]</f>
        <v>-0.82219851301115232</v>
      </c>
      <c r="X488">
        <v>2</v>
      </c>
      <c r="Y488">
        <v>807</v>
      </c>
      <c r="Z488">
        <v>86052</v>
      </c>
      <c r="AA488" t="s">
        <v>52</v>
      </c>
      <c r="AB488" t="s">
        <v>40</v>
      </c>
    </row>
    <row r="489" spans="1:28" x14ac:dyDescent="0.3">
      <c r="A489">
        <v>22667</v>
      </c>
      <c r="B489" t="s">
        <v>76</v>
      </c>
      <c r="C489">
        <v>0.09</v>
      </c>
      <c r="D489">
        <v>70.97</v>
      </c>
      <c r="E489">
        <v>3.5</v>
      </c>
      <c r="F489">
        <v>568</v>
      </c>
      <c r="G489" t="s">
        <v>2017</v>
      </c>
      <c r="H489" t="s">
        <v>43</v>
      </c>
      <c r="I489" t="s">
        <v>80</v>
      </c>
      <c r="J489" t="s">
        <v>45</v>
      </c>
      <c r="K489" t="s">
        <v>73</v>
      </c>
      <c r="L489" t="s">
        <v>47</v>
      </c>
      <c r="M489" t="s">
        <v>2140</v>
      </c>
      <c r="N489">
        <v>0.59</v>
      </c>
      <c r="O489" t="s">
        <v>35</v>
      </c>
      <c r="P489" t="s">
        <v>88</v>
      </c>
      <c r="Q489" t="s">
        <v>1227</v>
      </c>
      <c r="R489" t="s">
        <v>2018</v>
      </c>
      <c r="S489">
        <v>39701</v>
      </c>
      <c r="T489" s="1">
        <v>42109</v>
      </c>
      <c r="U489" s="1">
        <v>42109</v>
      </c>
      <c r="V489">
        <v>-99.568000000000012</v>
      </c>
      <c r="W489" s="2">
        <f>Sales_Dataset[[#This Row],[Profit]]/Sales_Dataset[[#This Row],[Sales]]</f>
        <v>-0.12353503145200315</v>
      </c>
      <c r="X489">
        <v>12</v>
      </c>
      <c r="Y489">
        <v>805.99</v>
      </c>
      <c r="Z489">
        <v>88880</v>
      </c>
      <c r="AA489" t="s">
        <v>91</v>
      </c>
      <c r="AB489" t="s">
        <v>40</v>
      </c>
    </row>
    <row r="490" spans="1:28" x14ac:dyDescent="0.3">
      <c r="A490">
        <v>20156</v>
      </c>
      <c r="B490" t="s">
        <v>76</v>
      </c>
      <c r="C490">
        <v>0.05</v>
      </c>
      <c r="D490">
        <v>35.44</v>
      </c>
      <c r="E490">
        <v>5.09</v>
      </c>
      <c r="F490">
        <v>3206</v>
      </c>
      <c r="G490" t="s">
        <v>612</v>
      </c>
      <c r="H490" t="s">
        <v>43</v>
      </c>
      <c r="I490" t="s">
        <v>80</v>
      </c>
      <c r="J490" t="s">
        <v>45</v>
      </c>
      <c r="K490" t="s">
        <v>53</v>
      </c>
      <c r="L490" t="s">
        <v>47</v>
      </c>
      <c r="M490" t="s">
        <v>339</v>
      </c>
      <c r="N490">
        <v>0.38</v>
      </c>
      <c r="O490" t="s">
        <v>35</v>
      </c>
      <c r="P490" t="s">
        <v>36</v>
      </c>
      <c r="Q490" t="s">
        <v>610</v>
      </c>
      <c r="R490" t="s">
        <v>614</v>
      </c>
      <c r="S490">
        <v>83301</v>
      </c>
      <c r="T490" s="1">
        <v>42152</v>
      </c>
      <c r="U490" s="1">
        <v>42153</v>
      </c>
      <c r="V490">
        <v>553.33169999999996</v>
      </c>
      <c r="W490" s="2">
        <f>Sales_Dataset[[#This Row],[Profit]]/Sales_Dataset[[#This Row],[Sales]]</f>
        <v>0.69</v>
      </c>
      <c r="X490">
        <v>23</v>
      </c>
      <c r="Y490">
        <v>801.93</v>
      </c>
      <c r="Z490">
        <v>87935</v>
      </c>
      <c r="AA490" t="s">
        <v>39</v>
      </c>
      <c r="AB490" t="s">
        <v>40</v>
      </c>
    </row>
    <row r="491" spans="1:28" x14ac:dyDescent="0.3">
      <c r="A491">
        <v>22231</v>
      </c>
      <c r="B491" t="s">
        <v>41</v>
      </c>
      <c r="C491">
        <v>0.06</v>
      </c>
      <c r="D491">
        <v>80.97</v>
      </c>
      <c r="E491">
        <v>33.6</v>
      </c>
      <c r="F491">
        <v>2122</v>
      </c>
      <c r="G491" t="s">
        <v>2082</v>
      </c>
      <c r="H491" t="s">
        <v>29</v>
      </c>
      <c r="I491" t="s">
        <v>80</v>
      </c>
      <c r="J491" t="s">
        <v>55</v>
      </c>
      <c r="K491" t="s">
        <v>77</v>
      </c>
      <c r="L491" t="s">
        <v>74</v>
      </c>
      <c r="M491" t="s">
        <v>1010</v>
      </c>
      <c r="N491">
        <v>0.37</v>
      </c>
      <c r="O491" t="s">
        <v>35</v>
      </c>
      <c r="P491" t="s">
        <v>88</v>
      </c>
      <c r="Q491" t="s">
        <v>380</v>
      </c>
      <c r="R491" t="s">
        <v>2083</v>
      </c>
      <c r="S491">
        <v>72116</v>
      </c>
      <c r="T491" s="1">
        <v>42036</v>
      </c>
      <c r="U491" s="1">
        <v>42038</v>
      </c>
      <c r="V491">
        <v>-15.1844</v>
      </c>
      <c r="W491" s="2">
        <f>Sales_Dataset[[#This Row],[Profit]]/Sales_Dataset[[#This Row],[Sales]]</f>
        <v>-1.8986195858757628E-2</v>
      </c>
      <c r="X491">
        <v>10</v>
      </c>
      <c r="Y491">
        <v>799.76</v>
      </c>
      <c r="Z491">
        <v>89664</v>
      </c>
      <c r="AA491" t="s">
        <v>91</v>
      </c>
      <c r="AB491" t="s">
        <v>40</v>
      </c>
    </row>
    <row r="492" spans="1:28" x14ac:dyDescent="0.3">
      <c r="A492">
        <v>19756</v>
      </c>
      <c r="B492" t="s">
        <v>58</v>
      </c>
      <c r="C492">
        <v>0</v>
      </c>
      <c r="D492">
        <v>65.989999999999995</v>
      </c>
      <c r="E492">
        <v>5.99</v>
      </c>
      <c r="F492">
        <v>3084</v>
      </c>
      <c r="G492" t="s">
        <v>1268</v>
      </c>
      <c r="H492" t="s">
        <v>85</v>
      </c>
      <c r="I492" t="s">
        <v>60</v>
      </c>
      <c r="J492" t="s">
        <v>55</v>
      </c>
      <c r="K492" t="s">
        <v>56</v>
      </c>
      <c r="L492" t="s">
        <v>47</v>
      </c>
      <c r="M492" t="s">
        <v>1269</v>
      </c>
      <c r="N492">
        <v>0.57999999999999996</v>
      </c>
      <c r="O492" t="s">
        <v>35</v>
      </c>
      <c r="P492" t="s">
        <v>36</v>
      </c>
      <c r="Q492" t="s">
        <v>108</v>
      </c>
      <c r="R492" t="s">
        <v>1270</v>
      </c>
      <c r="S492">
        <v>98503</v>
      </c>
      <c r="T492" s="1">
        <v>42114</v>
      </c>
      <c r="U492" s="1">
        <v>42116</v>
      </c>
      <c r="V492">
        <v>313.81200000000001</v>
      </c>
      <c r="W492" s="2">
        <f>Sales_Dataset[[#This Row],[Profit]]/Sales_Dataset[[#This Row],[Sales]]</f>
        <v>0.3928100239081726</v>
      </c>
      <c r="X492">
        <v>14</v>
      </c>
      <c r="Y492">
        <v>798.89</v>
      </c>
      <c r="Z492">
        <v>89879</v>
      </c>
      <c r="AA492" t="s">
        <v>39</v>
      </c>
      <c r="AB492" t="s">
        <v>40</v>
      </c>
    </row>
    <row r="493" spans="1:28" x14ac:dyDescent="0.3">
      <c r="A493">
        <v>18849</v>
      </c>
      <c r="B493" t="s">
        <v>27</v>
      </c>
      <c r="C493">
        <v>0.02</v>
      </c>
      <c r="D493">
        <v>146.05000000000001</v>
      </c>
      <c r="E493">
        <v>80.2</v>
      </c>
      <c r="F493">
        <v>247</v>
      </c>
      <c r="G493" t="s">
        <v>811</v>
      </c>
      <c r="H493" t="s">
        <v>29</v>
      </c>
      <c r="I493" t="s">
        <v>30</v>
      </c>
      <c r="J493" t="s">
        <v>31</v>
      </c>
      <c r="K493" t="s">
        <v>32</v>
      </c>
      <c r="L493" t="s">
        <v>33</v>
      </c>
      <c r="M493" t="s">
        <v>813</v>
      </c>
      <c r="N493">
        <v>0.71</v>
      </c>
      <c r="O493" t="s">
        <v>35</v>
      </c>
      <c r="P493" t="s">
        <v>88</v>
      </c>
      <c r="Q493" t="s">
        <v>736</v>
      </c>
      <c r="R493" t="s">
        <v>812</v>
      </c>
      <c r="S493">
        <v>37804</v>
      </c>
      <c r="T493" s="1">
        <v>42058</v>
      </c>
      <c r="U493" s="1">
        <v>42058</v>
      </c>
      <c r="V493">
        <v>-101.19200000000001</v>
      </c>
      <c r="W493" s="2">
        <f>Sales_Dataset[[#This Row],[Profit]]/Sales_Dataset[[#This Row],[Sales]]</f>
        <v>-0.12669746710238014</v>
      </c>
      <c r="X493">
        <v>5</v>
      </c>
      <c r="Y493">
        <v>798.69</v>
      </c>
      <c r="Z493">
        <v>89139</v>
      </c>
      <c r="AA493" t="s">
        <v>91</v>
      </c>
      <c r="AB493" t="s">
        <v>40</v>
      </c>
    </row>
    <row r="494" spans="1:28" x14ac:dyDescent="0.3">
      <c r="A494">
        <v>18667</v>
      </c>
      <c r="B494" t="s">
        <v>41</v>
      </c>
      <c r="C494">
        <v>0.02</v>
      </c>
      <c r="D494">
        <v>130.97999999999999</v>
      </c>
      <c r="E494">
        <v>30</v>
      </c>
      <c r="F494">
        <v>665</v>
      </c>
      <c r="G494" t="s">
        <v>735</v>
      </c>
      <c r="H494" t="s">
        <v>29</v>
      </c>
      <c r="I494" t="s">
        <v>30</v>
      </c>
      <c r="J494" t="s">
        <v>31</v>
      </c>
      <c r="K494" t="s">
        <v>185</v>
      </c>
      <c r="L494" t="s">
        <v>74</v>
      </c>
      <c r="M494" t="s">
        <v>347</v>
      </c>
      <c r="N494">
        <v>0.78</v>
      </c>
      <c r="O494" t="s">
        <v>35</v>
      </c>
      <c r="P494" t="s">
        <v>88</v>
      </c>
      <c r="Q494" t="s">
        <v>736</v>
      </c>
      <c r="R494" t="s">
        <v>737</v>
      </c>
      <c r="S494">
        <v>37130</v>
      </c>
      <c r="T494" s="1">
        <v>42112</v>
      </c>
      <c r="U494" s="1">
        <v>42113</v>
      </c>
      <c r="V494">
        <v>90.762</v>
      </c>
      <c r="W494" s="2">
        <f>Sales_Dataset[[#This Row],[Profit]]/Sales_Dataset[[#This Row],[Sales]]</f>
        <v>0.11439771108786348</v>
      </c>
      <c r="X494">
        <v>6</v>
      </c>
      <c r="Y494">
        <v>793.39</v>
      </c>
      <c r="Z494">
        <v>88678</v>
      </c>
      <c r="AA494" t="s">
        <v>91</v>
      </c>
      <c r="AB494" t="s">
        <v>40</v>
      </c>
    </row>
    <row r="495" spans="1:28" x14ac:dyDescent="0.3">
      <c r="A495">
        <v>18850</v>
      </c>
      <c r="B495" t="s">
        <v>27</v>
      </c>
      <c r="C495">
        <v>0.06</v>
      </c>
      <c r="D495">
        <v>65.989999999999995</v>
      </c>
      <c r="E495">
        <v>5.92</v>
      </c>
      <c r="F495">
        <v>247</v>
      </c>
      <c r="G495" t="s">
        <v>811</v>
      </c>
      <c r="H495" t="s">
        <v>43</v>
      </c>
      <c r="I495" t="s">
        <v>30</v>
      </c>
      <c r="J495" t="s">
        <v>55</v>
      </c>
      <c r="K495" t="s">
        <v>56</v>
      </c>
      <c r="L495" t="s">
        <v>47</v>
      </c>
      <c r="M495" t="s">
        <v>814</v>
      </c>
      <c r="N495">
        <v>0.55000000000000004</v>
      </c>
      <c r="O495" t="s">
        <v>35</v>
      </c>
      <c r="P495" t="s">
        <v>88</v>
      </c>
      <c r="Q495" t="s">
        <v>736</v>
      </c>
      <c r="R495" t="s">
        <v>812</v>
      </c>
      <c r="S495">
        <v>37804</v>
      </c>
      <c r="T495" s="1">
        <v>42058</v>
      </c>
      <c r="U495" s="1">
        <v>42059</v>
      </c>
      <c r="V495">
        <v>-3.3320000000000336</v>
      </c>
      <c r="W495" s="2">
        <f>Sales_Dataset[[#This Row],[Profit]]/Sales_Dataset[[#This Row],[Sales]]</f>
        <v>-4.2064864728384105E-3</v>
      </c>
      <c r="X495">
        <v>14</v>
      </c>
      <c r="Y495">
        <v>792.11</v>
      </c>
      <c r="Z495">
        <v>89139</v>
      </c>
      <c r="AA495" t="s">
        <v>91</v>
      </c>
      <c r="AB495" t="s">
        <v>40</v>
      </c>
    </row>
    <row r="496" spans="1:28" x14ac:dyDescent="0.3">
      <c r="A496">
        <v>23278</v>
      </c>
      <c r="B496" t="s">
        <v>27</v>
      </c>
      <c r="C496">
        <v>0.09</v>
      </c>
      <c r="D496">
        <v>125.99</v>
      </c>
      <c r="E496">
        <v>7.69</v>
      </c>
      <c r="F496">
        <v>32</v>
      </c>
      <c r="G496" t="s">
        <v>1083</v>
      </c>
      <c r="H496" t="s">
        <v>85</v>
      </c>
      <c r="I496" t="s">
        <v>30</v>
      </c>
      <c r="J496" t="s">
        <v>55</v>
      </c>
      <c r="K496" t="s">
        <v>56</v>
      </c>
      <c r="L496" t="s">
        <v>47</v>
      </c>
      <c r="M496" t="s">
        <v>706</v>
      </c>
      <c r="N496">
        <v>0.59</v>
      </c>
      <c r="O496" t="s">
        <v>35</v>
      </c>
      <c r="P496" t="s">
        <v>36</v>
      </c>
      <c r="Q496" t="s">
        <v>516</v>
      </c>
      <c r="R496" t="s">
        <v>1085</v>
      </c>
      <c r="S496">
        <v>97526</v>
      </c>
      <c r="T496" s="1">
        <v>42024</v>
      </c>
      <c r="U496" s="1">
        <v>42026</v>
      </c>
      <c r="V496">
        <v>209.99700000000001</v>
      </c>
      <c r="W496" s="2">
        <f>Sales_Dataset[[#This Row],[Profit]]/Sales_Dataset[[#This Row],[Sales]]</f>
        <v>0.26800714695935168</v>
      </c>
      <c r="X496">
        <v>8</v>
      </c>
      <c r="Y496">
        <v>783.55</v>
      </c>
      <c r="Z496">
        <v>89202</v>
      </c>
      <c r="AA496" t="s">
        <v>39</v>
      </c>
      <c r="AB496" t="s">
        <v>40</v>
      </c>
    </row>
    <row r="497" spans="1:28" x14ac:dyDescent="0.3">
      <c r="A497">
        <v>18395</v>
      </c>
      <c r="B497" t="s">
        <v>76</v>
      </c>
      <c r="C497">
        <v>0.01</v>
      </c>
      <c r="D497">
        <v>65.989999999999995</v>
      </c>
      <c r="E497">
        <v>8.99</v>
      </c>
      <c r="F497">
        <v>922</v>
      </c>
      <c r="G497" t="s">
        <v>572</v>
      </c>
      <c r="H497" t="s">
        <v>85</v>
      </c>
      <c r="I497" t="s">
        <v>60</v>
      </c>
      <c r="J497" t="s">
        <v>55</v>
      </c>
      <c r="K497" t="s">
        <v>56</v>
      </c>
      <c r="L497" t="s">
        <v>47</v>
      </c>
      <c r="M497" t="s">
        <v>573</v>
      </c>
      <c r="N497">
        <v>0.56000000000000005</v>
      </c>
      <c r="O497" t="s">
        <v>35</v>
      </c>
      <c r="P497" t="s">
        <v>36</v>
      </c>
      <c r="Q497" t="s">
        <v>37</v>
      </c>
      <c r="R497" t="s">
        <v>574</v>
      </c>
      <c r="S497">
        <v>91730</v>
      </c>
      <c r="T497" s="1">
        <v>42144</v>
      </c>
      <c r="U497" s="1">
        <v>42145</v>
      </c>
      <c r="V497">
        <v>396.97199999999998</v>
      </c>
      <c r="W497" s="2">
        <f>Sales_Dataset[[#This Row],[Profit]]/Sales_Dataset[[#This Row],[Sales]]</f>
        <v>0.50763682864450121</v>
      </c>
      <c r="X497">
        <v>14</v>
      </c>
      <c r="Y497">
        <v>782</v>
      </c>
      <c r="Z497">
        <v>87135</v>
      </c>
      <c r="AA497" t="s">
        <v>39</v>
      </c>
      <c r="AB497" t="s">
        <v>40</v>
      </c>
    </row>
    <row r="498" spans="1:28" x14ac:dyDescent="0.3">
      <c r="A498">
        <v>22470</v>
      </c>
      <c r="B498" t="s">
        <v>65</v>
      </c>
      <c r="C498">
        <v>0.1</v>
      </c>
      <c r="D498">
        <v>39.979999999999997</v>
      </c>
      <c r="E498">
        <v>4</v>
      </c>
      <c r="F498">
        <v>152</v>
      </c>
      <c r="G498" t="s">
        <v>1743</v>
      </c>
      <c r="H498" t="s">
        <v>43</v>
      </c>
      <c r="I498" t="s">
        <v>60</v>
      </c>
      <c r="J498" t="s">
        <v>55</v>
      </c>
      <c r="K498" t="s">
        <v>86</v>
      </c>
      <c r="L498" t="s">
        <v>47</v>
      </c>
      <c r="M498" t="s">
        <v>613</v>
      </c>
      <c r="N498">
        <v>0.7</v>
      </c>
      <c r="O498" t="s">
        <v>35</v>
      </c>
      <c r="P498" t="s">
        <v>88</v>
      </c>
      <c r="Q498" t="s">
        <v>736</v>
      </c>
      <c r="R498" t="s">
        <v>1745</v>
      </c>
      <c r="S498">
        <v>37918</v>
      </c>
      <c r="T498" s="1">
        <v>42173</v>
      </c>
      <c r="U498" s="1">
        <v>42177</v>
      </c>
      <c r="V498">
        <v>360.24</v>
      </c>
      <c r="W498" s="2">
        <f>Sales_Dataset[[#This Row],[Profit]]/Sales_Dataset[[#This Row],[Sales]]</f>
        <v>0.46629388008698358</v>
      </c>
      <c r="X498">
        <v>21</v>
      </c>
      <c r="Y498">
        <v>772.56</v>
      </c>
      <c r="Z498">
        <v>89525</v>
      </c>
      <c r="AA498" t="s">
        <v>91</v>
      </c>
      <c r="AB498" t="s">
        <v>40</v>
      </c>
    </row>
    <row r="499" spans="1:28" x14ac:dyDescent="0.3">
      <c r="A499">
        <v>22291</v>
      </c>
      <c r="B499" t="s">
        <v>76</v>
      </c>
      <c r="C499">
        <v>0.1</v>
      </c>
      <c r="D499">
        <v>208.16</v>
      </c>
      <c r="E499">
        <v>68.02</v>
      </c>
      <c r="F499">
        <v>3225</v>
      </c>
      <c r="G499" t="s">
        <v>2098</v>
      </c>
      <c r="H499" t="s">
        <v>29</v>
      </c>
      <c r="I499" t="s">
        <v>60</v>
      </c>
      <c r="J499" t="s">
        <v>45</v>
      </c>
      <c r="K499" t="s">
        <v>73</v>
      </c>
      <c r="L499" t="s">
        <v>74</v>
      </c>
      <c r="M499" t="s">
        <v>2099</v>
      </c>
      <c r="N499">
        <v>0.57999999999999996</v>
      </c>
      <c r="O499" t="s">
        <v>35</v>
      </c>
      <c r="P499" t="s">
        <v>88</v>
      </c>
      <c r="Q499" t="s">
        <v>736</v>
      </c>
      <c r="R499" t="s">
        <v>2100</v>
      </c>
      <c r="S499">
        <v>38138</v>
      </c>
      <c r="T499" s="1">
        <v>42018</v>
      </c>
      <c r="U499" s="1">
        <v>42018</v>
      </c>
      <c r="V499">
        <v>-137.52199999999999</v>
      </c>
      <c r="W499" s="2">
        <f>Sales_Dataset[[#This Row],[Profit]]/Sales_Dataset[[#This Row],[Sales]]</f>
        <v>-0.17887644541564235</v>
      </c>
      <c r="X499">
        <v>4</v>
      </c>
      <c r="Y499">
        <v>768.81</v>
      </c>
      <c r="Z499">
        <v>86507</v>
      </c>
      <c r="AA499" t="s">
        <v>91</v>
      </c>
      <c r="AB499" t="s">
        <v>40</v>
      </c>
    </row>
    <row r="500" spans="1:28" x14ac:dyDescent="0.3">
      <c r="A500">
        <v>19001</v>
      </c>
      <c r="B500" t="s">
        <v>27</v>
      </c>
      <c r="C500">
        <v>0</v>
      </c>
      <c r="D500">
        <v>65.989999999999995</v>
      </c>
      <c r="E500">
        <v>3.99</v>
      </c>
      <c r="F500">
        <v>2417</v>
      </c>
      <c r="G500" t="s">
        <v>895</v>
      </c>
      <c r="H500" t="s">
        <v>43</v>
      </c>
      <c r="I500" t="s">
        <v>80</v>
      </c>
      <c r="J500" t="s">
        <v>55</v>
      </c>
      <c r="K500" t="s">
        <v>56</v>
      </c>
      <c r="L500" t="s">
        <v>47</v>
      </c>
      <c r="M500" t="s">
        <v>896</v>
      </c>
      <c r="N500">
        <v>0.59</v>
      </c>
      <c r="O500" t="s">
        <v>35</v>
      </c>
      <c r="P500" t="s">
        <v>88</v>
      </c>
      <c r="Q500" t="s">
        <v>437</v>
      </c>
      <c r="R500" t="s">
        <v>897</v>
      </c>
      <c r="S500">
        <v>22124</v>
      </c>
      <c r="T500" s="1">
        <v>42077</v>
      </c>
      <c r="U500" s="1">
        <v>42078</v>
      </c>
      <c r="V500">
        <v>-60.563999999999993</v>
      </c>
      <c r="W500" s="2">
        <f>Sales_Dataset[[#This Row],[Profit]]/Sales_Dataset[[#This Row],[Sales]]</f>
        <v>-7.9101417096584595E-2</v>
      </c>
      <c r="X500">
        <v>13</v>
      </c>
      <c r="Y500">
        <v>765.65</v>
      </c>
      <c r="Z500">
        <v>86754</v>
      </c>
      <c r="AA500" t="s">
        <v>91</v>
      </c>
      <c r="AB500" t="s">
        <v>40</v>
      </c>
    </row>
    <row r="501" spans="1:28" x14ac:dyDescent="0.3">
      <c r="A501">
        <v>21458</v>
      </c>
      <c r="B501" t="s">
        <v>41</v>
      </c>
      <c r="C501">
        <v>0.01</v>
      </c>
      <c r="D501">
        <v>60.97</v>
      </c>
      <c r="E501">
        <v>4.5</v>
      </c>
      <c r="F501">
        <v>3269</v>
      </c>
      <c r="G501" t="s">
        <v>1856</v>
      </c>
      <c r="H501" t="s">
        <v>85</v>
      </c>
      <c r="I501" t="s">
        <v>30</v>
      </c>
      <c r="J501" t="s">
        <v>45</v>
      </c>
      <c r="K501" t="s">
        <v>73</v>
      </c>
      <c r="L501" t="s">
        <v>47</v>
      </c>
      <c r="M501" t="s">
        <v>852</v>
      </c>
      <c r="N501">
        <v>0.56000000000000005</v>
      </c>
      <c r="O501" t="s">
        <v>35</v>
      </c>
      <c r="P501" t="s">
        <v>69</v>
      </c>
      <c r="Q501" t="s">
        <v>497</v>
      </c>
      <c r="R501" t="s">
        <v>1857</v>
      </c>
      <c r="S501">
        <v>7060</v>
      </c>
      <c r="T501" s="1">
        <v>42032</v>
      </c>
      <c r="U501" s="1">
        <v>42034</v>
      </c>
      <c r="V501">
        <v>527.87759999999992</v>
      </c>
      <c r="W501" s="2">
        <f>Sales_Dataset[[#This Row],[Profit]]/Sales_Dataset[[#This Row],[Sales]]</f>
        <v>0.69</v>
      </c>
      <c r="X501">
        <v>12</v>
      </c>
      <c r="Y501">
        <v>765.04</v>
      </c>
      <c r="Z501">
        <v>89836</v>
      </c>
      <c r="AA501" t="s">
        <v>72</v>
      </c>
      <c r="AB501" t="s">
        <v>40</v>
      </c>
    </row>
    <row r="502" spans="1:28" x14ac:dyDescent="0.3">
      <c r="A502">
        <v>20654</v>
      </c>
      <c r="B502" t="s">
        <v>27</v>
      </c>
      <c r="C502">
        <v>0.03</v>
      </c>
      <c r="D502">
        <v>55.98</v>
      </c>
      <c r="E502">
        <v>4.8600000000000003</v>
      </c>
      <c r="F502">
        <v>2030</v>
      </c>
      <c r="G502" t="s">
        <v>1579</v>
      </c>
      <c r="H502" t="s">
        <v>43</v>
      </c>
      <c r="I502" t="s">
        <v>30</v>
      </c>
      <c r="J502" t="s">
        <v>45</v>
      </c>
      <c r="K502" t="s">
        <v>53</v>
      </c>
      <c r="L502" t="s">
        <v>47</v>
      </c>
      <c r="M502" t="s">
        <v>545</v>
      </c>
      <c r="N502">
        <v>0.36</v>
      </c>
      <c r="O502" t="s">
        <v>35</v>
      </c>
      <c r="P502" t="s">
        <v>49</v>
      </c>
      <c r="Q502" t="s">
        <v>50</v>
      </c>
      <c r="R502" t="s">
        <v>1441</v>
      </c>
      <c r="S502">
        <v>75401</v>
      </c>
      <c r="T502" s="1">
        <v>42081</v>
      </c>
      <c r="U502" s="1">
        <v>42083</v>
      </c>
      <c r="V502">
        <v>526.04219999999998</v>
      </c>
      <c r="W502" s="2">
        <f>Sales_Dataset[[#This Row],[Profit]]/Sales_Dataset[[#This Row],[Sales]]</f>
        <v>0.69</v>
      </c>
      <c r="X502">
        <v>13</v>
      </c>
      <c r="Y502">
        <v>762.38</v>
      </c>
      <c r="Z502">
        <v>91060</v>
      </c>
      <c r="AA502" t="s">
        <v>52</v>
      </c>
      <c r="AB502" t="s">
        <v>40</v>
      </c>
    </row>
    <row r="503" spans="1:28" x14ac:dyDescent="0.3">
      <c r="A503">
        <v>5870</v>
      </c>
      <c r="B503" t="s">
        <v>41</v>
      </c>
      <c r="C503">
        <v>0.05</v>
      </c>
      <c r="D503">
        <v>16.98</v>
      </c>
      <c r="E503">
        <v>7.78</v>
      </c>
      <c r="F503">
        <v>2190</v>
      </c>
      <c r="G503" t="s">
        <v>299</v>
      </c>
      <c r="H503" t="s">
        <v>43</v>
      </c>
      <c r="I503" t="s">
        <v>44</v>
      </c>
      <c r="J503" t="s">
        <v>45</v>
      </c>
      <c r="K503" t="s">
        <v>81</v>
      </c>
      <c r="L503" t="s">
        <v>62</v>
      </c>
      <c r="M503" t="s">
        <v>300</v>
      </c>
      <c r="N503">
        <v>0.56999999999999995</v>
      </c>
      <c r="O503" t="s">
        <v>35</v>
      </c>
      <c r="P503" t="s">
        <v>49</v>
      </c>
      <c r="Q503" t="s">
        <v>216</v>
      </c>
      <c r="R503" t="s">
        <v>217</v>
      </c>
      <c r="S503">
        <v>48227</v>
      </c>
      <c r="T503" s="1">
        <v>42049</v>
      </c>
      <c r="U503" s="1">
        <v>42051</v>
      </c>
      <c r="V503">
        <v>-47.28</v>
      </c>
      <c r="W503" s="2">
        <f>Sales_Dataset[[#This Row],[Profit]]/Sales_Dataset[[#This Row],[Sales]]</f>
        <v>-6.2074126590255629E-2</v>
      </c>
      <c r="X503">
        <v>45</v>
      </c>
      <c r="Y503">
        <v>761.67</v>
      </c>
      <c r="Z503">
        <v>41636</v>
      </c>
      <c r="AA503" t="s">
        <v>52</v>
      </c>
      <c r="AB503" t="s">
        <v>40</v>
      </c>
    </row>
    <row r="504" spans="1:28" x14ac:dyDescent="0.3">
      <c r="A504">
        <v>21006</v>
      </c>
      <c r="B504" t="s">
        <v>65</v>
      </c>
      <c r="C504">
        <v>0.02</v>
      </c>
      <c r="D504">
        <v>55.99</v>
      </c>
      <c r="E504">
        <v>3.3</v>
      </c>
      <c r="F504">
        <v>1338</v>
      </c>
      <c r="G504" t="s">
        <v>1714</v>
      </c>
      <c r="H504" t="s">
        <v>43</v>
      </c>
      <c r="I504" t="s">
        <v>44</v>
      </c>
      <c r="J504" t="s">
        <v>55</v>
      </c>
      <c r="K504" t="s">
        <v>56</v>
      </c>
      <c r="L504" t="s">
        <v>62</v>
      </c>
      <c r="M504" t="s">
        <v>202</v>
      </c>
      <c r="N504">
        <v>0.59</v>
      </c>
      <c r="O504" t="s">
        <v>35</v>
      </c>
      <c r="P504" t="s">
        <v>49</v>
      </c>
      <c r="Q504" t="s">
        <v>176</v>
      </c>
      <c r="R504" t="s">
        <v>177</v>
      </c>
      <c r="S504">
        <v>60623</v>
      </c>
      <c r="T504" s="1">
        <v>42045</v>
      </c>
      <c r="U504" s="1">
        <v>42045</v>
      </c>
      <c r="V504">
        <v>525.20039999999995</v>
      </c>
      <c r="W504" s="2">
        <f>Sales_Dataset[[#This Row],[Profit]]/Sales_Dataset[[#This Row],[Sales]]</f>
        <v>0.69</v>
      </c>
      <c r="X504">
        <v>16</v>
      </c>
      <c r="Y504">
        <v>761.16</v>
      </c>
      <c r="Z504">
        <v>91244</v>
      </c>
      <c r="AA504" t="s">
        <v>52</v>
      </c>
      <c r="AB504" t="s">
        <v>40</v>
      </c>
    </row>
    <row r="505" spans="1:28" x14ac:dyDescent="0.3">
      <c r="A505">
        <v>22904</v>
      </c>
      <c r="B505" t="s">
        <v>41</v>
      </c>
      <c r="C505">
        <v>0.05</v>
      </c>
      <c r="D505">
        <v>35.99</v>
      </c>
      <c r="E505">
        <v>5.99</v>
      </c>
      <c r="F505">
        <v>2650</v>
      </c>
      <c r="G505" t="s">
        <v>2275</v>
      </c>
      <c r="H505" t="s">
        <v>43</v>
      </c>
      <c r="I505" t="s">
        <v>30</v>
      </c>
      <c r="J505" t="s">
        <v>55</v>
      </c>
      <c r="K505" t="s">
        <v>56</v>
      </c>
      <c r="L505" t="s">
        <v>82</v>
      </c>
      <c r="M505" t="s">
        <v>1190</v>
      </c>
      <c r="N505">
        <v>0.38</v>
      </c>
      <c r="O505" t="s">
        <v>35</v>
      </c>
      <c r="P505" t="s">
        <v>69</v>
      </c>
      <c r="Q505" t="s">
        <v>165</v>
      </c>
      <c r="R505" t="s">
        <v>2276</v>
      </c>
      <c r="S505">
        <v>15234</v>
      </c>
      <c r="T505" s="1">
        <v>42128</v>
      </c>
      <c r="U505" s="1">
        <v>42129</v>
      </c>
      <c r="V505">
        <v>524.31719999999996</v>
      </c>
      <c r="W505" s="2">
        <f>Sales_Dataset[[#This Row],[Profit]]/Sales_Dataset[[#This Row],[Sales]]</f>
        <v>0.69</v>
      </c>
      <c r="X505">
        <v>26</v>
      </c>
      <c r="Y505">
        <v>759.88</v>
      </c>
      <c r="Z505">
        <v>88815</v>
      </c>
      <c r="AA505" t="s">
        <v>72</v>
      </c>
      <c r="AB505" t="s">
        <v>40</v>
      </c>
    </row>
    <row r="506" spans="1:28" x14ac:dyDescent="0.3">
      <c r="A506">
        <v>23428</v>
      </c>
      <c r="B506" t="s">
        <v>41</v>
      </c>
      <c r="C506">
        <v>0.08</v>
      </c>
      <c r="D506">
        <v>30.97</v>
      </c>
      <c r="E506">
        <v>4</v>
      </c>
      <c r="F506">
        <v>3367</v>
      </c>
      <c r="G506" t="s">
        <v>2425</v>
      </c>
      <c r="H506" t="s">
        <v>43</v>
      </c>
      <c r="I506" t="s">
        <v>44</v>
      </c>
      <c r="J506" t="s">
        <v>55</v>
      </c>
      <c r="K506" t="s">
        <v>86</v>
      </c>
      <c r="L506" t="s">
        <v>47</v>
      </c>
      <c r="M506" t="s">
        <v>1738</v>
      </c>
      <c r="N506">
        <v>0.74</v>
      </c>
      <c r="O506" t="s">
        <v>35</v>
      </c>
      <c r="P506" t="s">
        <v>69</v>
      </c>
      <c r="Q506" t="s">
        <v>441</v>
      </c>
      <c r="R506" t="s">
        <v>2426</v>
      </c>
      <c r="S506">
        <v>43221</v>
      </c>
      <c r="T506" s="1">
        <v>42126</v>
      </c>
      <c r="U506" s="1">
        <v>42127</v>
      </c>
      <c r="V506">
        <v>10.680000000000014</v>
      </c>
      <c r="W506" s="2">
        <f>Sales_Dataset[[#This Row],[Profit]]/Sales_Dataset[[#This Row],[Sales]]</f>
        <v>1.4071702438831593E-2</v>
      </c>
      <c r="X506">
        <v>26</v>
      </c>
      <c r="Y506">
        <v>758.97</v>
      </c>
      <c r="Z506">
        <v>90502</v>
      </c>
      <c r="AA506" t="s">
        <v>72</v>
      </c>
      <c r="AB506" t="s">
        <v>40</v>
      </c>
    </row>
    <row r="507" spans="1:28" x14ac:dyDescent="0.3">
      <c r="A507">
        <v>25625</v>
      </c>
      <c r="B507" t="s">
        <v>41</v>
      </c>
      <c r="C507">
        <v>0.08</v>
      </c>
      <c r="D507">
        <v>65.989999999999995</v>
      </c>
      <c r="E507">
        <v>4.99</v>
      </c>
      <c r="F507">
        <v>288</v>
      </c>
      <c r="G507" t="s">
        <v>2880</v>
      </c>
      <c r="H507" t="s">
        <v>85</v>
      </c>
      <c r="I507" t="s">
        <v>60</v>
      </c>
      <c r="J507" t="s">
        <v>55</v>
      </c>
      <c r="K507" t="s">
        <v>56</v>
      </c>
      <c r="L507" t="s">
        <v>47</v>
      </c>
      <c r="M507" t="s">
        <v>2882</v>
      </c>
      <c r="N507">
        <v>0.57999999999999996</v>
      </c>
      <c r="O507" t="s">
        <v>35</v>
      </c>
      <c r="P507" t="s">
        <v>49</v>
      </c>
      <c r="Q507" t="s">
        <v>991</v>
      </c>
      <c r="R507" t="s">
        <v>2881</v>
      </c>
      <c r="S507">
        <v>67212</v>
      </c>
      <c r="T507" s="1">
        <v>42020</v>
      </c>
      <c r="U507" s="1">
        <v>42022</v>
      </c>
      <c r="V507">
        <v>496.89</v>
      </c>
      <c r="W507" s="2">
        <f>Sales_Dataset[[#This Row],[Profit]]/Sales_Dataset[[#This Row],[Sales]]</f>
        <v>0.66420264670498597</v>
      </c>
      <c r="X507">
        <v>14</v>
      </c>
      <c r="Y507">
        <v>748.1</v>
      </c>
      <c r="Z507">
        <v>89762</v>
      </c>
      <c r="AA507" t="s">
        <v>52</v>
      </c>
      <c r="AB507" t="s">
        <v>40</v>
      </c>
    </row>
    <row r="508" spans="1:28" x14ac:dyDescent="0.3">
      <c r="A508">
        <v>19824</v>
      </c>
      <c r="B508" t="s">
        <v>27</v>
      </c>
      <c r="C508">
        <v>0.01</v>
      </c>
      <c r="D508">
        <v>20.34</v>
      </c>
      <c r="E508">
        <v>35</v>
      </c>
      <c r="F508">
        <v>266</v>
      </c>
      <c r="G508" t="s">
        <v>1286</v>
      </c>
      <c r="H508" t="s">
        <v>43</v>
      </c>
      <c r="I508" t="s">
        <v>30</v>
      </c>
      <c r="J508" t="s">
        <v>45</v>
      </c>
      <c r="K508" t="s">
        <v>120</v>
      </c>
      <c r="L508" t="s">
        <v>105</v>
      </c>
      <c r="M508" t="s">
        <v>257</v>
      </c>
      <c r="N508">
        <v>0.84</v>
      </c>
      <c r="O508" t="s">
        <v>35</v>
      </c>
      <c r="P508" t="s">
        <v>49</v>
      </c>
      <c r="Q508" t="s">
        <v>50</v>
      </c>
      <c r="R508" t="s">
        <v>1288</v>
      </c>
      <c r="S508">
        <v>78207</v>
      </c>
      <c r="T508" s="1">
        <v>42139</v>
      </c>
      <c r="U508" s="1">
        <v>42140</v>
      </c>
      <c r="V508">
        <v>229.63800000000015</v>
      </c>
      <c r="W508" s="2">
        <f>Sales_Dataset[[#This Row],[Profit]]/Sales_Dataset[[#This Row],[Sales]]</f>
        <v>0.30729846911465603</v>
      </c>
      <c r="X508">
        <v>33</v>
      </c>
      <c r="Y508">
        <v>747.28</v>
      </c>
      <c r="Z508">
        <v>90594</v>
      </c>
      <c r="AA508" t="s">
        <v>52</v>
      </c>
      <c r="AB508" t="s">
        <v>40</v>
      </c>
    </row>
    <row r="509" spans="1:28" x14ac:dyDescent="0.3">
      <c r="A509">
        <v>23378</v>
      </c>
      <c r="B509" t="s">
        <v>58</v>
      </c>
      <c r="C509">
        <v>0.09</v>
      </c>
      <c r="D509">
        <v>40.98</v>
      </c>
      <c r="E509">
        <v>6.5</v>
      </c>
      <c r="F509">
        <v>1956</v>
      </c>
      <c r="G509" t="s">
        <v>2405</v>
      </c>
      <c r="H509" t="s">
        <v>43</v>
      </c>
      <c r="I509" t="s">
        <v>80</v>
      </c>
      <c r="J509" t="s">
        <v>55</v>
      </c>
      <c r="K509" t="s">
        <v>86</v>
      </c>
      <c r="L509" t="s">
        <v>47</v>
      </c>
      <c r="M509" t="s">
        <v>1006</v>
      </c>
      <c r="N509">
        <v>0.74</v>
      </c>
      <c r="O509" t="s">
        <v>35</v>
      </c>
      <c r="P509" t="s">
        <v>36</v>
      </c>
      <c r="Q509" t="s">
        <v>423</v>
      </c>
      <c r="R509" t="s">
        <v>843</v>
      </c>
      <c r="S509">
        <v>80027</v>
      </c>
      <c r="T509" s="1">
        <v>42174</v>
      </c>
      <c r="U509" s="1">
        <v>42176</v>
      </c>
      <c r="V509">
        <v>-50.244999999999997</v>
      </c>
      <c r="W509" s="2">
        <f>Sales_Dataset[[#This Row],[Profit]]/Sales_Dataset[[#This Row],[Sales]]</f>
        <v>-6.7270487742833812E-2</v>
      </c>
      <c r="X509">
        <v>19</v>
      </c>
      <c r="Y509">
        <v>746.91</v>
      </c>
      <c r="Z509">
        <v>89820</v>
      </c>
      <c r="AA509" t="s">
        <v>39</v>
      </c>
      <c r="AB509" t="s">
        <v>40</v>
      </c>
    </row>
    <row r="510" spans="1:28" x14ac:dyDescent="0.3">
      <c r="A510">
        <v>22133</v>
      </c>
      <c r="B510" t="s">
        <v>58</v>
      </c>
      <c r="C510">
        <v>0.05</v>
      </c>
      <c r="D510">
        <v>36.549999999999997</v>
      </c>
      <c r="E510">
        <v>13.89</v>
      </c>
      <c r="F510">
        <v>1202</v>
      </c>
      <c r="G510" t="s">
        <v>2066</v>
      </c>
      <c r="H510" t="s">
        <v>85</v>
      </c>
      <c r="I510" t="s">
        <v>80</v>
      </c>
      <c r="J510" t="s">
        <v>45</v>
      </c>
      <c r="K510" t="s">
        <v>81</v>
      </c>
      <c r="L510" t="s">
        <v>82</v>
      </c>
      <c r="M510" t="s">
        <v>242</v>
      </c>
      <c r="N510">
        <v>0.41</v>
      </c>
      <c r="O510" t="s">
        <v>35</v>
      </c>
      <c r="P510" t="s">
        <v>69</v>
      </c>
      <c r="Q510" t="s">
        <v>497</v>
      </c>
      <c r="R510" t="s">
        <v>2067</v>
      </c>
      <c r="S510">
        <v>7079</v>
      </c>
      <c r="T510" s="1">
        <v>42060</v>
      </c>
      <c r="U510" s="1">
        <v>42061</v>
      </c>
      <c r="V510">
        <v>344.54399999999998</v>
      </c>
      <c r="W510" s="2">
        <f>Sales_Dataset[[#This Row],[Profit]]/Sales_Dataset[[#This Row],[Sales]]</f>
        <v>0.46183665536238488</v>
      </c>
      <c r="X510">
        <v>21</v>
      </c>
      <c r="Y510">
        <v>746.03</v>
      </c>
      <c r="Z510">
        <v>87585</v>
      </c>
      <c r="AA510" t="s">
        <v>72</v>
      </c>
      <c r="AB510" t="s">
        <v>40</v>
      </c>
    </row>
    <row r="511" spans="1:28" x14ac:dyDescent="0.3">
      <c r="A511">
        <v>18460</v>
      </c>
      <c r="B511" t="s">
        <v>58</v>
      </c>
      <c r="C511">
        <v>0.04</v>
      </c>
      <c r="D511">
        <v>119.99</v>
      </c>
      <c r="E511">
        <v>14</v>
      </c>
      <c r="F511">
        <v>1492</v>
      </c>
      <c r="G511" t="s">
        <v>621</v>
      </c>
      <c r="H511" t="s">
        <v>29</v>
      </c>
      <c r="I511" t="s">
        <v>30</v>
      </c>
      <c r="J511" t="s">
        <v>55</v>
      </c>
      <c r="K511" t="s">
        <v>77</v>
      </c>
      <c r="L511" t="s">
        <v>74</v>
      </c>
      <c r="M511" t="s">
        <v>622</v>
      </c>
      <c r="N511">
        <v>0.36</v>
      </c>
      <c r="O511" t="s">
        <v>35</v>
      </c>
      <c r="P511" t="s">
        <v>49</v>
      </c>
      <c r="Q511" t="s">
        <v>433</v>
      </c>
      <c r="R511" t="s">
        <v>623</v>
      </c>
      <c r="S511">
        <v>65721</v>
      </c>
      <c r="T511" s="1">
        <v>42171</v>
      </c>
      <c r="U511" s="1">
        <v>42173</v>
      </c>
      <c r="V511">
        <v>509.95830000000001</v>
      </c>
      <c r="W511" s="2">
        <f>Sales_Dataset[[#This Row],[Profit]]/Sales_Dataset[[#This Row],[Sales]]</f>
        <v>0.69</v>
      </c>
      <c r="X511">
        <v>6</v>
      </c>
      <c r="Y511">
        <v>739.07</v>
      </c>
      <c r="Z511">
        <v>88004</v>
      </c>
      <c r="AA511" t="s">
        <v>52</v>
      </c>
      <c r="AB511" t="s">
        <v>40</v>
      </c>
    </row>
    <row r="512" spans="1:28" x14ac:dyDescent="0.3">
      <c r="A512">
        <v>21084</v>
      </c>
      <c r="B512" t="s">
        <v>58</v>
      </c>
      <c r="C512">
        <v>0.05</v>
      </c>
      <c r="D512">
        <v>58.1</v>
      </c>
      <c r="E512">
        <v>1.49</v>
      </c>
      <c r="F512">
        <v>2443</v>
      </c>
      <c r="G512" t="s">
        <v>1733</v>
      </c>
      <c r="H512" t="s">
        <v>43</v>
      </c>
      <c r="I512" t="s">
        <v>30</v>
      </c>
      <c r="J512" t="s">
        <v>45</v>
      </c>
      <c r="K512" t="s">
        <v>67</v>
      </c>
      <c r="L512" t="s">
        <v>47</v>
      </c>
      <c r="M512" t="s">
        <v>799</v>
      </c>
      <c r="N512">
        <v>0.38</v>
      </c>
      <c r="O512" t="s">
        <v>35</v>
      </c>
      <c r="P512" t="s">
        <v>88</v>
      </c>
      <c r="Q512" t="s">
        <v>94</v>
      </c>
      <c r="R512" t="s">
        <v>95</v>
      </c>
      <c r="S512">
        <v>33142</v>
      </c>
      <c r="T512" s="1">
        <v>42022</v>
      </c>
      <c r="U512" s="1">
        <v>42022</v>
      </c>
      <c r="V512">
        <v>1633.9859999999999</v>
      </c>
      <c r="W512" s="2">
        <f>Sales_Dataset[[#This Row],[Profit]]/Sales_Dataset[[#This Row],[Sales]]</f>
        <v>2.2108976267150164</v>
      </c>
      <c r="X512">
        <v>13</v>
      </c>
      <c r="Y512">
        <v>739.06</v>
      </c>
      <c r="Z512">
        <v>89299</v>
      </c>
      <c r="AA512" t="s">
        <v>91</v>
      </c>
      <c r="AB512" t="s">
        <v>40</v>
      </c>
    </row>
    <row r="513" spans="1:28" x14ac:dyDescent="0.3">
      <c r="A513">
        <v>18918</v>
      </c>
      <c r="B513" t="s">
        <v>65</v>
      </c>
      <c r="C513">
        <v>7.0000000000000007E-2</v>
      </c>
      <c r="D513">
        <v>48.91</v>
      </c>
      <c r="E513">
        <v>35</v>
      </c>
      <c r="F513">
        <v>3141</v>
      </c>
      <c r="G513" t="s">
        <v>859</v>
      </c>
      <c r="H513" t="s">
        <v>85</v>
      </c>
      <c r="I513" t="s">
        <v>80</v>
      </c>
      <c r="J513" t="s">
        <v>45</v>
      </c>
      <c r="K513" t="s">
        <v>120</v>
      </c>
      <c r="L513" t="s">
        <v>105</v>
      </c>
      <c r="M513" t="s">
        <v>862</v>
      </c>
      <c r="N513">
        <v>0.83</v>
      </c>
      <c r="O513" t="s">
        <v>35</v>
      </c>
      <c r="P513" t="s">
        <v>49</v>
      </c>
      <c r="Q513" t="s">
        <v>50</v>
      </c>
      <c r="R513" t="s">
        <v>861</v>
      </c>
      <c r="S513">
        <v>77506</v>
      </c>
      <c r="T513" s="1">
        <v>42156</v>
      </c>
      <c r="U513" s="1">
        <v>42158</v>
      </c>
      <c r="V513">
        <v>-485.68</v>
      </c>
      <c r="W513" s="2">
        <f>Sales_Dataset[[#This Row],[Profit]]/Sales_Dataset[[#This Row],[Sales]]</f>
        <v>-0.65912113562956332</v>
      </c>
      <c r="X513">
        <v>15</v>
      </c>
      <c r="Y513">
        <v>736.86</v>
      </c>
      <c r="Z513">
        <v>86369</v>
      </c>
      <c r="AA513" t="s">
        <v>52</v>
      </c>
      <c r="AB513" t="s">
        <v>40</v>
      </c>
    </row>
    <row r="514" spans="1:28" x14ac:dyDescent="0.3">
      <c r="A514">
        <v>18856</v>
      </c>
      <c r="B514" t="s">
        <v>41</v>
      </c>
      <c r="C514">
        <v>0.03</v>
      </c>
      <c r="D514">
        <v>348.21</v>
      </c>
      <c r="E514">
        <v>40.19</v>
      </c>
      <c r="F514">
        <v>2713</v>
      </c>
      <c r="G514" t="s">
        <v>820</v>
      </c>
      <c r="H514" t="s">
        <v>29</v>
      </c>
      <c r="I514" t="s">
        <v>30</v>
      </c>
      <c r="J514" t="s">
        <v>31</v>
      </c>
      <c r="K514" t="s">
        <v>32</v>
      </c>
      <c r="L514" t="s">
        <v>33</v>
      </c>
      <c r="M514" t="s">
        <v>329</v>
      </c>
      <c r="N514">
        <v>0.62</v>
      </c>
      <c r="O514" t="s">
        <v>35</v>
      </c>
      <c r="P514" t="s">
        <v>49</v>
      </c>
      <c r="Q514" t="s">
        <v>216</v>
      </c>
      <c r="R514" t="s">
        <v>822</v>
      </c>
      <c r="S514">
        <v>49001</v>
      </c>
      <c r="T514" s="1">
        <v>42176</v>
      </c>
      <c r="U514" s="1">
        <v>42177</v>
      </c>
      <c r="V514">
        <v>-178.86960000000002</v>
      </c>
      <c r="W514" s="2">
        <f>Sales_Dataset[[#This Row],[Profit]]/Sales_Dataset[[#This Row],[Sales]]</f>
        <v>-0.24297652684199092</v>
      </c>
      <c r="X514">
        <v>2</v>
      </c>
      <c r="Y514">
        <v>736.16</v>
      </c>
      <c r="Z514">
        <v>88701</v>
      </c>
      <c r="AA514" t="s">
        <v>52</v>
      </c>
      <c r="AB514" t="s">
        <v>40</v>
      </c>
    </row>
    <row r="515" spans="1:28" x14ac:dyDescent="0.3">
      <c r="A515">
        <v>21947</v>
      </c>
      <c r="B515" t="s">
        <v>41</v>
      </c>
      <c r="C515">
        <v>0.08</v>
      </c>
      <c r="D515">
        <v>46.89</v>
      </c>
      <c r="E515">
        <v>5.0999999999999996</v>
      </c>
      <c r="F515">
        <v>1648</v>
      </c>
      <c r="G515" t="s">
        <v>1998</v>
      </c>
      <c r="H515" t="s">
        <v>43</v>
      </c>
      <c r="I515" t="s">
        <v>30</v>
      </c>
      <c r="J515" t="s">
        <v>45</v>
      </c>
      <c r="K515" t="s">
        <v>73</v>
      </c>
      <c r="L515" t="s">
        <v>167</v>
      </c>
      <c r="M515" t="s">
        <v>1070</v>
      </c>
      <c r="N515">
        <v>0.46</v>
      </c>
      <c r="O515" t="s">
        <v>35</v>
      </c>
      <c r="P515" t="s">
        <v>49</v>
      </c>
      <c r="Q515" t="s">
        <v>176</v>
      </c>
      <c r="R515" t="s">
        <v>1999</v>
      </c>
      <c r="S515">
        <v>60098</v>
      </c>
      <c r="T515" s="1">
        <v>42088</v>
      </c>
      <c r="U515" s="1">
        <v>42090</v>
      </c>
      <c r="V515">
        <v>507.63299999999998</v>
      </c>
      <c r="W515" s="2">
        <f>Sales_Dataset[[#This Row],[Profit]]/Sales_Dataset[[#This Row],[Sales]]</f>
        <v>0.69</v>
      </c>
      <c r="X515">
        <v>17</v>
      </c>
      <c r="Y515">
        <v>735.7</v>
      </c>
      <c r="Z515">
        <v>91043</v>
      </c>
      <c r="AA515" t="s">
        <v>52</v>
      </c>
      <c r="AB515" t="s">
        <v>40</v>
      </c>
    </row>
    <row r="516" spans="1:28" x14ac:dyDescent="0.3">
      <c r="A516">
        <v>18737</v>
      </c>
      <c r="B516" t="s">
        <v>65</v>
      </c>
      <c r="C516">
        <v>7.0000000000000007E-2</v>
      </c>
      <c r="D516">
        <v>140.97999999999999</v>
      </c>
      <c r="E516">
        <v>53.48</v>
      </c>
      <c r="F516">
        <v>693</v>
      </c>
      <c r="G516" t="s">
        <v>762</v>
      </c>
      <c r="H516" t="s">
        <v>29</v>
      </c>
      <c r="I516" t="s">
        <v>60</v>
      </c>
      <c r="J516" t="s">
        <v>31</v>
      </c>
      <c r="K516" t="s">
        <v>153</v>
      </c>
      <c r="L516" t="s">
        <v>33</v>
      </c>
      <c r="M516" t="s">
        <v>764</v>
      </c>
      <c r="N516">
        <v>0.65</v>
      </c>
      <c r="O516" t="s">
        <v>35</v>
      </c>
      <c r="P516" t="s">
        <v>36</v>
      </c>
      <c r="Q516" t="s">
        <v>423</v>
      </c>
      <c r="R516" t="s">
        <v>763</v>
      </c>
      <c r="S516">
        <v>80229</v>
      </c>
      <c r="T516" s="1">
        <v>42071</v>
      </c>
      <c r="U516" s="1">
        <v>42078</v>
      </c>
      <c r="V516">
        <v>-263.64999999999998</v>
      </c>
      <c r="W516" s="2">
        <f>Sales_Dataset[[#This Row],[Profit]]/Sales_Dataset[[#This Row],[Sales]]</f>
        <v>-0.35883441761711621</v>
      </c>
      <c r="X516">
        <v>5</v>
      </c>
      <c r="Y516">
        <v>734.74</v>
      </c>
      <c r="Z516">
        <v>87812</v>
      </c>
      <c r="AA516" t="s">
        <v>39</v>
      </c>
      <c r="AB516" t="s">
        <v>40</v>
      </c>
    </row>
    <row r="517" spans="1:28" x14ac:dyDescent="0.3">
      <c r="A517">
        <v>21391</v>
      </c>
      <c r="B517" t="s">
        <v>76</v>
      </c>
      <c r="C517">
        <v>0.04</v>
      </c>
      <c r="D517">
        <v>150.97999999999999</v>
      </c>
      <c r="E517">
        <v>16.010000000000002</v>
      </c>
      <c r="F517">
        <v>2968</v>
      </c>
      <c r="G517" t="s">
        <v>387</v>
      </c>
      <c r="H517" t="s">
        <v>29</v>
      </c>
      <c r="I517" t="s">
        <v>60</v>
      </c>
      <c r="J517" t="s">
        <v>31</v>
      </c>
      <c r="K517" t="s">
        <v>32</v>
      </c>
      <c r="L517" t="s">
        <v>33</v>
      </c>
      <c r="M517" t="s">
        <v>1838</v>
      </c>
      <c r="N517">
        <v>0.7</v>
      </c>
      <c r="O517" t="s">
        <v>35</v>
      </c>
      <c r="P517" t="s">
        <v>88</v>
      </c>
      <c r="Q517" t="s">
        <v>94</v>
      </c>
      <c r="R517" t="s">
        <v>388</v>
      </c>
      <c r="S517">
        <v>33021</v>
      </c>
      <c r="T517" s="1">
        <v>42057</v>
      </c>
      <c r="U517" s="1">
        <v>42058</v>
      </c>
      <c r="V517">
        <v>-125.86000000000001</v>
      </c>
      <c r="W517" s="2">
        <f>Sales_Dataset[[#This Row],[Profit]]/Sales_Dataset[[#This Row],[Sales]]</f>
        <v>-0.17208564631245046</v>
      </c>
      <c r="X517">
        <v>5</v>
      </c>
      <c r="Y517">
        <v>731.38</v>
      </c>
      <c r="Z517">
        <v>86085</v>
      </c>
      <c r="AA517" t="s">
        <v>91</v>
      </c>
      <c r="AB517" t="s">
        <v>40</v>
      </c>
    </row>
    <row r="518" spans="1:28" x14ac:dyDescent="0.3">
      <c r="A518">
        <v>26303</v>
      </c>
      <c r="B518" t="s">
        <v>27</v>
      </c>
      <c r="C518">
        <v>0.05</v>
      </c>
      <c r="D518">
        <v>119.99</v>
      </c>
      <c r="E518">
        <v>56.14</v>
      </c>
      <c r="F518">
        <v>218</v>
      </c>
      <c r="G518" t="s">
        <v>3023</v>
      </c>
      <c r="H518" t="s">
        <v>29</v>
      </c>
      <c r="I518" t="s">
        <v>80</v>
      </c>
      <c r="J518" t="s">
        <v>55</v>
      </c>
      <c r="K518" t="s">
        <v>77</v>
      </c>
      <c r="L518" t="s">
        <v>33</v>
      </c>
      <c r="M518" t="s">
        <v>1173</v>
      </c>
      <c r="N518">
        <v>0.39</v>
      </c>
      <c r="O518" t="s">
        <v>35</v>
      </c>
      <c r="P518" t="s">
        <v>36</v>
      </c>
      <c r="Q518" t="s">
        <v>402</v>
      </c>
      <c r="R518" t="s">
        <v>410</v>
      </c>
      <c r="S518">
        <v>84107</v>
      </c>
      <c r="T518" s="1">
        <v>42164</v>
      </c>
      <c r="U518" s="1">
        <v>42166</v>
      </c>
      <c r="V518">
        <v>-102.5121</v>
      </c>
      <c r="W518" s="2">
        <f>Sales_Dataset[[#This Row],[Profit]]/Sales_Dataset[[#This Row],[Sales]]</f>
        <v>-0.14035639470405412</v>
      </c>
      <c r="X518">
        <v>6</v>
      </c>
      <c r="Y518">
        <v>730.37</v>
      </c>
      <c r="Z518">
        <v>88048</v>
      </c>
      <c r="AA518" t="s">
        <v>39</v>
      </c>
      <c r="AB518" t="s">
        <v>40</v>
      </c>
    </row>
    <row r="519" spans="1:28" x14ac:dyDescent="0.3">
      <c r="A519">
        <v>23775</v>
      </c>
      <c r="B519" t="s">
        <v>27</v>
      </c>
      <c r="C519">
        <v>0.08</v>
      </c>
      <c r="D519">
        <v>30.98</v>
      </c>
      <c r="E519">
        <v>8.74</v>
      </c>
      <c r="F519">
        <v>2159</v>
      </c>
      <c r="G519" t="s">
        <v>2515</v>
      </c>
      <c r="H519" t="s">
        <v>43</v>
      </c>
      <c r="I519" t="s">
        <v>30</v>
      </c>
      <c r="J519" t="s">
        <v>45</v>
      </c>
      <c r="K519" t="s">
        <v>53</v>
      </c>
      <c r="L519" t="s">
        <v>47</v>
      </c>
      <c r="M519" t="s">
        <v>500</v>
      </c>
      <c r="N519">
        <v>0.4</v>
      </c>
      <c r="O519" t="s">
        <v>35</v>
      </c>
      <c r="P519" t="s">
        <v>49</v>
      </c>
      <c r="Q519" t="s">
        <v>216</v>
      </c>
      <c r="R519" t="s">
        <v>2516</v>
      </c>
      <c r="S519">
        <v>48185</v>
      </c>
      <c r="T519" s="1">
        <v>42144</v>
      </c>
      <c r="U519" s="1">
        <v>42145</v>
      </c>
      <c r="V519">
        <v>371.27200000000005</v>
      </c>
      <c r="W519" s="2">
        <f>Sales_Dataset[[#This Row],[Profit]]/Sales_Dataset[[#This Row],[Sales]]</f>
        <v>0.51055005500550055</v>
      </c>
      <c r="X519">
        <v>25</v>
      </c>
      <c r="Y519">
        <v>727.2</v>
      </c>
      <c r="Z519">
        <v>90387</v>
      </c>
      <c r="AA519" t="s">
        <v>52</v>
      </c>
      <c r="AB519" t="s">
        <v>40</v>
      </c>
    </row>
    <row r="520" spans="1:28" x14ac:dyDescent="0.3">
      <c r="A520">
        <v>18684</v>
      </c>
      <c r="B520" t="s">
        <v>41</v>
      </c>
      <c r="C520">
        <v>0.04</v>
      </c>
      <c r="D520">
        <v>65.989999999999995</v>
      </c>
      <c r="E520">
        <v>8.99</v>
      </c>
      <c r="F520">
        <v>2468</v>
      </c>
      <c r="G520" t="s">
        <v>741</v>
      </c>
      <c r="H520" t="s">
        <v>43</v>
      </c>
      <c r="I520" t="s">
        <v>30</v>
      </c>
      <c r="J520" t="s">
        <v>55</v>
      </c>
      <c r="K520" t="s">
        <v>56</v>
      </c>
      <c r="L520" t="s">
        <v>47</v>
      </c>
      <c r="M520" t="s">
        <v>742</v>
      </c>
      <c r="N520">
        <v>0.55000000000000004</v>
      </c>
      <c r="O520" t="s">
        <v>35</v>
      </c>
      <c r="P520" t="s">
        <v>88</v>
      </c>
      <c r="Q520" t="s">
        <v>112</v>
      </c>
      <c r="R520" t="s">
        <v>743</v>
      </c>
      <c r="S520">
        <v>28144</v>
      </c>
      <c r="T520" s="1">
        <v>42076</v>
      </c>
      <c r="U520" s="1">
        <v>42077</v>
      </c>
      <c r="V520">
        <v>-335.041</v>
      </c>
      <c r="W520" s="2">
        <f>Sales_Dataset[[#This Row],[Profit]]/Sales_Dataset[[#This Row],[Sales]]</f>
        <v>-0.4623997681383441</v>
      </c>
      <c r="X520">
        <v>13</v>
      </c>
      <c r="Y520">
        <v>724.57</v>
      </c>
      <c r="Z520">
        <v>88137</v>
      </c>
      <c r="AA520" t="s">
        <v>91</v>
      </c>
      <c r="AB520" t="s">
        <v>40</v>
      </c>
    </row>
    <row r="521" spans="1:28" x14ac:dyDescent="0.3">
      <c r="A521">
        <v>20993</v>
      </c>
      <c r="B521" t="s">
        <v>41</v>
      </c>
      <c r="C521">
        <v>0.01</v>
      </c>
      <c r="D521">
        <v>348.21</v>
      </c>
      <c r="E521">
        <v>40.19</v>
      </c>
      <c r="F521">
        <v>1552</v>
      </c>
      <c r="G521" t="s">
        <v>1708</v>
      </c>
      <c r="H521" t="s">
        <v>29</v>
      </c>
      <c r="I521" t="s">
        <v>60</v>
      </c>
      <c r="J521" t="s">
        <v>31</v>
      </c>
      <c r="K521" t="s">
        <v>32</v>
      </c>
      <c r="L521" t="s">
        <v>33</v>
      </c>
      <c r="M521" t="s">
        <v>329</v>
      </c>
      <c r="N521">
        <v>0.62</v>
      </c>
      <c r="O521" t="s">
        <v>35</v>
      </c>
      <c r="P521" t="s">
        <v>88</v>
      </c>
      <c r="Q521" t="s">
        <v>1227</v>
      </c>
      <c r="R521" t="s">
        <v>1709</v>
      </c>
      <c r="S521">
        <v>39056</v>
      </c>
      <c r="T521" s="1">
        <v>42005</v>
      </c>
      <c r="U521" s="1">
        <v>42008</v>
      </c>
      <c r="V521">
        <v>-337.09199999999998</v>
      </c>
      <c r="W521" s="2">
        <f>Sales_Dataset[[#This Row],[Profit]]/Sales_Dataset[[#This Row],[Sales]]</f>
        <v>-0.46589269425325486</v>
      </c>
      <c r="X521">
        <v>2</v>
      </c>
      <c r="Y521">
        <v>723.54</v>
      </c>
      <c r="Z521">
        <v>87486</v>
      </c>
      <c r="AA521" t="s">
        <v>91</v>
      </c>
      <c r="AB521" t="s">
        <v>40</v>
      </c>
    </row>
    <row r="522" spans="1:28" x14ac:dyDescent="0.3">
      <c r="A522">
        <v>7489</v>
      </c>
      <c r="B522" t="s">
        <v>76</v>
      </c>
      <c r="C522">
        <v>0.04</v>
      </c>
      <c r="D522">
        <v>35.44</v>
      </c>
      <c r="E522">
        <v>5.09</v>
      </c>
      <c r="F522">
        <v>3079</v>
      </c>
      <c r="G522" t="s">
        <v>163</v>
      </c>
      <c r="H522" t="s">
        <v>43</v>
      </c>
      <c r="I522" t="s">
        <v>60</v>
      </c>
      <c r="J522" t="s">
        <v>45</v>
      </c>
      <c r="K522" t="s">
        <v>53</v>
      </c>
      <c r="L522" t="s">
        <v>47</v>
      </c>
      <c r="M522" t="s">
        <v>339</v>
      </c>
      <c r="N522">
        <v>0.38</v>
      </c>
      <c r="O522" t="s">
        <v>35</v>
      </c>
      <c r="P522" t="s">
        <v>69</v>
      </c>
      <c r="Q522" t="s">
        <v>165</v>
      </c>
      <c r="R522" t="s">
        <v>166</v>
      </c>
      <c r="S522">
        <v>19112</v>
      </c>
      <c r="T522" s="1">
        <v>42166</v>
      </c>
      <c r="U522" s="1">
        <v>42166</v>
      </c>
      <c r="V522">
        <v>150.72</v>
      </c>
      <c r="W522" s="2">
        <f>Sales_Dataset[[#This Row],[Profit]]/Sales_Dataset[[#This Row],[Sales]]</f>
        <v>0.20872455338595761</v>
      </c>
      <c r="X522">
        <v>21</v>
      </c>
      <c r="Y522">
        <v>722.1</v>
      </c>
      <c r="Z522">
        <v>53476</v>
      </c>
      <c r="AA522" t="s">
        <v>72</v>
      </c>
      <c r="AB522" t="s">
        <v>40</v>
      </c>
    </row>
    <row r="523" spans="1:28" x14ac:dyDescent="0.3">
      <c r="A523">
        <v>462</v>
      </c>
      <c r="B523" t="s">
        <v>76</v>
      </c>
      <c r="C523">
        <v>7.0000000000000007E-2</v>
      </c>
      <c r="D523">
        <v>179.99</v>
      </c>
      <c r="E523">
        <v>19.989999999999998</v>
      </c>
      <c r="F523">
        <v>471</v>
      </c>
      <c r="G523" t="s">
        <v>84</v>
      </c>
      <c r="H523" t="s">
        <v>85</v>
      </c>
      <c r="I523" t="s">
        <v>80</v>
      </c>
      <c r="J523" t="s">
        <v>55</v>
      </c>
      <c r="K523" t="s">
        <v>86</v>
      </c>
      <c r="L523" t="s">
        <v>47</v>
      </c>
      <c r="M523" t="s">
        <v>87</v>
      </c>
      <c r="N523">
        <v>0.48</v>
      </c>
      <c r="O523" t="s">
        <v>35</v>
      </c>
      <c r="P523" t="s">
        <v>88</v>
      </c>
      <c r="Q523" t="s">
        <v>89</v>
      </c>
      <c r="R523" t="s">
        <v>90</v>
      </c>
      <c r="S523">
        <v>30318</v>
      </c>
      <c r="T523" s="1">
        <v>42043</v>
      </c>
      <c r="U523" s="1">
        <v>42043</v>
      </c>
      <c r="V523">
        <v>-568.53510000000006</v>
      </c>
      <c r="W523" s="2">
        <f>Sales_Dataset[[#This Row],[Profit]]/Sales_Dataset[[#This Row],[Sales]]</f>
        <v>-0.79179853209475937</v>
      </c>
      <c r="X523">
        <v>4</v>
      </c>
      <c r="Y523">
        <v>718.03</v>
      </c>
      <c r="Z523">
        <v>3138</v>
      </c>
      <c r="AA523" t="s">
        <v>91</v>
      </c>
      <c r="AB523" t="s">
        <v>40</v>
      </c>
    </row>
    <row r="524" spans="1:28" x14ac:dyDescent="0.3">
      <c r="A524">
        <v>26102</v>
      </c>
      <c r="B524" t="s">
        <v>27</v>
      </c>
      <c r="C524">
        <v>0.05</v>
      </c>
      <c r="D524">
        <v>100.98</v>
      </c>
      <c r="E524">
        <v>35.840000000000003</v>
      </c>
      <c r="F524">
        <v>164</v>
      </c>
      <c r="G524" t="s">
        <v>2987</v>
      </c>
      <c r="H524" t="s">
        <v>29</v>
      </c>
      <c r="I524" t="s">
        <v>44</v>
      </c>
      <c r="J524" t="s">
        <v>31</v>
      </c>
      <c r="K524" t="s">
        <v>153</v>
      </c>
      <c r="L524" t="s">
        <v>33</v>
      </c>
      <c r="M524" t="s">
        <v>1635</v>
      </c>
      <c r="N524">
        <v>0.62</v>
      </c>
      <c r="O524" t="s">
        <v>35</v>
      </c>
      <c r="P524" t="s">
        <v>36</v>
      </c>
      <c r="Q524" t="s">
        <v>108</v>
      </c>
      <c r="R524" t="s">
        <v>2988</v>
      </c>
      <c r="S524">
        <v>99352</v>
      </c>
      <c r="T524" s="1">
        <v>42006</v>
      </c>
      <c r="U524" s="1">
        <v>42008</v>
      </c>
      <c r="V524">
        <v>-111.4</v>
      </c>
      <c r="W524" s="2">
        <f>Sales_Dataset[[#This Row],[Profit]]/Sales_Dataset[[#This Row],[Sales]]</f>
        <v>-0.15568443854377753</v>
      </c>
      <c r="X524">
        <v>7</v>
      </c>
      <c r="Y524">
        <v>715.55</v>
      </c>
      <c r="Z524">
        <v>89961</v>
      </c>
      <c r="AA524" t="s">
        <v>39</v>
      </c>
      <c r="AB524" t="s">
        <v>40</v>
      </c>
    </row>
    <row r="525" spans="1:28" x14ac:dyDescent="0.3">
      <c r="A525">
        <v>18640</v>
      </c>
      <c r="B525" t="s">
        <v>27</v>
      </c>
      <c r="C525">
        <v>0.08</v>
      </c>
      <c r="D525">
        <v>125.99</v>
      </c>
      <c r="E525">
        <v>7.69</v>
      </c>
      <c r="F525">
        <v>3393</v>
      </c>
      <c r="G525" t="s">
        <v>705</v>
      </c>
      <c r="H525" t="s">
        <v>43</v>
      </c>
      <c r="I525" t="s">
        <v>80</v>
      </c>
      <c r="J525" t="s">
        <v>55</v>
      </c>
      <c r="K525" t="s">
        <v>56</v>
      </c>
      <c r="L525" t="s">
        <v>47</v>
      </c>
      <c r="M525" t="s">
        <v>706</v>
      </c>
      <c r="N525">
        <v>0.59</v>
      </c>
      <c r="O525" t="s">
        <v>35</v>
      </c>
      <c r="P525" t="s">
        <v>36</v>
      </c>
      <c r="Q525" t="s">
        <v>108</v>
      </c>
      <c r="R525" t="s">
        <v>707</v>
      </c>
      <c r="S525">
        <v>99163</v>
      </c>
      <c r="T525" s="1">
        <v>42123</v>
      </c>
      <c r="U525" s="1">
        <v>42124</v>
      </c>
      <c r="V525">
        <v>374.625</v>
      </c>
      <c r="W525" s="2">
        <f>Sales_Dataset[[#This Row],[Profit]]/Sales_Dataset[[#This Row],[Sales]]</f>
        <v>0.527373444450701</v>
      </c>
      <c r="X525">
        <v>7</v>
      </c>
      <c r="Y525">
        <v>710.36</v>
      </c>
      <c r="Z525">
        <v>87908</v>
      </c>
      <c r="AA525" t="s">
        <v>39</v>
      </c>
      <c r="AB525" t="s">
        <v>40</v>
      </c>
    </row>
    <row r="526" spans="1:28" x14ac:dyDescent="0.3">
      <c r="A526">
        <v>23604</v>
      </c>
      <c r="B526" t="s">
        <v>58</v>
      </c>
      <c r="C526">
        <v>0.06</v>
      </c>
      <c r="D526">
        <v>43.57</v>
      </c>
      <c r="E526">
        <v>16.36</v>
      </c>
      <c r="F526">
        <v>1627</v>
      </c>
      <c r="G526" t="s">
        <v>2478</v>
      </c>
      <c r="H526" t="s">
        <v>43</v>
      </c>
      <c r="I526" t="s">
        <v>30</v>
      </c>
      <c r="J526" t="s">
        <v>45</v>
      </c>
      <c r="K526" t="s">
        <v>120</v>
      </c>
      <c r="L526" t="s">
        <v>47</v>
      </c>
      <c r="M526" t="s">
        <v>2479</v>
      </c>
      <c r="N526">
        <v>0.55000000000000004</v>
      </c>
      <c r="O526" t="s">
        <v>35</v>
      </c>
      <c r="P526" t="s">
        <v>88</v>
      </c>
      <c r="Q526" t="s">
        <v>736</v>
      </c>
      <c r="R526" t="s">
        <v>2480</v>
      </c>
      <c r="S526">
        <v>37743</v>
      </c>
      <c r="T526" s="1">
        <v>42152</v>
      </c>
      <c r="U526" s="1">
        <v>42154</v>
      </c>
      <c r="V526">
        <v>-38.808</v>
      </c>
      <c r="W526" s="2">
        <f>Sales_Dataset[[#This Row],[Profit]]/Sales_Dataset[[#This Row],[Sales]]</f>
        <v>-5.4646840148698889E-2</v>
      </c>
      <c r="X526">
        <v>17</v>
      </c>
      <c r="Y526">
        <v>710.16</v>
      </c>
      <c r="Z526">
        <v>90602</v>
      </c>
      <c r="AA526" t="s">
        <v>91</v>
      </c>
      <c r="AB526" t="s">
        <v>40</v>
      </c>
    </row>
    <row r="527" spans="1:28" x14ac:dyDescent="0.3">
      <c r="A527">
        <v>20157</v>
      </c>
      <c r="B527" t="s">
        <v>27</v>
      </c>
      <c r="C527">
        <v>0.02</v>
      </c>
      <c r="D527">
        <v>63.94</v>
      </c>
      <c r="E527">
        <v>14.48</v>
      </c>
      <c r="F527">
        <v>2441</v>
      </c>
      <c r="G527" t="s">
        <v>1405</v>
      </c>
      <c r="H527" t="s">
        <v>43</v>
      </c>
      <c r="I527" t="s">
        <v>80</v>
      </c>
      <c r="J527" t="s">
        <v>31</v>
      </c>
      <c r="K527" t="s">
        <v>117</v>
      </c>
      <c r="L527" t="s">
        <v>47</v>
      </c>
      <c r="M527" t="s">
        <v>292</v>
      </c>
      <c r="N527">
        <v>0.46</v>
      </c>
      <c r="O527" t="s">
        <v>35</v>
      </c>
      <c r="P527" t="s">
        <v>88</v>
      </c>
      <c r="Q527" t="s">
        <v>94</v>
      </c>
      <c r="R527" t="s">
        <v>1406</v>
      </c>
      <c r="S527">
        <v>32935</v>
      </c>
      <c r="T527" s="1">
        <v>42098</v>
      </c>
      <c r="U527" s="1">
        <v>42098</v>
      </c>
      <c r="V527">
        <v>-100.17</v>
      </c>
      <c r="W527" s="2">
        <f>Sales_Dataset[[#This Row],[Profit]]/Sales_Dataset[[#This Row],[Sales]]</f>
        <v>-0.14114414541355502</v>
      </c>
      <c r="X527">
        <v>11</v>
      </c>
      <c r="Y527">
        <v>709.7</v>
      </c>
      <c r="Z527">
        <v>89300</v>
      </c>
      <c r="AA527" t="s">
        <v>91</v>
      </c>
      <c r="AB527" t="s">
        <v>40</v>
      </c>
    </row>
    <row r="528" spans="1:28" x14ac:dyDescent="0.3">
      <c r="A528">
        <v>18451</v>
      </c>
      <c r="B528" t="s">
        <v>27</v>
      </c>
      <c r="C528">
        <v>7.0000000000000007E-2</v>
      </c>
      <c r="D528">
        <v>699.99</v>
      </c>
      <c r="E528">
        <v>24.49</v>
      </c>
      <c r="F528">
        <v>1606</v>
      </c>
      <c r="G528" t="s">
        <v>617</v>
      </c>
      <c r="H528" t="s">
        <v>85</v>
      </c>
      <c r="I528" t="s">
        <v>44</v>
      </c>
      <c r="J528" t="s">
        <v>55</v>
      </c>
      <c r="K528" t="s">
        <v>239</v>
      </c>
      <c r="L528" t="s">
        <v>105</v>
      </c>
      <c r="M528" t="s">
        <v>486</v>
      </c>
      <c r="N528">
        <v>0.41</v>
      </c>
      <c r="O528" t="s">
        <v>35</v>
      </c>
      <c r="P528" t="s">
        <v>69</v>
      </c>
      <c r="Q528" t="s">
        <v>70</v>
      </c>
      <c r="R528" t="s">
        <v>619</v>
      </c>
      <c r="S528">
        <v>11010</v>
      </c>
      <c r="T528" s="1">
        <v>42011</v>
      </c>
      <c r="U528" s="1">
        <v>42012</v>
      </c>
      <c r="V528">
        <v>-2870.2775999999994</v>
      </c>
      <c r="W528" s="2">
        <f>Sales_Dataset[[#This Row],[Profit]]/Sales_Dataset[[#This Row],[Sales]]</f>
        <v>-4.0623267663043476</v>
      </c>
      <c r="X528">
        <v>1</v>
      </c>
      <c r="Y528">
        <v>706.56</v>
      </c>
      <c r="Z528">
        <v>87993</v>
      </c>
      <c r="AA528" t="s">
        <v>72</v>
      </c>
      <c r="AB528" t="s">
        <v>40</v>
      </c>
    </row>
    <row r="529" spans="1:28" x14ac:dyDescent="0.3">
      <c r="A529">
        <v>21330</v>
      </c>
      <c r="B529" t="s">
        <v>65</v>
      </c>
      <c r="C529">
        <v>0.08</v>
      </c>
      <c r="D529">
        <v>125.99</v>
      </c>
      <c r="E529">
        <v>7.69</v>
      </c>
      <c r="F529">
        <v>1121</v>
      </c>
      <c r="G529" t="s">
        <v>1815</v>
      </c>
      <c r="H529" t="s">
        <v>43</v>
      </c>
      <c r="I529" t="s">
        <v>80</v>
      </c>
      <c r="J529" t="s">
        <v>55</v>
      </c>
      <c r="K529" t="s">
        <v>56</v>
      </c>
      <c r="L529" t="s">
        <v>47</v>
      </c>
      <c r="M529" t="s">
        <v>759</v>
      </c>
      <c r="N529">
        <v>0.57999999999999996</v>
      </c>
      <c r="O529" t="s">
        <v>35</v>
      </c>
      <c r="P529" t="s">
        <v>36</v>
      </c>
      <c r="Q529" t="s">
        <v>37</v>
      </c>
      <c r="R529" t="s">
        <v>1817</v>
      </c>
      <c r="S529">
        <v>92592</v>
      </c>
      <c r="T529" s="1">
        <v>42042</v>
      </c>
      <c r="U529" s="1">
        <v>42044</v>
      </c>
      <c r="V529">
        <v>377.154</v>
      </c>
      <c r="W529" s="2">
        <f>Sales_Dataset[[#This Row],[Profit]]/Sales_Dataset[[#This Row],[Sales]]</f>
        <v>0.53614135842833988</v>
      </c>
      <c r="X529">
        <v>7</v>
      </c>
      <c r="Y529">
        <v>703.46</v>
      </c>
      <c r="Z529">
        <v>86767</v>
      </c>
      <c r="AA529" t="s">
        <v>39</v>
      </c>
      <c r="AB529" t="s">
        <v>40</v>
      </c>
    </row>
    <row r="530" spans="1:28" x14ac:dyDescent="0.3">
      <c r="A530">
        <v>21662</v>
      </c>
      <c r="B530" t="s">
        <v>41</v>
      </c>
      <c r="C530">
        <v>0.04</v>
      </c>
      <c r="D530">
        <v>39.479999999999997</v>
      </c>
      <c r="E530">
        <v>1.99</v>
      </c>
      <c r="F530">
        <v>594</v>
      </c>
      <c r="G530" t="s">
        <v>1923</v>
      </c>
      <c r="H530" t="s">
        <v>43</v>
      </c>
      <c r="I530" t="s">
        <v>80</v>
      </c>
      <c r="J530" t="s">
        <v>55</v>
      </c>
      <c r="K530" t="s">
        <v>86</v>
      </c>
      <c r="L530" t="s">
        <v>62</v>
      </c>
      <c r="M530" t="s">
        <v>890</v>
      </c>
      <c r="N530">
        <v>0.54</v>
      </c>
      <c r="O530" t="s">
        <v>35</v>
      </c>
      <c r="P530" t="s">
        <v>49</v>
      </c>
      <c r="Q530" t="s">
        <v>413</v>
      </c>
      <c r="R530" t="s">
        <v>1924</v>
      </c>
      <c r="S530">
        <v>46016</v>
      </c>
      <c r="T530" s="1">
        <v>42174</v>
      </c>
      <c r="U530" s="1">
        <v>42177</v>
      </c>
      <c r="V530">
        <v>484.84919999999994</v>
      </c>
      <c r="W530" s="2">
        <f>Sales_Dataset[[#This Row],[Profit]]/Sales_Dataset[[#This Row],[Sales]]</f>
        <v>0.69</v>
      </c>
      <c r="X530">
        <v>18</v>
      </c>
      <c r="Y530">
        <v>702.68</v>
      </c>
      <c r="Z530">
        <v>86311</v>
      </c>
      <c r="AA530" t="s">
        <v>52</v>
      </c>
      <c r="AB530" t="s">
        <v>40</v>
      </c>
    </row>
    <row r="531" spans="1:28" x14ac:dyDescent="0.3">
      <c r="A531">
        <v>21852</v>
      </c>
      <c r="B531" t="s">
        <v>27</v>
      </c>
      <c r="C531">
        <v>0</v>
      </c>
      <c r="D531">
        <v>25.38</v>
      </c>
      <c r="E531">
        <v>8.99</v>
      </c>
      <c r="F531">
        <v>3257</v>
      </c>
      <c r="G531" t="s">
        <v>756</v>
      </c>
      <c r="H531" t="s">
        <v>43</v>
      </c>
      <c r="I531" t="s">
        <v>80</v>
      </c>
      <c r="J531" t="s">
        <v>31</v>
      </c>
      <c r="K531" t="s">
        <v>117</v>
      </c>
      <c r="L531" t="s">
        <v>62</v>
      </c>
      <c r="M531" t="s">
        <v>1954</v>
      </c>
      <c r="N531">
        <v>0.5</v>
      </c>
      <c r="O531" t="s">
        <v>35</v>
      </c>
      <c r="P531" t="s">
        <v>36</v>
      </c>
      <c r="Q531" t="s">
        <v>108</v>
      </c>
      <c r="R531" t="s">
        <v>758</v>
      </c>
      <c r="S531">
        <v>98632</v>
      </c>
      <c r="T531" s="1">
        <v>42137</v>
      </c>
      <c r="U531" s="1">
        <v>42139</v>
      </c>
      <c r="V531">
        <v>470.33799999999997</v>
      </c>
      <c r="W531" s="2">
        <f>Sales_Dataset[[#This Row],[Profit]]/Sales_Dataset[[#This Row],[Sales]]</f>
        <v>0.67151811082080493</v>
      </c>
      <c r="X531">
        <v>26</v>
      </c>
      <c r="Y531">
        <v>700.41</v>
      </c>
      <c r="Z531">
        <v>88826</v>
      </c>
      <c r="AA531" t="s">
        <v>39</v>
      </c>
      <c r="AB531" t="s">
        <v>40</v>
      </c>
    </row>
    <row r="532" spans="1:28" x14ac:dyDescent="0.3">
      <c r="A532">
        <v>19323</v>
      </c>
      <c r="B532" t="s">
        <v>65</v>
      </c>
      <c r="C532">
        <v>0.05</v>
      </c>
      <c r="D532">
        <v>140.97999999999999</v>
      </c>
      <c r="E532">
        <v>36.090000000000003</v>
      </c>
      <c r="F532">
        <v>1253</v>
      </c>
      <c r="G532" t="s">
        <v>1069</v>
      </c>
      <c r="H532" t="s">
        <v>29</v>
      </c>
      <c r="I532" t="s">
        <v>44</v>
      </c>
      <c r="J532" t="s">
        <v>31</v>
      </c>
      <c r="K532" t="s">
        <v>153</v>
      </c>
      <c r="L532" t="s">
        <v>33</v>
      </c>
      <c r="M532" t="s">
        <v>1072</v>
      </c>
      <c r="N532">
        <v>0.77</v>
      </c>
      <c r="O532" t="s">
        <v>35</v>
      </c>
      <c r="P532" t="s">
        <v>49</v>
      </c>
      <c r="Q532" t="s">
        <v>50</v>
      </c>
      <c r="R532" t="s">
        <v>1071</v>
      </c>
      <c r="S532">
        <v>78613</v>
      </c>
      <c r="T532" s="1">
        <v>42117</v>
      </c>
      <c r="U532" s="1">
        <v>42119</v>
      </c>
      <c r="V532">
        <v>-373.09</v>
      </c>
      <c r="W532" s="2">
        <f>Sales_Dataset[[#This Row],[Profit]]/Sales_Dataset[[#This Row],[Sales]]</f>
        <v>-0.53356501344316687</v>
      </c>
      <c r="X532">
        <v>5</v>
      </c>
      <c r="Y532">
        <v>699.24</v>
      </c>
      <c r="Z532">
        <v>89981</v>
      </c>
      <c r="AA532" t="s">
        <v>52</v>
      </c>
      <c r="AB532" t="s">
        <v>40</v>
      </c>
    </row>
    <row r="533" spans="1:28" x14ac:dyDescent="0.3">
      <c r="A533">
        <v>830</v>
      </c>
      <c r="B533" t="s">
        <v>65</v>
      </c>
      <c r="C533">
        <v>0.03</v>
      </c>
      <c r="D533">
        <v>10.64</v>
      </c>
      <c r="E533">
        <v>5.16</v>
      </c>
      <c r="F533">
        <v>1193</v>
      </c>
      <c r="G533" t="s">
        <v>122</v>
      </c>
      <c r="H533" t="s">
        <v>43</v>
      </c>
      <c r="I533" t="s">
        <v>80</v>
      </c>
      <c r="J533" t="s">
        <v>31</v>
      </c>
      <c r="K533" t="s">
        <v>117</v>
      </c>
      <c r="L533" t="s">
        <v>47</v>
      </c>
      <c r="M533" t="s">
        <v>123</v>
      </c>
      <c r="N533">
        <v>0.56999999999999995</v>
      </c>
      <c r="O533" t="s">
        <v>35</v>
      </c>
      <c r="P533" t="s">
        <v>69</v>
      </c>
      <c r="Q533" t="s">
        <v>107</v>
      </c>
      <c r="R533" t="s">
        <v>108</v>
      </c>
      <c r="S533">
        <v>20016</v>
      </c>
      <c r="T533" s="1">
        <v>42172</v>
      </c>
      <c r="U533" s="1">
        <v>42177</v>
      </c>
      <c r="V533">
        <v>14.48</v>
      </c>
      <c r="W533" s="2">
        <f>Sales_Dataset[[#This Row],[Profit]]/Sales_Dataset[[#This Row],[Sales]]</f>
        <v>2.0775941230486684E-2</v>
      </c>
      <c r="X533">
        <v>63</v>
      </c>
      <c r="Y533">
        <v>696.96</v>
      </c>
      <c r="Z533">
        <v>5984</v>
      </c>
      <c r="AA533" t="s">
        <v>72</v>
      </c>
      <c r="AB533" t="s">
        <v>40</v>
      </c>
    </row>
    <row r="534" spans="1:28" x14ac:dyDescent="0.3">
      <c r="A534">
        <v>24775</v>
      </c>
      <c r="B534" t="s">
        <v>76</v>
      </c>
      <c r="C534">
        <v>0</v>
      </c>
      <c r="D534">
        <v>80.98</v>
      </c>
      <c r="E534">
        <v>35</v>
      </c>
      <c r="F534">
        <v>868</v>
      </c>
      <c r="G534" t="s">
        <v>2708</v>
      </c>
      <c r="H534" t="s">
        <v>43</v>
      </c>
      <c r="I534" t="s">
        <v>30</v>
      </c>
      <c r="J534" t="s">
        <v>45</v>
      </c>
      <c r="K534" t="s">
        <v>120</v>
      </c>
      <c r="L534" t="s">
        <v>105</v>
      </c>
      <c r="M534" t="s">
        <v>2008</v>
      </c>
      <c r="N534">
        <v>0.83</v>
      </c>
      <c r="O534" t="s">
        <v>35</v>
      </c>
      <c r="P534" t="s">
        <v>49</v>
      </c>
      <c r="Q534" t="s">
        <v>474</v>
      </c>
      <c r="R534" t="s">
        <v>2710</v>
      </c>
      <c r="S534">
        <v>55126</v>
      </c>
      <c r="T534" s="1">
        <v>42060</v>
      </c>
      <c r="U534" s="1">
        <v>42062</v>
      </c>
      <c r="V534">
        <v>-684.78</v>
      </c>
      <c r="W534" s="2">
        <f>Sales_Dataset[[#This Row],[Profit]]/Sales_Dataset[[#This Row],[Sales]]</f>
        <v>-1.0029145125148289</v>
      </c>
      <c r="X534">
        <v>8</v>
      </c>
      <c r="Y534">
        <v>682.79</v>
      </c>
      <c r="Z534">
        <v>91194</v>
      </c>
      <c r="AA534" t="s">
        <v>52</v>
      </c>
      <c r="AB534" t="s">
        <v>40</v>
      </c>
    </row>
    <row r="535" spans="1:28" x14ac:dyDescent="0.3">
      <c r="A535">
        <v>3004</v>
      </c>
      <c r="B535" t="s">
        <v>65</v>
      </c>
      <c r="C535">
        <v>0</v>
      </c>
      <c r="D535">
        <v>22.38</v>
      </c>
      <c r="E535">
        <v>15.1</v>
      </c>
      <c r="F535">
        <v>1340</v>
      </c>
      <c r="G535" t="s">
        <v>199</v>
      </c>
      <c r="H535" t="s">
        <v>85</v>
      </c>
      <c r="I535" t="s">
        <v>44</v>
      </c>
      <c r="J535" t="s">
        <v>45</v>
      </c>
      <c r="K535" t="s">
        <v>67</v>
      </c>
      <c r="L535" t="s">
        <v>47</v>
      </c>
      <c r="M535" t="s">
        <v>200</v>
      </c>
      <c r="N535">
        <v>0.38</v>
      </c>
      <c r="O535" t="s">
        <v>35</v>
      </c>
      <c r="P535" t="s">
        <v>69</v>
      </c>
      <c r="Q535" t="s">
        <v>70</v>
      </c>
      <c r="R535" t="s">
        <v>71</v>
      </c>
      <c r="S535">
        <v>10170</v>
      </c>
      <c r="T535" s="1">
        <v>42045</v>
      </c>
      <c r="U535" s="1">
        <v>42052</v>
      </c>
      <c r="V535">
        <v>-52.646999999999998</v>
      </c>
      <c r="W535" s="2">
        <f>Sales_Dataset[[#This Row],[Profit]]/Sales_Dataset[[#This Row],[Sales]]</f>
        <v>-7.7118122692916152E-2</v>
      </c>
      <c r="X535">
        <v>29</v>
      </c>
      <c r="Y535">
        <v>682.68</v>
      </c>
      <c r="Z535">
        <v>21636</v>
      </c>
      <c r="AA535" t="s">
        <v>72</v>
      </c>
      <c r="AB535" t="s">
        <v>40</v>
      </c>
    </row>
    <row r="536" spans="1:28" x14ac:dyDescent="0.3">
      <c r="A536">
        <v>23908</v>
      </c>
      <c r="B536" t="s">
        <v>65</v>
      </c>
      <c r="C536">
        <v>0.1</v>
      </c>
      <c r="D536">
        <v>125.99</v>
      </c>
      <c r="E536">
        <v>4.2</v>
      </c>
      <c r="F536">
        <v>3355</v>
      </c>
      <c r="G536" t="s">
        <v>2547</v>
      </c>
      <c r="H536" t="s">
        <v>43</v>
      </c>
      <c r="I536" t="s">
        <v>30</v>
      </c>
      <c r="J536" t="s">
        <v>55</v>
      </c>
      <c r="K536" t="s">
        <v>56</v>
      </c>
      <c r="L536" t="s">
        <v>47</v>
      </c>
      <c r="M536" t="s">
        <v>57</v>
      </c>
      <c r="N536">
        <v>0.59</v>
      </c>
      <c r="O536" t="s">
        <v>35</v>
      </c>
      <c r="P536" t="s">
        <v>36</v>
      </c>
      <c r="Q536" t="s">
        <v>37</v>
      </c>
      <c r="R536" t="s">
        <v>2548</v>
      </c>
      <c r="S536">
        <v>93010</v>
      </c>
      <c r="T536" s="1">
        <v>42063</v>
      </c>
      <c r="U536" s="1">
        <v>42063</v>
      </c>
      <c r="V536">
        <v>372.40199999999999</v>
      </c>
      <c r="W536" s="2">
        <f>Sales_Dataset[[#This Row],[Profit]]/Sales_Dataset[[#This Row],[Sales]]</f>
        <v>0.54650876111649205</v>
      </c>
      <c r="X536">
        <v>7</v>
      </c>
      <c r="Y536">
        <v>681.42</v>
      </c>
      <c r="Z536">
        <v>88587</v>
      </c>
      <c r="AA536" t="s">
        <v>39</v>
      </c>
      <c r="AB536" t="s">
        <v>40</v>
      </c>
    </row>
    <row r="537" spans="1:28" x14ac:dyDescent="0.3">
      <c r="A537">
        <v>22342</v>
      </c>
      <c r="B537" t="s">
        <v>65</v>
      </c>
      <c r="C537">
        <v>0.01</v>
      </c>
      <c r="D537">
        <v>125.99</v>
      </c>
      <c r="E537">
        <v>8.99</v>
      </c>
      <c r="F537">
        <v>3385</v>
      </c>
      <c r="G537" t="s">
        <v>2107</v>
      </c>
      <c r="H537" t="s">
        <v>43</v>
      </c>
      <c r="I537" t="s">
        <v>30</v>
      </c>
      <c r="J537" t="s">
        <v>55</v>
      </c>
      <c r="K537" t="s">
        <v>56</v>
      </c>
      <c r="L537" t="s">
        <v>47</v>
      </c>
      <c r="M537" t="s">
        <v>151</v>
      </c>
      <c r="N537">
        <v>0.59</v>
      </c>
      <c r="O537" t="s">
        <v>35</v>
      </c>
      <c r="P537" t="s">
        <v>69</v>
      </c>
      <c r="Q537" t="s">
        <v>441</v>
      </c>
      <c r="R537" t="s">
        <v>2109</v>
      </c>
      <c r="S537">
        <v>44512</v>
      </c>
      <c r="T537" s="1">
        <v>42020</v>
      </c>
      <c r="U537" s="1">
        <v>42025</v>
      </c>
      <c r="V537">
        <v>426.46032000000002</v>
      </c>
      <c r="W537" s="2">
        <f>Sales_Dataset[[#This Row],[Profit]]/Sales_Dataset[[#This Row],[Sales]]</f>
        <v>0.62654862264012345</v>
      </c>
      <c r="X537">
        <v>6</v>
      </c>
      <c r="Y537">
        <v>680.65</v>
      </c>
      <c r="Z537">
        <v>88745</v>
      </c>
      <c r="AA537" t="s">
        <v>72</v>
      </c>
      <c r="AB537" t="s">
        <v>40</v>
      </c>
    </row>
    <row r="538" spans="1:28" x14ac:dyDescent="0.3">
      <c r="A538">
        <v>25027</v>
      </c>
      <c r="B538" t="s">
        <v>27</v>
      </c>
      <c r="C538">
        <v>0.05</v>
      </c>
      <c r="D538">
        <v>35.89</v>
      </c>
      <c r="E538">
        <v>14.72</v>
      </c>
      <c r="F538">
        <v>1018</v>
      </c>
      <c r="G538" t="s">
        <v>2788</v>
      </c>
      <c r="H538" t="s">
        <v>43</v>
      </c>
      <c r="I538" t="s">
        <v>44</v>
      </c>
      <c r="J538" t="s">
        <v>45</v>
      </c>
      <c r="K538" t="s">
        <v>115</v>
      </c>
      <c r="L538" t="s">
        <v>47</v>
      </c>
      <c r="M538" t="s">
        <v>2789</v>
      </c>
      <c r="N538">
        <v>0.4</v>
      </c>
      <c r="O538" t="s">
        <v>35</v>
      </c>
      <c r="P538" t="s">
        <v>88</v>
      </c>
      <c r="Q538" t="s">
        <v>112</v>
      </c>
      <c r="R538" t="s">
        <v>2790</v>
      </c>
      <c r="S538">
        <v>27511</v>
      </c>
      <c r="T538" s="1">
        <v>42102</v>
      </c>
      <c r="U538" s="1">
        <v>42103</v>
      </c>
      <c r="V538">
        <v>22.866</v>
      </c>
      <c r="W538" s="2">
        <f>Sales_Dataset[[#This Row],[Profit]]/Sales_Dataset[[#This Row],[Sales]]</f>
        <v>3.3607195872955214E-2</v>
      </c>
      <c r="X538">
        <v>19</v>
      </c>
      <c r="Y538">
        <v>680.39</v>
      </c>
      <c r="Z538">
        <v>88391</v>
      </c>
      <c r="AA538" t="s">
        <v>91</v>
      </c>
      <c r="AB538" t="s">
        <v>40</v>
      </c>
    </row>
    <row r="539" spans="1:28" x14ac:dyDescent="0.3">
      <c r="A539">
        <v>19991</v>
      </c>
      <c r="B539" t="s">
        <v>76</v>
      </c>
      <c r="C539">
        <v>0.04</v>
      </c>
      <c r="D539">
        <v>176.19</v>
      </c>
      <c r="E539">
        <v>11.87</v>
      </c>
      <c r="F539">
        <v>1298</v>
      </c>
      <c r="G539" t="s">
        <v>1365</v>
      </c>
      <c r="H539" t="s">
        <v>43</v>
      </c>
      <c r="I539" t="s">
        <v>44</v>
      </c>
      <c r="J539" t="s">
        <v>45</v>
      </c>
      <c r="K539" t="s">
        <v>120</v>
      </c>
      <c r="L539" t="s">
        <v>47</v>
      </c>
      <c r="M539" t="s">
        <v>1368</v>
      </c>
      <c r="N539">
        <v>0.62</v>
      </c>
      <c r="O539" t="s">
        <v>35</v>
      </c>
      <c r="P539" t="s">
        <v>49</v>
      </c>
      <c r="Q539" t="s">
        <v>50</v>
      </c>
      <c r="R539" t="s">
        <v>1367</v>
      </c>
      <c r="S539">
        <v>75482</v>
      </c>
      <c r="T539" s="1">
        <v>42047</v>
      </c>
      <c r="U539" s="1">
        <v>42049</v>
      </c>
      <c r="V539">
        <v>320.10000000000002</v>
      </c>
      <c r="W539" s="2">
        <f>Sales_Dataset[[#This Row],[Profit]]/Sales_Dataset[[#This Row],[Sales]]</f>
        <v>0.47312177601726357</v>
      </c>
      <c r="X539">
        <v>4</v>
      </c>
      <c r="Y539">
        <v>676.57</v>
      </c>
      <c r="Z539">
        <v>90662</v>
      </c>
      <c r="AA539" t="s">
        <v>52</v>
      </c>
      <c r="AB539" t="s">
        <v>40</v>
      </c>
    </row>
    <row r="540" spans="1:28" x14ac:dyDescent="0.3">
      <c r="A540">
        <v>23589</v>
      </c>
      <c r="B540" t="s">
        <v>58</v>
      </c>
      <c r="C540">
        <v>0.01</v>
      </c>
      <c r="D540">
        <v>155.99</v>
      </c>
      <c r="E540">
        <v>8.99</v>
      </c>
      <c r="F540">
        <v>1836</v>
      </c>
      <c r="G540" t="s">
        <v>2476</v>
      </c>
      <c r="H540" t="s">
        <v>85</v>
      </c>
      <c r="I540" t="s">
        <v>30</v>
      </c>
      <c r="J540" t="s">
        <v>55</v>
      </c>
      <c r="K540" t="s">
        <v>56</v>
      </c>
      <c r="L540" t="s">
        <v>47</v>
      </c>
      <c r="M540" t="s">
        <v>1046</v>
      </c>
      <c r="N540">
        <v>0.57999999999999996</v>
      </c>
      <c r="O540" t="s">
        <v>35</v>
      </c>
      <c r="P540" t="s">
        <v>36</v>
      </c>
      <c r="Q540" t="s">
        <v>37</v>
      </c>
      <c r="R540" t="s">
        <v>103</v>
      </c>
      <c r="S540">
        <v>94110</v>
      </c>
      <c r="T540" s="1">
        <v>42113</v>
      </c>
      <c r="U540" s="1">
        <v>42114</v>
      </c>
      <c r="V540">
        <v>-219.07908</v>
      </c>
      <c r="W540" s="2">
        <f>Sales_Dataset[[#This Row],[Profit]]/Sales_Dataset[[#This Row],[Sales]]</f>
        <v>-0.324162999570898</v>
      </c>
      <c r="X540">
        <v>5</v>
      </c>
      <c r="Y540">
        <v>675.83</v>
      </c>
      <c r="Z540">
        <v>86600</v>
      </c>
      <c r="AA540" t="s">
        <v>39</v>
      </c>
      <c r="AB540" t="s">
        <v>40</v>
      </c>
    </row>
    <row r="541" spans="1:28" x14ac:dyDescent="0.3">
      <c r="A541">
        <v>22649</v>
      </c>
      <c r="B541" t="s">
        <v>76</v>
      </c>
      <c r="C541">
        <v>0.1</v>
      </c>
      <c r="D541">
        <v>78.69</v>
      </c>
      <c r="E541">
        <v>19.989999999999998</v>
      </c>
      <c r="F541">
        <v>2355</v>
      </c>
      <c r="G541" t="s">
        <v>1873</v>
      </c>
      <c r="H541" t="s">
        <v>43</v>
      </c>
      <c r="I541" t="s">
        <v>80</v>
      </c>
      <c r="J541" t="s">
        <v>31</v>
      </c>
      <c r="K541" t="s">
        <v>117</v>
      </c>
      <c r="L541" t="s">
        <v>47</v>
      </c>
      <c r="M541" t="s">
        <v>2197</v>
      </c>
      <c r="N541">
        <v>0.43</v>
      </c>
      <c r="O541" t="s">
        <v>35</v>
      </c>
      <c r="P541" t="s">
        <v>36</v>
      </c>
      <c r="Q541" t="s">
        <v>37</v>
      </c>
      <c r="R541" t="s">
        <v>1874</v>
      </c>
      <c r="S541">
        <v>92236</v>
      </c>
      <c r="T541" s="1">
        <v>42050</v>
      </c>
      <c r="U541" s="1">
        <v>42051</v>
      </c>
      <c r="V541">
        <v>465.43949999999995</v>
      </c>
      <c r="W541" s="2">
        <f>Sales_Dataset[[#This Row],[Profit]]/Sales_Dataset[[#This Row],[Sales]]</f>
        <v>0.69</v>
      </c>
      <c r="X541">
        <v>9</v>
      </c>
      <c r="Y541">
        <v>674.55</v>
      </c>
      <c r="Z541">
        <v>91304</v>
      </c>
      <c r="AA541" t="s">
        <v>39</v>
      </c>
      <c r="AB541" t="s">
        <v>40</v>
      </c>
    </row>
    <row r="542" spans="1:28" x14ac:dyDescent="0.3">
      <c r="A542">
        <v>25820</v>
      </c>
      <c r="B542" t="s">
        <v>58</v>
      </c>
      <c r="C542">
        <v>0.03</v>
      </c>
      <c r="D542">
        <v>42.8</v>
      </c>
      <c r="E542">
        <v>2.99</v>
      </c>
      <c r="F542">
        <v>3249</v>
      </c>
      <c r="G542" t="s">
        <v>2928</v>
      </c>
      <c r="H542" t="s">
        <v>43</v>
      </c>
      <c r="I542" t="s">
        <v>30</v>
      </c>
      <c r="J542" t="s">
        <v>45</v>
      </c>
      <c r="K542" t="s">
        <v>67</v>
      </c>
      <c r="L542" t="s">
        <v>47</v>
      </c>
      <c r="M542" t="s">
        <v>2929</v>
      </c>
      <c r="N542">
        <v>0.36</v>
      </c>
      <c r="O542" t="s">
        <v>35</v>
      </c>
      <c r="P542" t="s">
        <v>69</v>
      </c>
      <c r="Q542" t="s">
        <v>460</v>
      </c>
      <c r="R542" t="s">
        <v>2930</v>
      </c>
      <c r="S542">
        <v>21403</v>
      </c>
      <c r="T542" s="1">
        <v>42147</v>
      </c>
      <c r="U542" s="1">
        <v>42148</v>
      </c>
      <c r="V542">
        <v>462.92099999999994</v>
      </c>
      <c r="W542" s="2">
        <f>Sales_Dataset[[#This Row],[Profit]]/Sales_Dataset[[#This Row],[Sales]]</f>
        <v>0.69</v>
      </c>
      <c r="X542">
        <v>16</v>
      </c>
      <c r="Y542">
        <v>670.9</v>
      </c>
      <c r="Z542">
        <v>87298</v>
      </c>
      <c r="AA542" t="s">
        <v>72</v>
      </c>
      <c r="AB542" t="s">
        <v>40</v>
      </c>
    </row>
    <row r="543" spans="1:28" x14ac:dyDescent="0.3">
      <c r="A543">
        <v>24526</v>
      </c>
      <c r="B543" t="s">
        <v>27</v>
      </c>
      <c r="C543">
        <v>0</v>
      </c>
      <c r="D543">
        <v>29.34</v>
      </c>
      <c r="E543">
        <v>7.87</v>
      </c>
      <c r="F543">
        <v>2356</v>
      </c>
      <c r="G543" t="s">
        <v>2660</v>
      </c>
      <c r="H543" t="s">
        <v>43</v>
      </c>
      <c r="I543" t="s">
        <v>80</v>
      </c>
      <c r="J543" t="s">
        <v>31</v>
      </c>
      <c r="K543" t="s">
        <v>117</v>
      </c>
      <c r="L543" t="s">
        <v>47</v>
      </c>
      <c r="M543" t="s">
        <v>2105</v>
      </c>
      <c r="N543">
        <v>0.54</v>
      </c>
      <c r="O543" t="s">
        <v>35</v>
      </c>
      <c r="P543" t="s">
        <v>36</v>
      </c>
      <c r="Q543" t="s">
        <v>1220</v>
      </c>
      <c r="R543" t="s">
        <v>1221</v>
      </c>
      <c r="S543">
        <v>82901</v>
      </c>
      <c r="T543" s="1">
        <v>42078</v>
      </c>
      <c r="U543" s="1">
        <v>42080</v>
      </c>
      <c r="V543">
        <v>385.37</v>
      </c>
      <c r="W543" s="2">
        <f>Sales_Dataset[[#This Row],[Profit]]/Sales_Dataset[[#This Row],[Sales]]</f>
        <v>0.57657320685837399</v>
      </c>
      <c r="X543">
        <v>22</v>
      </c>
      <c r="Y543">
        <v>668.38</v>
      </c>
      <c r="Z543">
        <v>91305</v>
      </c>
      <c r="AA543" t="s">
        <v>39</v>
      </c>
      <c r="AB543" t="s">
        <v>40</v>
      </c>
    </row>
    <row r="544" spans="1:28" x14ac:dyDescent="0.3">
      <c r="A544">
        <v>22243</v>
      </c>
      <c r="B544" t="s">
        <v>65</v>
      </c>
      <c r="C544">
        <v>0.01</v>
      </c>
      <c r="D544">
        <v>79.52</v>
      </c>
      <c r="E544">
        <v>48.2</v>
      </c>
      <c r="F544">
        <v>152</v>
      </c>
      <c r="G544" t="s">
        <v>1743</v>
      </c>
      <c r="H544" t="s">
        <v>43</v>
      </c>
      <c r="I544" t="s">
        <v>44</v>
      </c>
      <c r="J544" t="s">
        <v>31</v>
      </c>
      <c r="K544" t="s">
        <v>117</v>
      </c>
      <c r="L544" t="s">
        <v>167</v>
      </c>
      <c r="M544" t="s">
        <v>2086</v>
      </c>
      <c r="N544">
        <v>0.74</v>
      </c>
      <c r="O544" t="s">
        <v>35</v>
      </c>
      <c r="P544" t="s">
        <v>88</v>
      </c>
      <c r="Q544" t="s">
        <v>736</v>
      </c>
      <c r="R544" t="s">
        <v>1745</v>
      </c>
      <c r="S544">
        <v>37918</v>
      </c>
      <c r="T544" s="1">
        <v>42113</v>
      </c>
      <c r="U544" s="1">
        <v>42120</v>
      </c>
      <c r="V544">
        <v>-40.683999999999997</v>
      </c>
      <c r="W544" s="2">
        <f>Sales_Dataset[[#This Row],[Profit]]/Sales_Dataset[[#This Row],[Sales]]</f>
        <v>-6.0918782942022034E-2</v>
      </c>
      <c r="X544">
        <v>8</v>
      </c>
      <c r="Y544">
        <v>667.84</v>
      </c>
      <c r="Z544">
        <v>89522</v>
      </c>
      <c r="AA544" t="s">
        <v>91</v>
      </c>
      <c r="AB544" t="s">
        <v>40</v>
      </c>
    </row>
    <row r="545" spans="1:28" x14ac:dyDescent="0.3">
      <c r="A545">
        <v>24737</v>
      </c>
      <c r="B545" t="s">
        <v>27</v>
      </c>
      <c r="C545">
        <v>0.02</v>
      </c>
      <c r="D545">
        <v>15.94</v>
      </c>
      <c r="E545">
        <v>5.45</v>
      </c>
      <c r="F545">
        <v>1069</v>
      </c>
      <c r="G545" t="s">
        <v>2699</v>
      </c>
      <c r="H545" t="s">
        <v>43</v>
      </c>
      <c r="I545" t="s">
        <v>44</v>
      </c>
      <c r="J545" t="s">
        <v>45</v>
      </c>
      <c r="K545" t="s">
        <v>81</v>
      </c>
      <c r="L545" t="s">
        <v>62</v>
      </c>
      <c r="M545" t="s">
        <v>2700</v>
      </c>
      <c r="N545">
        <v>0.55000000000000004</v>
      </c>
      <c r="O545" t="s">
        <v>35</v>
      </c>
      <c r="P545" t="s">
        <v>49</v>
      </c>
      <c r="Q545" t="s">
        <v>176</v>
      </c>
      <c r="R545" t="s">
        <v>2701</v>
      </c>
      <c r="S545">
        <v>62901</v>
      </c>
      <c r="T545" s="1">
        <v>42138</v>
      </c>
      <c r="U545" s="1">
        <v>42139</v>
      </c>
      <c r="V545">
        <v>139.61200000000002</v>
      </c>
      <c r="W545" s="2">
        <f>Sales_Dataset[[#This Row],[Profit]]/Sales_Dataset[[#This Row],[Sales]]</f>
        <v>0.21015142848541413</v>
      </c>
      <c r="X545">
        <v>41</v>
      </c>
      <c r="Y545">
        <v>664.34</v>
      </c>
      <c r="Z545">
        <v>87110</v>
      </c>
      <c r="AA545" t="s">
        <v>52</v>
      </c>
      <c r="AB545" t="s">
        <v>40</v>
      </c>
    </row>
    <row r="546" spans="1:28" x14ac:dyDescent="0.3">
      <c r="A546">
        <v>24856</v>
      </c>
      <c r="B546" t="s">
        <v>41</v>
      </c>
      <c r="C546">
        <v>0.09</v>
      </c>
      <c r="D546">
        <v>348.21</v>
      </c>
      <c r="E546">
        <v>40.19</v>
      </c>
      <c r="F546">
        <v>2490</v>
      </c>
      <c r="G546" t="s">
        <v>1819</v>
      </c>
      <c r="H546" t="s">
        <v>29</v>
      </c>
      <c r="I546" t="s">
        <v>44</v>
      </c>
      <c r="J546" t="s">
        <v>31</v>
      </c>
      <c r="K546" t="s">
        <v>32</v>
      </c>
      <c r="L546" t="s">
        <v>33</v>
      </c>
      <c r="M546" t="s">
        <v>329</v>
      </c>
      <c r="N546">
        <v>0.62</v>
      </c>
      <c r="O546" t="s">
        <v>35</v>
      </c>
      <c r="P546" t="s">
        <v>36</v>
      </c>
      <c r="Q546" t="s">
        <v>37</v>
      </c>
      <c r="R546" t="s">
        <v>1820</v>
      </c>
      <c r="S546">
        <v>92627</v>
      </c>
      <c r="T546" s="1">
        <v>42049</v>
      </c>
      <c r="U546" s="1">
        <v>42051</v>
      </c>
      <c r="V546">
        <v>-93.849999999999909</v>
      </c>
      <c r="W546" s="2">
        <f>Sales_Dataset[[#This Row],[Profit]]/Sales_Dataset[[#This Row],[Sales]]</f>
        <v>-0.14159625829812902</v>
      </c>
      <c r="X546">
        <v>2</v>
      </c>
      <c r="Y546">
        <v>662.8</v>
      </c>
      <c r="Z546">
        <v>86884</v>
      </c>
      <c r="AA546" t="s">
        <v>39</v>
      </c>
      <c r="AB546" t="s">
        <v>40</v>
      </c>
    </row>
    <row r="547" spans="1:28" x14ac:dyDescent="0.3">
      <c r="A547">
        <v>26015</v>
      </c>
      <c r="B547" t="s">
        <v>41</v>
      </c>
      <c r="C547">
        <v>0.04</v>
      </c>
      <c r="D547">
        <v>125.99</v>
      </c>
      <c r="E547">
        <v>5.26</v>
      </c>
      <c r="F547">
        <v>890</v>
      </c>
      <c r="G547" t="s">
        <v>2957</v>
      </c>
      <c r="H547" t="s">
        <v>43</v>
      </c>
      <c r="I547" t="s">
        <v>80</v>
      </c>
      <c r="J547" t="s">
        <v>55</v>
      </c>
      <c r="K547" t="s">
        <v>56</v>
      </c>
      <c r="L547" t="s">
        <v>47</v>
      </c>
      <c r="M547" t="s">
        <v>2959</v>
      </c>
      <c r="N547">
        <v>0.55000000000000004</v>
      </c>
      <c r="O547" t="s">
        <v>35</v>
      </c>
      <c r="P547" t="s">
        <v>49</v>
      </c>
      <c r="Q547" t="s">
        <v>50</v>
      </c>
      <c r="R547" t="s">
        <v>2958</v>
      </c>
      <c r="S547">
        <v>76021</v>
      </c>
      <c r="T547" s="1">
        <v>42009</v>
      </c>
      <c r="U547" s="1">
        <v>42009</v>
      </c>
      <c r="V547">
        <v>455.42069999999995</v>
      </c>
      <c r="W547" s="2">
        <f>Sales_Dataset[[#This Row],[Profit]]/Sales_Dataset[[#This Row],[Sales]]</f>
        <v>0.69</v>
      </c>
      <c r="X547">
        <v>6</v>
      </c>
      <c r="Y547">
        <v>660.03</v>
      </c>
      <c r="Z547">
        <v>89536</v>
      </c>
      <c r="AA547" t="s">
        <v>52</v>
      </c>
      <c r="AB547" t="s">
        <v>40</v>
      </c>
    </row>
    <row r="548" spans="1:28" x14ac:dyDescent="0.3">
      <c r="A548">
        <v>18922</v>
      </c>
      <c r="B548" t="s">
        <v>41</v>
      </c>
      <c r="C548">
        <v>0.1</v>
      </c>
      <c r="D548">
        <v>37.700000000000003</v>
      </c>
      <c r="E548">
        <v>2.99</v>
      </c>
      <c r="F548">
        <v>1023</v>
      </c>
      <c r="G548" t="s">
        <v>863</v>
      </c>
      <c r="H548" t="s">
        <v>43</v>
      </c>
      <c r="I548" t="s">
        <v>60</v>
      </c>
      <c r="J548" t="s">
        <v>45</v>
      </c>
      <c r="K548" t="s">
        <v>67</v>
      </c>
      <c r="L548" t="s">
        <v>47</v>
      </c>
      <c r="M548" t="s">
        <v>866</v>
      </c>
      <c r="N548">
        <v>0.35</v>
      </c>
      <c r="O548" t="s">
        <v>35</v>
      </c>
      <c r="P548" t="s">
        <v>69</v>
      </c>
      <c r="Q548" t="s">
        <v>165</v>
      </c>
      <c r="R548" t="s">
        <v>865</v>
      </c>
      <c r="S548">
        <v>15221</v>
      </c>
      <c r="T548" s="1">
        <v>42139</v>
      </c>
      <c r="U548" s="1">
        <v>42140</v>
      </c>
      <c r="V548">
        <v>455.12399999999997</v>
      </c>
      <c r="W548" s="2">
        <f>Sales_Dataset[[#This Row],[Profit]]/Sales_Dataset[[#This Row],[Sales]]</f>
        <v>0.69</v>
      </c>
      <c r="X548">
        <v>18</v>
      </c>
      <c r="Y548">
        <v>659.6</v>
      </c>
      <c r="Z548">
        <v>88633</v>
      </c>
      <c r="AA548" t="s">
        <v>72</v>
      </c>
      <c r="AB548" t="s">
        <v>40</v>
      </c>
    </row>
    <row r="549" spans="1:28" x14ac:dyDescent="0.3">
      <c r="A549">
        <v>26200</v>
      </c>
      <c r="B549" t="s">
        <v>27</v>
      </c>
      <c r="C549">
        <v>0.09</v>
      </c>
      <c r="D549">
        <v>138.75</v>
      </c>
      <c r="E549">
        <v>52.42</v>
      </c>
      <c r="F549">
        <v>1062</v>
      </c>
      <c r="G549" t="s">
        <v>2952</v>
      </c>
      <c r="H549" t="s">
        <v>29</v>
      </c>
      <c r="I549" t="s">
        <v>60</v>
      </c>
      <c r="J549" t="s">
        <v>31</v>
      </c>
      <c r="K549" t="s">
        <v>32</v>
      </c>
      <c r="L549" t="s">
        <v>33</v>
      </c>
      <c r="M549" t="s">
        <v>365</v>
      </c>
      <c r="N549">
        <v>0.74</v>
      </c>
      <c r="O549" t="s">
        <v>35</v>
      </c>
      <c r="P549" t="s">
        <v>69</v>
      </c>
      <c r="Q549" t="s">
        <v>70</v>
      </c>
      <c r="R549" t="s">
        <v>2953</v>
      </c>
      <c r="S549">
        <v>11727</v>
      </c>
      <c r="T549" s="1">
        <v>42087</v>
      </c>
      <c r="U549" s="1">
        <v>42088</v>
      </c>
      <c r="V549">
        <v>-335.31712500000003</v>
      </c>
      <c r="W549" s="2">
        <f>Sales_Dataset[[#This Row],[Profit]]/Sales_Dataset[[#This Row],[Sales]]</f>
        <v>-0.50850311637499634</v>
      </c>
      <c r="X549">
        <v>6</v>
      </c>
      <c r="Y549">
        <v>659.42</v>
      </c>
      <c r="Z549">
        <v>91354</v>
      </c>
      <c r="AA549" t="s">
        <v>72</v>
      </c>
      <c r="AB549" t="s">
        <v>40</v>
      </c>
    </row>
    <row r="550" spans="1:28" x14ac:dyDescent="0.3">
      <c r="A550">
        <v>19237</v>
      </c>
      <c r="B550" t="s">
        <v>58</v>
      </c>
      <c r="C550">
        <v>0</v>
      </c>
      <c r="D550">
        <v>55.48</v>
      </c>
      <c r="E550">
        <v>14.3</v>
      </c>
      <c r="F550">
        <v>1781</v>
      </c>
      <c r="G550" t="s">
        <v>1026</v>
      </c>
      <c r="H550" t="s">
        <v>43</v>
      </c>
      <c r="I550" t="s">
        <v>30</v>
      </c>
      <c r="J550" t="s">
        <v>45</v>
      </c>
      <c r="K550" t="s">
        <v>53</v>
      </c>
      <c r="L550" t="s">
        <v>47</v>
      </c>
      <c r="M550" t="s">
        <v>1027</v>
      </c>
      <c r="N550">
        <v>0.37</v>
      </c>
      <c r="O550" t="s">
        <v>35</v>
      </c>
      <c r="P550" t="s">
        <v>36</v>
      </c>
      <c r="Q550" t="s">
        <v>37</v>
      </c>
      <c r="R550" t="s">
        <v>1028</v>
      </c>
      <c r="S550">
        <v>94070</v>
      </c>
      <c r="T550" s="1">
        <v>42167</v>
      </c>
      <c r="U550" s="1">
        <v>42169</v>
      </c>
      <c r="V550">
        <v>454.44779999999997</v>
      </c>
      <c r="W550" s="2">
        <f>Sales_Dataset[[#This Row],[Profit]]/Sales_Dataset[[#This Row],[Sales]]</f>
        <v>0.69</v>
      </c>
      <c r="X550">
        <v>11</v>
      </c>
      <c r="Y550">
        <v>658.62</v>
      </c>
      <c r="Z550">
        <v>89857</v>
      </c>
      <c r="AA550" t="s">
        <v>39</v>
      </c>
      <c r="AB550" t="s">
        <v>40</v>
      </c>
    </row>
    <row r="551" spans="1:28" x14ac:dyDescent="0.3">
      <c r="A551">
        <v>23271</v>
      </c>
      <c r="B551" t="s">
        <v>41</v>
      </c>
      <c r="C551">
        <v>0.02</v>
      </c>
      <c r="D551">
        <v>161.55000000000001</v>
      </c>
      <c r="E551">
        <v>19.989999999999998</v>
      </c>
      <c r="F551">
        <v>2750</v>
      </c>
      <c r="G551" t="s">
        <v>2362</v>
      </c>
      <c r="H551" t="s">
        <v>43</v>
      </c>
      <c r="I551" t="s">
        <v>60</v>
      </c>
      <c r="J551" t="s">
        <v>45</v>
      </c>
      <c r="K551" t="s">
        <v>120</v>
      </c>
      <c r="L551" t="s">
        <v>47</v>
      </c>
      <c r="M551" t="s">
        <v>336</v>
      </c>
      <c r="N551">
        <v>0.66</v>
      </c>
      <c r="O551" t="s">
        <v>35</v>
      </c>
      <c r="P551" t="s">
        <v>88</v>
      </c>
      <c r="Q551" t="s">
        <v>437</v>
      </c>
      <c r="R551" t="s">
        <v>2363</v>
      </c>
      <c r="S551">
        <v>22980</v>
      </c>
      <c r="T551" s="1">
        <v>42071</v>
      </c>
      <c r="U551" s="1">
        <v>42071</v>
      </c>
      <c r="V551">
        <v>664.51800000000003</v>
      </c>
      <c r="W551" s="2">
        <f>Sales_Dataset[[#This Row],[Profit]]/Sales_Dataset[[#This Row],[Sales]]</f>
        <v>1.0105047064369459</v>
      </c>
      <c r="X551">
        <v>4</v>
      </c>
      <c r="Y551">
        <v>657.61</v>
      </c>
      <c r="Z551">
        <v>91424</v>
      </c>
      <c r="AA551" t="s">
        <v>91</v>
      </c>
      <c r="AB551" t="s">
        <v>40</v>
      </c>
    </row>
    <row r="552" spans="1:28" x14ac:dyDescent="0.3">
      <c r="A552">
        <v>21697</v>
      </c>
      <c r="B552" t="s">
        <v>65</v>
      </c>
      <c r="C552">
        <v>0.06</v>
      </c>
      <c r="D552">
        <v>38.06</v>
      </c>
      <c r="E552">
        <v>4.5</v>
      </c>
      <c r="F552">
        <v>2089</v>
      </c>
      <c r="G552" t="s">
        <v>1932</v>
      </c>
      <c r="H552" t="s">
        <v>43</v>
      </c>
      <c r="I552" t="s">
        <v>30</v>
      </c>
      <c r="J552" t="s">
        <v>45</v>
      </c>
      <c r="K552" t="s">
        <v>73</v>
      </c>
      <c r="L552" t="s">
        <v>47</v>
      </c>
      <c r="M552" t="s">
        <v>1933</v>
      </c>
      <c r="N552">
        <v>0.56000000000000005</v>
      </c>
      <c r="O552" t="s">
        <v>35</v>
      </c>
      <c r="P552" t="s">
        <v>69</v>
      </c>
      <c r="Q552" t="s">
        <v>70</v>
      </c>
      <c r="R552" t="s">
        <v>1934</v>
      </c>
      <c r="S552">
        <v>10956</v>
      </c>
      <c r="T552" s="1">
        <v>42185</v>
      </c>
      <c r="U552" s="1">
        <v>42191</v>
      </c>
      <c r="V552">
        <v>450.45959999999997</v>
      </c>
      <c r="W552" s="2">
        <f>Sales_Dataset[[#This Row],[Profit]]/Sales_Dataset[[#This Row],[Sales]]</f>
        <v>0.69</v>
      </c>
      <c r="X552">
        <v>17</v>
      </c>
      <c r="Y552">
        <v>652.84</v>
      </c>
      <c r="Z552">
        <v>88348</v>
      </c>
      <c r="AA552" t="s">
        <v>72</v>
      </c>
      <c r="AB552" t="s">
        <v>40</v>
      </c>
    </row>
    <row r="553" spans="1:28" x14ac:dyDescent="0.3">
      <c r="A553">
        <v>20531</v>
      </c>
      <c r="B553" t="s">
        <v>27</v>
      </c>
      <c r="C553">
        <v>0</v>
      </c>
      <c r="D553">
        <v>43.98</v>
      </c>
      <c r="E553">
        <v>8.99</v>
      </c>
      <c r="F553">
        <v>1015</v>
      </c>
      <c r="G553" t="s">
        <v>1521</v>
      </c>
      <c r="H553" t="s">
        <v>43</v>
      </c>
      <c r="I553" t="s">
        <v>44</v>
      </c>
      <c r="J553" t="s">
        <v>45</v>
      </c>
      <c r="K553" t="s">
        <v>81</v>
      </c>
      <c r="L553" t="s">
        <v>62</v>
      </c>
      <c r="M553" t="s">
        <v>1418</v>
      </c>
      <c r="N553">
        <v>0.57999999999999996</v>
      </c>
      <c r="O553" t="s">
        <v>35</v>
      </c>
      <c r="P553" t="s">
        <v>88</v>
      </c>
      <c r="Q553" t="s">
        <v>112</v>
      </c>
      <c r="R553" t="s">
        <v>1522</v>
      </c>
      <c r="S553">
        <v>27502</v>
      </c>
      <c r="T553" s="1">
        <v>42081</v>
      </c>
      <c r="U553" s="1">
        <v>42081</v>
      </c>
      <c r="V553">
        <v>829.46699999999998</v>
      </c>
      <c r="W553" s="2">
        <f>Sales_Dataset[[#This Row],[Profit]]/Sales_Dataset[[#This Row],[Sales]]</f>
        <v>1.2747302904564315</v>
      </c>
      <c r="X553">
        <v>14</v>
      </c>
      <c r="Y553">
        <v>650.70000000000005</v>
      </c>
      <c r="Z553">
        <v>88390</v>
      </c>
      <c r="AA553" t="s">
        <v>91</v>
      </c>
      <c r="AB553" t="s">
        <v>40</v>
      </c>
    </row>
    <row r="554" spans="1:28" x14ac:dyDescent="0.3">
      <c r="A554">
        <v>23300</v>
      </c>
      <c r="B554" t="s">
        <v>41</v>
      </c>
      <c r="C554">
        <v>0.08</v>
      </c>
      <c r="D554">
        <v>100.97</v>
      </c>
      <c r="E554">
        <v>7.18</v>
      </c>
      <c r="F554">
        <v>2197</v>
      </c>
      <c r="G554" t="s">
        <v>2374</v>
      </c>
      <c r="H554" t="s">
        <v>43</v>
      </c>
      <c r="I554" t="s">
        <v>60</v>
      </c>
      <c r="J554" t="s">
        <v>55</v>
      </c>
      <c r="K554" t="s">
        <v>86</v>
      </c>
      <c r="L554" t="s">
        <v>47</v>
      </c>
      <c r="M554" t="s">
        <v>2375</v>
      </c>
      <c r="N554">
        <v>0.46</v>
      </c>
      <c r="O554" t="s">
        <v>35</v>
      </c>
      <c r="P554" t="s">
        <v>69</v>
      </c>
      <c r="Q554" t="s">
        <v>70</v>
      </c>
      <c r="R554" t="s">
        <v>528</v>
      </c>
      <c r="S554">
        <v>11756</v>
      </c>
      <c r="T554" s="1">
        <v>42181</v>
      </c>
      <c r="U554" s="1">
        <v>42182</v>
      </c>
      <c r="V554">
        <v>126.22500000000001</v>
      </c>
      <c r="W554" s="2">
        <f>Sales_Dataset[[#This Row],[Profit]]/Sales_Dataset[[#This Row],[Sales]]</f>
        <v>0.19411764705882353</v>
      </c>
      <c r="X554">
        <v>7</v>
      </c>
      <c r="Y554">
        <v>650.25</v>
      </c>
      <c r="Z554">
        <v>89176</v>
      </c>
      <c r="AA554" t="s">
        <v>72</v>
      </c>
      <c r="AB554" t="s">
        <v>40</v>
      </c>
    </row>
    <row r="555" spans="1:28" x14ac:dyDescent="0.3">
      <c r="A555">
        <v>25933</v>
      </c>
      <c r="B555" t="s">
        <v>58</v>
      </c>
      <c r="C555">
        <v>0</v>
      </c>
      <c r="D555">
        <v>99.99</v>
      </c>
      <c r="E555">
        <v>19.989999999999998</v>
      </c>
      <c r="F555">
        <v>43</v>
      </c>
      <c r="G555" t="s">
        <v>2945</v>
      </c>
      <c r="H555" t="s">
        <v>43</v>
      </c>
      <c r="I555" t="s">
        <v>80</v>
      </c>
      <c r="J555" t="s">
        <v>55</v>
      </c>
      <c r="K555" t="s">
        <v>77</v>
      </c>
      <c r="L555" t="s">
        <v>47</v>
      </c>
      <c r="M555" t="s">
        <v>1319</v>
      </c>
      <c r="N555">
        <v>0.52</v>
      </c>
      <c r="O555" t="s">
        <v>35</v>
      </c>
      <c r="P555" t="s">
        <v>36</v>
      </c>
      <c r="Q555" t="s">
        <v>108</v>
      </c>
      <c r="R555" t="s">
        <v>679</v>
      </c>
      <c r="S555">
        <v>98052</v>
      </c>
      <c r="T555" s="1">
        <v>42134</v>
      </c>
      <c r="U555" s="1">
        <v>42135</v>
      </c>
      <c r="V555">
        <v>25.913820000000015</v>
      </c>
      <c r="W555" s="2">
        <f>Sales_Dataset[[#This Row],[Profit]]/Sales_Dataset[[#This Row],[Sales]]</f>
        <v>4.0047939171959777E-2</v>
      </c>
      <c r="X555">
        <v>6</v>
      </c>
      <c r="Y555">
        <v>647.07000000000005</v>
      </c>
      <c r="Z555">
        <v>91454</v>
      </c>
      <c r="AA555" t="s">
        <v>39</v>
      </c>
      <c r="AB555" t="s">
        <v>40</v>
      </c>
    </row>
    <row r="556" spans="1:28" x14ac:dyDescent="0.3">
      <c r="A556">
        <v>18303</v>
      </c>
      <c r="B556" t="s">
        <v>41</v>
      </c>
      <c r="C556">
        <v>0.01</v>
      </c>
      <c r="D556">
        <v>55.98</v>
      </c>
      <c r="E556">
        <v>4.8600000000000003</v>
      </c>
      <c r="F556">
        <v>507</v>
      </c>
      <c r="G556" t="s">
        <v>544</v>
      </c>
      <c r="H556" t="s">
        <v>85</v>
      </c>
      <c r="I556" t="s">
        <v>30</v>
      </c>
      <c r="J556" t="s">
        <v>45</v>
      </c>
      <c r="K556" t="s">
        <v>53</v>
      </c>
      <c r="L556" t="s">
        <v>47</v>
      </c>
      <c r="M556" t="s">
        <v>545</v>
      </c>
      <c r="N556">
        <v>0.36</v>
      </c>
      <c r="O556" t="s">
        <v>35</v>
      </c>
      <c r="P556" t="s">
        <v>88</v>
      </c>
      <c r="Q556" t="s">
        <v>409</v>
      </c>
      <c r="R556" t="s">
        <v>546</v>
      </c>
      <c r="S556">
        <v>42104</v>
      </c>
      <c r="T556" s="1">
        <v>42112</v>
      </c>
      <c r="U556" s="1">
        <v>42114</v>
      </c>
      <c r="V556">
        <v>32.940899999999999</v>
      </c>
      <c r="W556" s="2">
        <f>Sales_Dataset[[#This Row],[Profit]]/Sales_Dataset[[#This Row],[Sales]]</f>
        <v>5.0915652966907275E-2</v>
      </c>
      <c r="X556">
        <v>11</v>
      </c>
      <c r="Y556">
        <v>646.97</v>
      </c>
      <c r="Z556">
        <v>87357</v>
      </c>
      <c r="AA556" t="s">
        <v>91</v>
      </c>
      <c r="AB556" t="s">
        <v>40</v>
      </c>
    </row>
    <row r="557" spans="1:28" x14ac:dyDescent="0.3">
      <c r="A557">
        <v>23010</v>
      </c>
      <c r="B557" t="s">
        <v>76</v>
      </c>
      <c r="C557">
        <v>0.02</v>
      </c>
      <c r="D557">
        <v>55.94</v>
      </c>
      <c r="E557">
        <v>6.55</v>
      </c>
      <c r="F557">
        <v>3258</v>
      </c>
      <c r="G557" t="s">
        <v>2294</v>
      </c>
      <c r="H557" t="s">
        <v>43</v>
      </c>
      <c r="I557" t="s">
        <v>80</v>
      </c>
      <c r="J557" t="s">
        <v>55</v>
      </c>
      <c r="K557" t="s">
        <v>86</v>
      </c>
      <c r="L557" t="s">
        <v>47</v>
      </c>
      <c r="M557" t="s">
        <v>580</v>
      </c>
      <c r="N557">
        <v>0.68</v>
      </c>
      <c r="O557" t="s">
        <v>35</v>
      </c>
      <c r="P557" t="s">
        <v>36</v>
      </c>
      <c r="Q557" t="s">
        <v>108</v>
      </c>
      <c r="R557" t="s">
        <v>2295</v>
      </c>
      <c r="S557">
        <v>98037</v>
      </c>
      <c r="T557" s="1">
        <v>42084</v>
      </c>
      <c r="U557" s="1">
        <v>42086</v>
      </c>
      <c r="V557">
        <v>401.85</v>
      </c>
      <c r="W557" s="2">
        <f>Sales_Dataset[[#This Row],[Profit]]/Sales_Dataset[[#This Row],[Sales]]</f>
        <v>0.62121258966114279</v>
      </c>
      <c r="X557">
        <v>11</v>
      </c>
      <c r="Y557">
        <v>646.88</v>
      </c>
      <c r="Z557">
        <v>88824</v>
      </c>
      <c r="AA557" t="s">
        <v>39</v>
      </c>
      <c r="AB557" t="s">
        <v>40</v>
      </c>
    </row>
    <row r="558" spans="1:28" x14ac:dyDescent="0.3">
      <c r="A558">
        <v>6621</v>
      </c>
      <c r="B558" t="s">
        <v>76</v>
      </c>
      <c r="C558">
        <v>7.0000000000000007E-2</v>
      </c>
      <c r="D558">
        <v>18.649999999999999</v>
      </c>
      <c r="E558">
        <v>3.77</v>
      </c>
      <c r="F558">
        <v>1821</v>
      </c>
      <c r="G558" t="s">
        <v>261</v>
      </c>
      <c r="H558" t="s">
        <v>43</v>
      </c>
      <c r="I558" t="s">
        <v>80</v>
      </c>
      <c r="J558" t="s">
        <v>31</v>
      </c>
      <c r="K558" t="s">
        <v>117</v>
      </c>
      <c r="L558" t="s">
        <v>62</v>
      </c>
      <c r="M558" t="s">
        <v>323</v>
      </c>
      <c r="N558">
        <v>0.39</v>
      </c>
      <c r="O558" t="s">
        <v>35</v>
      </c>
      <c r="P558" t="s">
        <v>69</v>
      </c>
      <c r="Q558" t="s">
        <v>70</v>
      </c>
      <c r="R558" t="s">
        <v>71</v>
      </c>
      <c r="S558">
        <v>10177</v>
      </c>
      <c r="T558" s="1">
        <v>42109</v>
      </c>
      <c r="U558" s="1">
        <v>42110</v>
      </c>
      <c r="V558">
        <v>149.72</v>
      </c>
      <c r="W558" s="2">
        <f>Sales_Dataset[[#This Row],[Profit]]/Sales_Dataset[[#This Row],[Sales]]</f>
        <v>0.2326145050027966</v>
      </c>
      <c r="X558">
        <v>34</v>
      </c>
      <c r="Y558">
        <v>643.64</v>
      </c>
      <c r="Z558">
        <v>47108</v>
      </c>
      <c r="AA558" t="s">
        <v>72</v>
      </c>
      <c r="AB558" t="s">
        <v>40</v>
      </c>
    </row>
    <row r="559" spans="1:28" x14ac:dyDescent="0.3">
      <c r="A559">
        <v>21291</v>
      </c>
      <c r="B559" t="s">
        <v>58</v>
      </c>
      <c r="C559">
        <v>0.06</v>
      </c>
      <c r="D559">
        <v>55.48</v>
      </c>
      <c r="E559">
        <v>14.3</v>
      </c>
      <c r="F559">
        <v>2912</v>
      </c>
      <c r="G559" t="s">
        <v>1808</v>
      </c>
      <c r="H559" t="s">
        <v>43</v>
      </c>
      <c r="I559" t="s">
        <v>44</v>
      </c>
      <c r="J559" t="s">
        <v>45</v>
      </c>
      <c r="K559" t="s">
        <v>53</v>
      </c>
      <c r="L559" t="s">
        <v>47</v>
      </c>
      <c r="M559" t="s">
        <v>1027</v>
      </c>
      <c r="N559">
        <v>0.37</v>
      </c>
      <c r="O559" t="s">
        <v>35</v>
      </c>
      <c r="P559" t="s">
        <v>49</v>
      </c>
      <c r="Q559" t="s">
        <v>427</v>
      </c>
      <c r="R559" t="s">
        <v>1809</v>
      </c>
      <c r="S559">
        <v>58201</v>
      </c>
      <c r="T559" s="1">
        <v>42122</v>
      </c>
      <c r="U559" s="1">
        <v>42124</v>
      </c>
      <c r="V559">
        <v>443.02139999999991</v>
      </c>
      <c r="W559" s="2">
        <f>Sales_Dataset[[#This Row],[Profit]]/Sales_Dataset[[#This Row],[Sales]]</f>
        <v>0.69</v>
      </c>
      <c r="X559">
        <v>12</v>
      </c>
      <c r="Y559">
        <v>642.05999999999995</v>
      </c>
      <c r="Z559">
        <v>87396</v>
      </c>
      <c r="AA559" t="s">
        <v>52</v>
      </c>
      <c r="AB559" t="s">
        <v>40</v>
      </c>
    </row>
    <row r="560" spans="1:28" x14ac:dyDescent="0.3">
      <c r="A560">
        <v>22488</v>
      </c>
      <c r="B560" t="s">
        <v>27</v>
      </c>
      <c r="C560">
        <v>0.01</v>
      </c>
      <c r="D560">
        <v>78.650000000000006</v>
      </c>
      <c r="E560">
        <v>13.99</v>
      </c>
      <c r="F560">
        <v>1967</v>
      </c>
      <c r="G560" t="s">
        <v>2148</v>
      </c>
      <c r="H560" t="s">
        <v>85</v>
      </c>
      <c r="I560" t="s">
        <v>60</v>
      </c>
      <c r="J560" t="s">
        <v>45</v>
      </c>
      <c r="K560" t="s">
        <v>73</v>
      </c>
      <c r="L560" t="s">
        <v>167</v>
      </c>
      <c r="M560" t="s">
        <v>2149</v>
      </c>
      <c r="N560">
        <v>0.52</v>
      </c>
      <c r="O560" t="s">
        <v>35</v>
      </c>
      <c r="P560" t="s">
        <v>49</v>
      </c>
      <c r="Q560" t="s">
        <v>455</v>
      </c>
      <c r="R560" t="s">
        <v>1709</v>
      </c>
      <c r="S560">
        <v>52732</v>
      </c>
      <c r="T560" s="1">
        <v>42081</v>
      </c>
      <c r="U560" s="1">
        <v>42082</v>
      </c>
      <c r="V560">
        <v>442.36589999999995</v>
      </c>
      <c r="W560" s="2">
        <f>Sales_Dataset[[#This Row],[Profit]]/Sales_Dataset[[#This Row],[Sales]]</f>
        <v>0.69</v>
      </c>
      <c r="X560">
        <v>8</v>
      </c>
      <c r="Y560">
        <v>641.11</v>
      </c>
      <c r="Z560">
        <v>89456</v>
      </c>
      <c r="AA560" t="s">
        <v>52</v>
      </c>
      <c r="AB560" t="s">
        <v>40</v>
      </c>
    </row>
    <row r="561" spans="1:28" x14ac:dyDescent="0.3">
      <c r="A561">
        <v>18921</v>
      </c>
      <c r="B561" t="s">
        <v>41</v>
      </c>
      <c r="C561">
        <v>0.02</v>
      </c>
      <c r="D561">
        <v>39.06</v>
      </c>
      <c r="E561">
        <v>10.55</v>
      </c>
      <c r="F561">
        <v>1023</v>
      </c>
      <c r="G561" t="s">
        <v>863</v>
      </c>
      <c r="H561" t="s">
        <v>43</v>
      </c>
      <c r="I561" t="s">
        <v>60</v>
      </c>
      <c r="J561" t="s">
        <v>45</v>
      </c>
      <c r="K561" t="s">
        <v>67</v>
      </c>
      <c r="L561" t="s">
        <v>47</v>
      </c>
      <c r="M561" t="s">
        <v>864</v>
      </c>
      <c r="N561">
        <v>0.37</v>
      </c>
      <c r="O561" t="s">
        <v>35</v>
      </c>
      <c r="P561" t="s">
        <v>69</v>
      </c>
      <c r="Q561" t="s">
        <v>165</v>
      </c>
      <c r="R561" t="s">
        <v>865</v>
      </c>
      <c r="S561">
        <v>15221</v>
      </c>
      <c r="T561" s="1">
        <v>42139</v>
      </c>
      <c r="U561" s="1">
        <v>42139</v>
      </c>
      <c r="V561">
        <v>442.0899</v>
      </c>
      <c r="W561" s="2">
        <f>Sales_Dataset[[#This Row],[Profit]]/Sales_Dataset[[#This Row],[Sales]]</f>
        <v>0.69</v>
      </c>
      <c r="X561">
        <v>16</v>
      </c>
      <c r="Y561">
        <v>640.71</v>
      </c>
      <c r="Z561">
        <v>88633</v>
      </c>
      <c r="AA561" t="s">
        <v>72</v>
      </c>
      <c r="AB561" t="s">
        <v>40</v>
      </c>
    </row>
    <row r="562" spans="1:28" x14ac:dyDescent="0.3">
      <c r="A562">
        <v>21791</v>
      </c>
      <c r="B562" t="s">
        <v>65</v>
      </c>
      <c r="C562">
        <v>0.05</v>
      </c>
      <c r="D562">
        <v>80.98</v>
      </c>
      <c r="E562">
        <v>35</v>
      </c>
      <c r="F562">
        <v>1316</v>
      </c>
      <c r="G562" t="s">
        <v>1768</v>
      </c>
      <c r="H562" t="s">
        <v>43</v>
      </c>
      <c r="I562" t="s">
        <v>44</v>
      </c>
      <c r="J562" t="s">
        <v>45</v>
      </c>
      <c r="K562" t="s">
        <v>120</v>
      </c>
      <c r="L562" t="s">
        <v>105</v>
      </c>
      <c r="M562" t="s">
        <v>228</v>
      </c>
      <c r="N562">
        <v>0.81</v>
      </c>
      <c r="O562" t="s">
        <v>35</v>
      </c>
      <c r="P562" t="s">
        <v>36</v>
      </c>
      <c r="Q562" t="s">
        <v>423</v>
      </c>
      <c r="R562" t="s">
        <v>1769</v>
      </c>
      <c r="S562">
        <v>80022</v>
      </c>
      <c r="T562" s="1">
        <v>42009</v>
      </c>
      <c r="U562" s="1">
        <v>42013</v>
      </c>
      <c r="V562">
        <v>-746.44</v>
      </c>
      <c r="W562" s="2">
        <f>Sales_Dataset[[#This Row],[Profit]]/Sales_Dataset[[#This Row],[Sales]]</f>
        <v>-1.1704089312594079</v>
      </c>
      <c r="X562">
        <v>8</v>
      </c>
      <c r="Y562">
        <v>637.76</v>
      </c>
      <c r="Z562">
        <v>87603</v>
      </c>
      <c r="AA562" t="s">
        <v>39</v>
      </c>
      <c r="AB562" t="s">
        <v>40</v>
      </c>
    </row>
    <row r="563" spans="1:28" x14ac:dyDescent="0.3">
      <c r="A563">
        <v>19191</v>
      </c>
      <c r="B563" t="s">
        <v>58</v>
      </c>
      <c r="C563">
        <v>7.0000000000000007E-2</v>
      </c>
      <c r="D563">
        <v>51.98</v>
      </c>
      <c r="E563">
        <v>10.17</v>
      </c>
      <c r="F563">
        <v>2837</v>
      </c>
      <c r="G563" t="s">
        <v>1007</v>
      </c>
      <c r="H563" t="s">
        <v>43</v>
      </c>
      <c r="I563" t="s">
        <v>44</v>
      </c>
      <c r="J563" t="s">
        <v>55</v>
      </c>
      <c r="K563" t="s">
        <v>77</v>
      </c>
      <c r="L563" t="s">
        <v>167</v>
      </c>
      <c r="M563" t="s">
        <v>1008</v>
      </c>
      <c r="N563">
        <v>0.37</v>
      </c>
      <c r="O563" t="s">
        <v>35</v>
      </c>
      <c r="P563" t="s">
        <v>49</v>
      </c>
      <c r="Q563" t="s">
        <v>691</v>
      </c>
      <c r="R563" t="s">
        <v>1009</v>
      </c>
      <c r="S563">
        <v>74133</v>
      </c>
      <c r="T563" s="1">
        <v>42071</v>
      </c>
      <c r="U563" s="1">
        <v>42073</v>
      </c>
      <c r="V563">
        <v>439.78529999999995</v>
      </c>
      <c r="W563" s="2">
        <f>Sales_Dataset[[#This Row],[Profit]]/Sales_Dataset[[#This Row],[Sales]]</f>
        <v>0.69</v>
      </c>
      <c r="X563">
        <v>13</v>
      </c>
      <c r="Y563">
        <v>637.37</v>
      </c>
      <c r="Z563">
        <v>89801</v>
      </c>
      <c r="AA563" t="s">
        <v>52</v>
      </c>
      <c r="AB563" t="s">
        <v>40</v>
      </c>
    </row>
    <row r="564" spans="1:28" x14ac:dyDescent="0.3">
      <c r="A564">
        <v>19247</v>
      </c>
      <c r="B564" t="s">
        <v>41</v>
      </c>
      <c r="C564">
        <v>0.09</v>
      </c>
      <c r="D564">
        <v>65.989999999999995</v>
      </c>
      <c r="E564">
        <v>8.99</v>
      </c>
      <c r="F564">
        <v>2874</v>
      </c>
      <c r="G564" t="s">
        <v>1032</v>
      </c>
      <c r="H564" t="s">
        <v>43</v>
      </c>
      <c r="I564" t="s">
        <v>44</v>
      </c>
      <c r="J564" t="s">
        <v>55</v>
      </c>
      <c r="K564" t="s">
        <v>56</v>
      </c>
      <c r="L564" t="s">
        <v>47</v>
      </c>
      <c r="M564" t="s">
        <v>1035</v>
      </c>
      <c r="N564">
        <v>0.57999999999999996</v>
      </c>
      <c r="O564" t="s">
        <v>35</v>
      </c>
      <c r="P564" t="s">
        <v>49</v>
      </c>
      <c r="Q564" t="s">
        <v>467</v>
      </c>
      <c r="R564" t="s">
        <v>1034</v>
      </c>
      <c r="S564">
        <v>68128</v>
      </c>
      <c r="T564" s="1">
        <v>42177</v>
      </c>
      <c r="U564" s="1">
        <v>42179</v>
      </c>
      <c r="V564">
        <v>141.7824</v>
      </c>
      <c r="W564" s="2">
        <f>Sales_Dataset[[#This Row],[Profit]]/Sales_Dataset[[#This Row],[Sales]]</f>
        <v>0.22368446793405378</v>
      </c>
      <c r="X564">
        <v>12</v>
      </c>
      <c r="Y564">
        <v>633.85</v>
      </c>
      <c r="Z564">
        <v>89874</v>
      </c>
      <c r="AA564" t="s">
        <v>52</v>
      </c>
      <c r="AB564" t="s">
        <v>40</v>
      </c>
    </row>
    <row r="565" spans="1:28" x14ac:dyDescent="0.3">
      <c r="A565">
        <v>22973</v>
      </c>
      <c r="B565" t="s">
        <v>41</v>
      </c>
      <c r="C565">
        <v>0.06</v>
      </c>
      <c r="D565">
        <v>195.99</v>
      </c>
      <c r="E565">
        <v>8.99</v>
      </c>
      <c r="F565">
        <v>2046</v>
      </c>
      <c r="G565" t="s">
        <v>2286</v>
      </c>
      <c r="H565" t="s">
        <v>43</v>
      </c>
      <c r="I565" t="s">
        <v>30</v>
      </c>
      <c r="J565" t="s">
        <v>55</v>
      </c>
      <c r="K565" t="s">
        <v>56</v>
      </c>
      <c r="L565" t="s">
        <v>47</v>
      </c>
      <c r="M565" t="s">
        <v>2091</v>
      </c>
      <c r="N565">
        <v>0.6</v>
      </c>
      <c r="O565" t="s">
        <v>35</v>
      </c>
      <c r="P565" t="s">
        <v>49</v>
      </c>
      <c r="Q565" t="s">
        <v>991</v>
      </c>
      <c r="R565" t="s">
        <v>2288</v>
      </c>
      <c r="S565">
        <v>67901</v>
      </c>
      <c r="T565" s="1">
        <v>42167</v>
      </c>
      <c r="U565" s="1">
        <v>42169</v>
      </c>
      <c r="V565">
        <v>-277.22200000000004</v>
      </c>
      <c r="W565" s="2">
        <f>Sales_Dataset[[#This Row],[Profit]]/Sales_Dataset[[#This Row],[Sales]]</f>
        <v>-0.43819173318580579</v>
      </c>
      <c r="X565">
        <v>4</v>
      </c>
      <c r="Y565">
        <v>632.65</v>
      </c>
      <c r="Z565">
        <v>88219</v>
      </c>
      <c r="AA565" t="s">
        <v>52</v>
      </c>
      <c r="AB565" t="s">
        <v>40</v>
      </c>
    </row>
    <row r="566" spans="1:28" x14ac:dyDescent="0.3">
      <c r="A566">
        <v>20905</v>
      </c>
      <c r="B566" t="s">
        <v>41</v>
      </c>
      <c r="C566">
        <v>7.0000000000000007E-2</v>
      </c>
      <c r="D566">
        <v>195.99</v>
      </c>
      <c r="E566">
        <v>4.2</v>
      </c>
      <c r="F566">
        <v>2352</v>
      </c>
      <c r="G566" t="s">
        <v>1052</v>
      </c>
      <c r="H566" t="s">
        <v>43</v>
      </c>
      <c r="I566" t="s">
        <v>80</v>
      </c>
      <c r="J566" t="s">
        <v>55</v>
      </c>
      <c r="K566" t="s">
        <v>56</v>
      </c>
      <c r="L566" t="s">
        <v>47</v>
      </c>
      <c r="M566" t="s">
        <v>921</v>
      </c>
      <c r="N566">
        <v>0.56000000000000005</v>
      </c>
      <c r="O566" t="s">
        <v>35</v>
      </c>
      <c r="P566" t="s">
        <v>69</v>
      </c>
      <c r="Q566" t="s">
        <v>460</v>
      </c>
      <c r="R566" t="s">
        <v>1054</v>
      </c>
      <c r="S566">
        <v>21501</v>
      </c>
      <c r="T566" s="1">
        <v>42175</v>
      </c>
      <c r="U566" s="1">
        <v>42178</v>
      </c>
      <c r="V566">
        <v>-222.34299999999999</v>
      </c>
      <c r="W566" s="2">
        <f>Sales_Dataset[[#This Row],[Profit]]/Sales_Dataset[[#This Row],[Sales]]</f>
        <v>-0.35174175789407075</v>
      </c>
      <c r="X566">
        <v>4</v>
      </c>
      <c r="Y566">
        <v>632.12</v>
      </c>
      <c r="Z566">
        <v>86165</v>
      </c>
      <c r="AA566" t="s">
        <v>72</v>
      </c>
      <c r="AB566" t="s">
        <v>40</v>
      </c>
    </row>
    <row r="567" spans="1:28" x14ac:dyDescent="0.3">
      <c r="A567">
        <v>20125</v>
      </c>
      <c r="B567" t="s">
        <v>58</v>
      </c>
      <c r="C567">
        <v>0.01</v>
      </c>
      <c r="D567">
        <v>20.98</v>
      </c>
      <c r="E567">
        <v>45</v>
      </c>
      <c r="F567">
        <v>1433</v>
      </c>
      <c r="G567" t="s">
        <v>1283</v>
      </c>
      <c r="H567" t="s">
        <v>29</v>
      </c>
      <c r="I567" t="s">
        <v>30</v>
      </c>
      <c r="J567" t="s">
        <v>45</v>
      </c>
      <c r="K567" t="s">
        <v>120</v>
      </c>
      <c r="L567" t="s">
        <v>74</v>
      </c>
      <c r="M567" t="s">
        <v>1398</v>
      </c>
      <c r="N567">
        <v>0.61</v>
      </c>
      <c r="O567" t="s">
        <v>35</v>
      </c>
      <c r="P567" t="s">
        <v>49</v>
      </c>
      <c r="Q567" t="s">
        <v>413</v>
      </c>
      <c r="R567" t="s">
        <v>1284</v>
      </c>
      <c r="S567">
        <v>47130</v>
      </c>
      <c r="T567" s="1">
        <v>42143</v>
      </c>
      <c r="U567" s="1">
        <v>42143</v>
      </c>
      <c r="V567">
        <v>232.64200000000028</v>
      </c>
      <c r="W567" s="2">
        <f>Sales_Dataset[[#This Row],[Profit]]/Sales_Dataset[[#This Row],[Sales]]</f>
        <v>0.36847173606601563</v>
      </c>
      <c r="X567">
        <v>28</v>
      </c>
      <c r="Y567">
        <v>631.37</v>
      </c>
      <c r="Z567">
        <v>86828</v>
      </c>
      <c r="AA567" t="s">
        <v>52</v>
      </c>
      <c r="AB567" t="s">
        <v>40</v>
      </c>
    </row>
    <row r="568" spans="1:28" x14ac:dyDescent="0.3">
      <c r="A568">
        <v>18499</v>
      </c>
      <c r="B568" t="s">
        <v>76</v>
      </c>
      <c r="C568">
        <v>0.1</v>
      </c>
      <c r="D568">
        <v>110.99</v>
      </c>
      <c r="E568">
        <v>8.99</v>
      </c>
      <c r="F568">
        <v>1351</v>
      </c>
      <c r="G568" t="s">
        <v>650</v>
      </c>
      <c r="H568" t="s">
        <v>85</v>
      </c>
      <c r="I568" t="s">
        <v>44</v>
      </c>
      <c r="J568" t="s">
        <v>55</v>
      </c>
      <c r="K568" t="s">
        <v>56</v>
      </c>
      <c r="L568" t="s">
        <v>47</v>
      </c>
      <c r="M568" t="s">
        <v>651</v>
      </c>
      <c r="N568">
        <v>0.56999999999999995</v>
      </c>
      <c r="O568" t="s">
        <v>35</v>
      </c>
      <c r="P568" t="s">
        <v>88</v>
      </c>
      <c r="Q568" t="s">
        <v>94</v>
      </c>
      <c r="R568" t="s">
        <v>652</v>
      </c>
      <c r="S568">
        <v>33063</v>
      </c>
      <c r="T568" s="1">
        <v>42031</v>
      </c>
      <c r="U568" s="1">
        <v>42033</v>
      </c>
      <c r="V568">
        <v>3285.48</v>
      </c>
      <c r="W568" s="2">
        <f>Sales_Dataset[[#This Row],[Profit]]/Sales_Dataset[[#This Row],[Sales]]</f>
        <v>5.2334894389754378</v>
      </c>
      <c r="X568">
        <v>7</v>
      </c>
      <c r="Y568">
        <v>627.78</v>
      </c>
      <c r="Z568">
        <v>88232</v>
      </c>
      <c r="AA568" t="s">
        <v>91</v>
      </c>
      <c r="AB568" t="s">
        <v>40</v>
      </c>
    </row>
    <row r="569" spans="1:28" x14ac:dyDescent="0.3">
      <c r="A569">
        <v>19479</v>
      </c>
      <c r="B569" t="s">
        <v>65</v>
      </c>
      <c r="C569">
        <v>0.09</v>
      </c>
      <c r="D569">
        <v>95.99</v>
      </c>
      <c r="E569">
        <v>8.99</v>
      </c>
      <c r="F569">
        <v>1754</v>
      </c>
      <c r="G569" t="s">
        <v>1149</v>
      </c>
      <c r="H569" t="s">
        <v>43</v>
      </c>
      <c r="I569" t="s">
        <v>80</v>
      </c>
      <c r="J569" t="s">
        <v>55</v>
      </c>
      <c r="K569" t="s">
        <v>56</v>
      </c>
      <c r="L569" t="s">
        <v>47</v>
      </c>
      <c r="M569" t="s">
        <v>1153</v>
      </c>
      <c r="N569">
        <v>0.56999999999999995</v>
      </c>
      <c r="O569" t="s">
        <v>35</v>
      </c>
      <c r="P569" t="s">
        <v>36</v>
      </c>
      <c r="Q569" t="s">
        <v>37</v>
      </c>
      <c r="R569" t="s">
        <v>1151</v>
      </c>
      <c r="S569">
        <v>90503</v>
      </c>
      <c r="T569" s="1">
        <v>42062</v>
      </c>
      <c r="U569" s="1">
        <v>42066</v>
      </c>
      <c r="V569">
        <v>7.032960000000001</v>
      </c>
      <c r="W569" s="2">
        <f>Sales_Dataset[[#This Row],[Profit]]/Sales_Dataset[[#This Row],[Sales]]</f>
        <v>1.1211835225098842E-2</v>
      </c>
      <c r="X569">
        <v>8</v>
      </c>
      <c r="Y569">
        <v>627.28</v>
      </c>
      <c r="Z569">
        <v>90178</v>
      </c>
      <c r="AA569" t="s">
        <v>39</v>
      </c>
      <c r="AB569" t="s">
        <v>40</v>
      </c>
    </row>
    <row r="570" spans="1:28" x14ac:dyDescent="0.3">
      <c r="A570">
        <v>23298</v>
      </c>
      <c r="B570" t="s">
        <v>41</v>
      </c>
      <c r="C570">
        <v>0.01</v>
      </c>
      <c r="D570">
        <v>30.98</v>
      </c>
      <c r="E570">
        <v>9.18</v>
      </c>
      <c r="F570">
        <v>2693</v>
      </c>
      <c r="G570" t="s">
        <v>2370</v>
      </c>
      <c r="H570" t="s">
        <v>43</v>
      </c>
      <c r="I570" t="s">
        <v>44</v>
      </c>
      <c r="J570" t="s">
        <v>45</v>
      </c>
      <c r="K570" t="s">
        <v>53</v>
      </c>
      <c r="L570" t="s">
        <v>47</v>
      </c>
      <c r="M570" t="s">
        <v>295</v>
      </c>
      <c r="N570">
        <v>0.4</v>
      </c>
      <c r="O570" t="s">
        <v>35</v>
      </c>
      <c r="P570" t="s">
        <v>69</v>
      </c>
      <c r="Q570" t="s">
        <v>490</v>
      </c>
      <c r="R570" t="s">
        <v>900</v>
      </c>
      <c r="S570">
        <v>5201</v>
      </c>
      <c r="T570" s="1">
        <v>42128</v>
      </c>
      <c r="U570" s="1">
        <v>42128</v>
      </c>
      <c r="V570">
        <v>380.46800000000002</v>
      </c>
      <c r="W570" s="2">
        <f>Sales_Dataset[[#This Row],[Profit]]/Sales_Dataset[[#This Row],[Sales]]</f>
        <v>0.60662319233406148</v>
      </c>
      <c r="X570">
        <v>20</v>
      </c>
      <c r="Y570">
        <v>627.19000000000005</v>
      </c>
      <c r="Z570">
        <v>90624</v>
      </c>
      <c r="AA570" t="s">
        <v>72</v>
      </c>
      <c r="AB570" t="s">
        <v>40</v>
      </c>
    </row>
    <row r="571" spans="1:28" x14ac:dyDescent="0.3">
      <c r="A571">
        <v>18551</v>
      </c>
      <c r="B571" t="s">
        <v>76</v>
      </c>
      <c r="C571">
        <v>0</v>
      </c>
      <c r="D571">
        <v>115.99</v>
      </c>
      <c r="E571">
        <v>2.5</v>
      </c>
      <c r="F571">
        <v>52</v>
      </c>
      <c r="G571" t="s">
        <v>674</v>
      </c>
      <c r="H571" t="s">
        <v>43</v>
      </c>
      <c r="I571" t="s">
        <v>30</v>
      </c>
      <c r="J571" t="s">
        <v>55</v>
      </c>
      <c r="K571" t="s">
        <v>56</v>
      </c>
      <c r="L571" t="s">
        <v>47</v>
      </c>
      <c r="M571" t="s">
        <v>675</v>
      </c>
      <c r="N571">
        <v>0.56999999999999995</v>
      </c>
      <c r="O571" t="s">
        <v>35</v>
      </c>
      <c r="P571" t="s">
        <v>36</v>
      </c>
      <c r="Q571" t="s">
        <v>108</v>
      </c>
      <c r="R571" t="s">
        <v>676</v>
      </c>
      <c r="S571">
        <v>98373</v>
      </c>
      <c r="T571" s="1">
        <v>42073</v>
      </c>
      <c r="U571" s="1">
        <v>42073</v>
      </c>
      <c r="V571">
        <v>162.666</v>
      </c>
      <c r="W571" s="2">
        <f>Sales_Dataset[[#This Row],[Profit]]/Sales_Dataset[[#This Row],[Sales]]</f>
        <v>0.25941885685123756</v>
      </c>
      <c r="X571">
        <v>6</v>
      </c>
      <c r="Y571">
        <v>627.04</v>
      </c>
      <c r="Z571">
        <v>88426</v>
      </c>
      <c r="AA571" t="s">
        <v>39</v>
      </c>
      <c r="AB571" t="s">
        <v>40</v>
      </c>
    </row>
    <row r="572" spans="1:28" x14ac:dyDescent="0.3">
      <c r="A572">
        <v>22313</v>
      </c>
      <c r="B572" t="s">
        <v>27</v>
      </c>
      <c r="C572">
        <v>0.05</v>
      </c>
      <c r="D572">
        <v>20.27</v>
      </c>
      <c r="E572">
        <v>3.99</v>
      </c>
      <c r="F572">
        <v>1472</v>
      </c>
      <c r="G572" t="s">
        <v>2102</v>
      </c>
      <c r="H572" t="s">
        <v>43</v>
      </c>
      <c r="I572" t="s">
        <v>44</v>
      </c>
      <c r="J572" t="s">
        <v>45</v>
      </c>
      <c r="K572" t="s">
        <v>73</v>
      </c>
      <c r="L572" t="s">
        <v>47</v>
      </c>
      <c r="M572" t="s">
        <v>337</v>
      </c>
      <c r="N572">
        <v>0.56999999999999995</v>
      </c>
      <c r="O572" t="s">
        <v>35</v>
      </c>
      <c r="P572" t="s">
        <v>69</v>
      </c>
      <c r="Q572" t="s">
        <v>441</v>
      </c>
      <c r="R572" t="s">
        <v>2103</v>
      </c>
      <c r="S572">
        <v>44145</v>
      </c>
      <c r="T572" s="1">
        <v>42149</v>
      </c>
      <c r="U572" s="1">
        <v>42150</v>
      </c>
      <c r="V572">
        <v>309.25400000000002</v>
      </c>
      <c r="W572" s="2">
        <f>Sales_Dataset[[#This Row],[Profit]]/Sales_Dataset[[#This Row],[Sales]]</f>
        <v>0.49754488705836936</v>
      </c>
      <c r="X572">
        <v>30</v>
      </c>
      <c r="Y572">
        <v>621.55999999999995</v>
      </c>
      <c r="Z572">
        <v>87079</v>
      </c>
      <c r="AA572" t="s">
        <v>72</v>
      </c>
      <c r="AB572" t="s">
        <v>40</v>
      </c>
    </row>
    <row r="573" spans="1:28" x14ac:dyDescent="0.3">
      <c r="A573">
        <v>20536</v>
      </c>
      <c r="B573" t="s">
        <v>65</v>
      </c>
      <c r="C573">
        <v>0.03</v>
      </c>
      <c r="D573">
        <v>284.98</v>
      </c>
      <c r="E573">
        <v>69.55</v>
      </c>
      <c r="F573">
        <v>972</v>
      </c>
      <c r="G573" t="s">
        <v>1523</v>
      </c>
      <c r="H573" t="s">
        <v>29</v>
      </c>
      <c r="I573" t="s">
        <v>30</v>
      </c>
      <c r="J573" t="s">
        <v>31</v>
      </c>
      <c r="K573" t="s">
        <v>185</v>
      </c>
      <c r="L573" t="s">
        <v>74</v>
      </c>
      <c r="M573" t="s">
        <v>1524</v>
      </c>
      <c r="N573">
        <v>0.6</v>
      </c>
      <c r="O573" t="s">
        <v>35</v>
      </c>
      <c r="P573" t="s">
        <v>36</v>
      </c>
      <c r="Q573" t="s">
        <v>37</v>
      </c>
      <c r="R573" t="s">
        <v>1525</v>
      </c>
      <c r="S573">
        <v>92503</v>
      </c>
      <c r="T573" s="1">
        <v>42063</v>
      </c>
      <c r="U573" s="1">
        <v>42068</v>
      </c>
      <c r="V573">
        <v>-116.584</v>
      </c>
      <c r="W573" s="2">
        <f>Sales_Dataset[[#This Row],[Profit]]/Sales_Dataset[[#This Row],[Sales]]</f>
        <v>-0.18822693661403339</v>
      </c>
      <c r="X573">
        <v>2</v>
      </c>
      <c r="Y573">
        <v>619.38</v>
      </c>
      <c r="Z573">
        <v>87259</v>
      </c>
      <c r="AA573" t="s">
        <v>39</v>
      </c>
      <c r="AB573" t="s">
        <v>40</v>
      </c>
    </row>
    <row r="574" spans="1:28" x14ac:dyDescent="0.3">
      <c r="A574">
        <v>20639</v>
      </c>
      <c r="B574" t="s">
        <v>58</v>
      </c>
      <c r="C574">
        <v>0.1</v>
      </c>
      <c r="D574">
        <v>48.91</v>
      </c>
      <c r="E574">
        <v>5.97</v>
      </c>
      <c r="F574">
        <v>2254</v>
      </c>
      <c r="G574" t="s">
        <v>1568</v>
      </c>
      <c r="H574" t="s">
        <v>43</v>
      </c>
      <c r="I574" t="s">
        <v>30</v>
      </c>
      <c r="J574" t="s">
        <v>45</v>
      </c>
      <c r="K574" t="s">
        <v>53</v>
      </c>
      <c r="L574" t="s">
        <v>47</v>
      </c>
      <c r="M574" t="s">
        <v>1569</v>
      </c>
      <c r="N574">
        <v>0.38</v>
      </c>
      <c r="O574" t="s">
        <v>35</v>
      </c>
      <c r="P574" t="s">
        <v>88</v>
      </c>
      <c r="Q574" t="s">
        <v>409</v>
      </c>
      <c r="R574" t="s">
        <v>934</v>
      </c>
      <c r="S574">
        <v>42003</v>
      </c>
      <c r="T574" s="1">
        <v>42122</v>
      </c>
      <c r="U574" s="1">
        <v>42124</v>
      </c>
      <c r="V574">
        <v>156.74339999999998</v>
      </c>
      <c r="W574" s="2">
        <f>Sales_Dataset[[#This Row],[Profit]]/Sales_Dataset[[#This Row],[Sales]]</f>
        <v>0.25323671965878242</v>
      </c>
      <c r="X574">
        <v>14</v>
      </c>
      <c r="Y574">
        <v>618.96</v>
      </c>
      <c r="Z574">
        <v>89279</v>
      </c>
      <c r="AA574" t="s">
        <v>91</v>
      </c>
      <c r="AB574" t="s">
        <v>40</v>
      </c>
    </row>
    <row r="575" spans="1:28" x14ac:dyDescent="0.3">
      <c r="A575">
        <v>23721</v>
      </c>
      <c r="B575" t="s">
        <v>65</v>
      </c>
      <c r="C575">
        <v>0.06</v>
      </c>
      <c r="D575">
        <v>60.65</v>
      </c>
      <c r="E575">
        <v>12.23</v>
      </c>
      <c r="F575">
        <v>2334</v>
      </c>
      <c r="G575" t="s">
        <v>2497</v>
      </c>
      <c r="H575" t="s">
        <v>43</v>
      </c>
      <c r="I575" t="s">
        <v>80</v>
      </c>
      <c r="J575" t="s">
        <v>31</v>
      </c>
      <c r="K575" t="s">
        <v>117</v>
      </c>
      <c r="L575" t="s">
        <v>167</v>
      </c>
      <c r="M575" t="s">
        <v>168</v>
      </c>
      <c r="N575">
        <v>0.64</v>
      </c>
      <c r="O575" t="s">
        <v>35</v>
      </c>
      <c r="P575" t="s">
        <v>49</v>
      </c>
      <c r="Q575" t="s">
        <v>419</v>
      </c>
      <c r="R575" t="s">
        <v>2498</v>
      </c>
      <c r="S575">
        <v>53220</v>
      </c>
      <c r="T575" s="1">
        <v>42100</v>
      </c>
      <c r="U575" s="1">
        <v>42102</v>
      </c>
      <c r="V575">
        <v>427.00649999999996</v>
      </c>
      <c r="W575" s="2">
        <f>Sales_Dataset[[#This Row],[Profit]]/Sales_Dataset[[#This Row],[Sales]]</f>
        <v>0.69</v>
      </c>
      <c r="X575">
        <v>10</v>
      </c>
      <c r="Y575">
        <v>618.85</v>
      </c>
      <c r="Z575">
        <v>89608</v>
      </c>
      <c r="AA575" t="s">
        <v>52</v>
      </c>
      <c r="AB575" t="s">
        <v>40</v>
      </c>
    </row>
    <row r="576" spans="1:28" x14ac:dyDescent="0.3">
      <c r="A576">
        <v>6711</v>
      </c>
      <c r="B576" t="s">
        <v>58</v>
      </c>
      <c r="C576">
        <v>0</v>
      </c>
      <c r="D576">
        <v>6.68</v>
      </c>
      <c r="E576">
        <v>5.66</v>
      </c>
      <c r="F576">
        <v>1044</v>
      </c>
      <c r="G576" t="s">
        <v>232</v>
      </c>
      <c r="H576" t="s">
        <v>43</v>
      </c>
      <c r="I576" t="s">
        <v>44</v>
      </c>
      <c r="J576" t="s">
        <v>45</v>
      </c>
      <c r="K576" t="s">
        <v>53</v>
      </c>
      <c r="L576" t="s">
        <v>47</v>
      </c>
      <c r="M576" t="s">
        <v>309</v>
      </c>
      <c r="N576">
        <v>0.37</v>
      </c>
      <c r="O576" t="s">
        <v>35</v>
      </c>
      <c r="P576" t="s">
        <v>36</v>
      </c>
      <c r="Q576" t="s">
        <v>37</v>
      </c>
      <c r="R576" t="s">
        <v>38</v>
      </c>
      <c r="S576">
        <v>90004</v>
      </c>
      <c r="T576" s="1">
        <v>42062</v>
      </c>
      <c r="U576" s="1">
        <v>42063</v>
      </c>
      <c r="V576">
        <v>-76.94</v>
      </c>
      <c r="W576" s="2">
        <f>Sales_Dataset[[#This Row],[Profit]]/Sales_Dataset[[#This Row],[Sales]]</f>
        <v>-0.12461937155814706</v>
      </c>
      <c r="X576">
        <v>90</v>
      </c>
      <c r="Y576">
        <v>617.4</v>
      </c>
      <c r="Z576">
        <v>47813</v>
      </c>
      <c r="AA576" t="s">
        <v>39</v>
      </c>
      <c r="AB576" t="s">
        <v>129</v>
      </c>
    </row>
    <row r="577" spans="1:28" x14ac:dyDescent="0.3">
      <c r="A577">
        <v>20875</v>
      </c>
      <c r="B577" t="s">
        <v>41</v>
      </c>
      <c r="C577">
        <v>0</v>
      </c>
      <c r="D577">
        <v>119.99</v>
      </c>
      <c r="E577">
        <v>56.14</v>
      </c>
      <c r="F577">
        <v>659</v>
      </c>
      <c r="G577" t="s">
        <v>1672</v>
      </c>
      <c r="H577" t="s">
        <v>29</v>
      </c>
      <c r="I577" t="s">
        <v>80</v>
      </c>
      <c r="J577" t="s">
        <v>55</v>
      </c>
      <c r="K577" t="s">
        <v>77</v>
      </c>
      <c r="L577" t="s">
        <v>33</v>
      </c>
      <c r="M577" t="s">
        <v>1173</v>
      </c>
      <c r="N577">
        <v>0.39</v>
      </c>
      <c r="O577" t="s">
        <v>35</v>
      </c>
      <c r="P577" t="s">
        <v>69</v>
      </c>
      <c r="Q577" t="s">
        <v>490</v>
      </c>
      <c r="R577" t="s">
        <v>1673</v>
      </c>
      <c r="S577">
        <v>5403</v>
      </c>
      <c r="T577" s="1">
        <v>42023</v>
      </c>
      <c r="U577" s="1">
        <v>42024</v>
      </c>
      <c r="V577">
        <v>-126.05777999999999</v>
      </c>
      <c r="W577" s="2">
        <f>Sales_Dataset[[#This Row],[Profit]]/Sales_Dataset[[#This Row],[Sales]]</f>
        <v>-0.20479218247392533</v>
      </c>
      <c r="X577">
        <v>5</v>
      </c>
      <c r="Y577">
        <v>615.54</v>
      </c>
      <c r="Z577">
        <v>91212</v>
      </c>
      <c r="AA577" t="s">
        <v>72</v>
      </c>
      <c r="AB577" t="s">
        <v>40</v>
      </c>
    </row>
    <row r="578" spans="1:28" x14ac:dyDescent="0.3">
      <c r="A578">
        <v>24773</v>
      </c>
      <c r="B578" t="s">
        <v>65</v>
      </c>
      <c r="C578">
        <v>0.02</v>
      </c>
      <c r="D578">
        <v>100.98</v>
      </c>
      <c r="E578">
        <v>35.840000000000003</v>
      </c>
      <c r="F578">
        <v>783</v>
      </c>
      <c r="G578" t="s">
        <v>2711</v>
      </c>
      <c r="H578" t="s">
        <v>29</v>
      </c>
      <c r="I578" t="s">
        <v>60</v>
      </c>
      <c r="J578" t="s">
        <v>31</v>
      </c>
      <c r="K578" t="s">
        <v>153</v>
      </c>
      <c r="L578" t="s">
        <v>33</v>
      </c>
      <c r="M578" t="s">
        <v>1635</v>
      </c>
      <c r="N578">
        <v>0.62</v>
      </c>
      <c r="O578" t="s">
        <v>35</v>
      </c>
      <c r="P578" t="s">
        <v>69</v>
      </c>
      <c r="Q578" t="s">
        <v>480</v>
      </c>
      <c r="R578" t="s">
        <v>2315</v>
      </c>
      <c r="S578">
        <v>6010</v>
      </c>
      <c r="T578" s="1">
        <v>42010</v>
      </c>
      <c r="U578" s="1">
        <v>42010</v>
      </c>
      <c r="V578">
        <v>-134.91200000000001</v>
      </c>
      <c r="W578" s="2">
        <f>Sales_Dataset[[#This Row],[Profit]]/Sales_Dataset[[#This Row],[Sales]]</f>
        <v>-0.2193726727263858</v>
      </c>
      <c r="X578">
        <v>6</v>
      </c>
      <c r="Y578">
        <v>614.99</v>
      </c>
      <c r="Z578">
        <v>90961</v>
      </c>
      <c r="AA578" t="s">
        <v>72</v>
      </c>
      <c r="AB578" t="s">
        <v>40</v>
      </c>
    </row>
    <row r="579" spans="1:28" x14ac:dyDescent="0.3">
      <c r="A579">
        <v>18354</v>
      </c>
      <c r="B579" t="s">
        <v>41</v>
      </c>
      <c r="C579">
        <v>0.05</v>
      </c>
      <c r="D579">
        <v>107.53</v>
      </c>
      <c r="E579">
        <v>5.81</v>
      </c>
      <c r="F579">
        <v>2696</v>
      </c>
      <c r="G579" t="s">
        <v>563</v>
      </c>
      <c r="H579" t="s">
        <v>43</v>
      </c>
      <c r="I579" t="s">
        <v>44</v>
      </c>
      <c r="J579" t="s">
        <v>31</v>
      </c>
      <c r="K579" t="s">
        <v>117</v>
      </c>
      <c r="L579" t="s">
        <v>167</v>
      </c>
      <c r="M579" t="s">
        <v>524</v>
      </c>
      <c r="N579">
        <v>0.65</v>
      </c>
      <c r="O579" t="s">
        <v>35</v>
      </c>
      <c r="P579" t="s">
        <v>88</v>
      </c>
      <c r="Q579" t="s">
        <v>564</v>
      </c>
      <c r="R579" t="s">
        <v>565</v>
      </c>
      <c r="S579">
        <v>35401</v>
      </c>
      <c r="T579" s="1">
        <v>42068</v>
      </c>
      <c r="U579" s="1">
        <v>42069</v>
      </c>
      <c r="V579">
        <v>-89.418000000000006</v>
      </c>
      <c r="W579" s="2">
        <f>Sales_Dataset[[#This Row],[Profit]]/Sales_Dataset[[#This Row],[Sales]]</f>
        <v>-0.14588853357697582</v>
      </c>
      <c r="X579">
        <v>6</v>
      </c>
      <c r="Y579">
        <v>612.91999999999996</v>
      </c>
      <c r="Z579">
        <v>87676</v>
      </c>
      <c r="AA579" t="s">
        <v>91</v>
      </c>
      <c r="AB579" t="s">
        <v>40</v>
      </c>
    </row>
    <row r="580" spans="1:28" x14ac:dyDescent="0.3">
      <c r="A580">
        <v>23613</v>
      </c>
      <c r="B580" t="s">
        <v>65</v>
      </c>
      <c r="C580">
        <v>0.02</v>
      </c>
      <c r="D580">
        <v>48.04</v>
      </c>
      <c r="E580">
        <v>5.79</v>
      </c>
      <c r="F580">
        <v>737</v>
      </c>
      <c r="G580" t="s">
        <v>2481</v>
      </c>
      <c r="H580" t="s">
        <v>43</v>
      </c>
      <c r="I580" t="s">
        <v>80</v>
      </c>
      <c r="J580" t="s">
        <v>45</v>
      </c>
      <c r="K580" t="s">
        <v>53</v>
      </c>
      <c r="L580" t="s">
        <v>47</v>
      </c>
      <c r="M580" t="s">
        <v>226</v>
      </c>
      <c r="N580">
        <v>0.37</v>
      </c>
      <c r="O580" t="s">
        <v>35</v>
      </c>
      <c r="P580" t="s">
        <v>69</v>
      </c>
      <c r="Q580" t="s">
        <v>497</v>
      </c>
      <c r="R580" t="s">
        <v>2482</v>
      </c>
      <c r="S580">
        <v>7003</v>
      </c>
      <c r="T580" s="1">
        <v>42162</v>
      </c>
      <c r="U580" s="1">
        <v>42169</v>
      </c>
      <c r="V580">
        <v>422.45249999999999</v>
      </c>
      <c r="W580" s="2">
        <f>Sales_Dataset[[#This Row],[Profit]]/Sales_Dataset[[#This Row],[Sales]]</f>
        <v>0.69</v>
      </c>
      <c r="X580">
        <v>12</v>
      </c>
      <c r="Y580">
        <v>612.25</v>
      </c>
      <c r="Z580">
        <v>90360</v>
      </c>
      <c r="AA580" t="s">
        <v>72</v>
      </c>
      <c r="AB580" t="s">
        <v>40</v>
      </c>
    </row>
    <row r="581" spans="1:28" x14ac:dyDescent="0.3">
      <c r="A581">
        <v>19322</v>
      </c>
      <c r="B581" t="s">
        <v>65</v>
      </c>
      <c r="C581">
        <v>0.02</v>
      </c>
      <c r="D581">
        <v>46.89</v>
      </c>
      <c r="E581">
        <v>5.0999999999999996</v>
      </c>
      <c r="F581">
        <v>1253</v>
      </c>
      <c r="G581" t="s">
        <v>1069</v>
      </c>
      <c r="H581" t="s">
        <v>43</v>
      </c>
      <c r="I581" t="s">
        <v>44</v>
      </c>
      <c r="J581" t="s">
        <v>45</v>
      </c>
      <c r="K581" t="s">
        <v>73</v>
      </c>
      <c r="L581" t="s">
        <v>167</v>
      </c>
      <c r="M581" t="s">
        <v>1070</v>
      </c>
      <c r="N581">
        <v>0.46</v>
      </c>
      <c r="O581" t="s">
        <v>35</v>
      </c>
      <c r="P581" t="s">
        <v>49</v>
      </c>
      <c r="Q581" t="s">
        <v>50</v>
      </c>
      <c r="R581" t="s">
        <v>1071</v>
      </c>
      <c r="S581">
        <v>78613</v>
      </c>
      <c r="T581" s="1">
        <v>42117</v>
      </c>
      <c r="U581" s="1">
        <v>42117</v>
      </c>
      <c r="V581">
        <v>421.34849999999994</v>
      </c>
      <c r="W581" s="2">
        <f>Sales_Dataset[[#This Row],[Profit]]/Sales_Dataset[[#This Row],[Sales]]</f>
        <v>0.69</v>
      </c>
      <c r="X581">
        <v>13</v>
      </c>
      <c r="Y581">
        <v>610.65</v>
      </c>
      <c r="Z581">
        <v>89981</v>
      </c>
      <c r="AA581" t="s">
        <v>52</v>
      </c>
      <c r="AB581" t="s">
        <v>40</v>
      </c>
    </row>
    <row r="582" spans="1:28" x14ac:dyDescent="0.3">
      <c r="A582">
        <v>24674</v>
      </c>
      <c r="B582" t="s">
        <v>58</v>
      </c>
      <c r="C582">
        <v>0.04</v>
      </c>
      <c r="D582">
        <v>45.19</v>
      </c>
      <c r="E582">
        <v>1.99</v>
      </c>
      <c r="F582">
        <v>2124</v>
      </c>
      <c r="G582" t="s">
        <v>2536</v>
      </c>
      <c r="H582" t="s">
        <v>43</v>
      </c>
      <c r="I582" t="s">
        <v>80</v>
      </c>
      <c r="J582" t="s">
        <v>55</v>
      </c>
      <c r="K582" t="s">
        <v>86</v>
      </c>
      <c r="L582" t="s">
        <v>62</v>
      </c>
      <c r="M582" t="s">
        <v>902</v>
      </c>
      <c r="N582">
        <v>0.55000000000000004</v>
      </c>
      <c r="O582" t="s">
        <v>35</v>
      </c>
      <c r="P582" t="s">
        <v>88</v>
      </c>
      <c r="Q582" t="s">
        <v>380</v>
      </c>
      <c r="R582" t="s">
        <v>2537</v>
      </c>
      <c r="S582">
        <v>72301</v>
      </c>
      <c r="T582" s="1">
        <v>42005</v>
      </c>
      <c r="U582" s="1">
        <v>42006</v>
      </c>
      <c r="V582">
        <v>-61.194000000000003</v>
      </c>
      <c r="W582" s="2">
        <f>Sales_Dataset[[#This Row],[Profit]]/Sales_Dataset[[#This Row],[Sales]]</f>
        <v>-0.10046791114613604</v>
      </c>
      <c r="X582">
        <v>13</v>
      </c>
      <c r="Y582">
        <v>609.09</v>
      </c>
      <c r="Z582">
        <v>89665</v>
      </c>
      <c r="AA582" t="s">
        <v>91</v>
      </c>
      <c r="AB582" t="s">
        <v>40</v>
      </c>
    </row>
    <row r="583" spans="1:28" x14ac:dyDescent="0.3">
      <c r="A583">
        <v>20594</v>
      </c>
      <c r="B583" t="s">
        <v>76</v>
      </c>
      <c r="C583">
        <v>0.03</v>
      </c>
      <c r="D583">
        <v>140.97999999999999</v>
      </c>
      <c r="E583">
        <v>36.090000000000003</v>
      </c>
      <c r="F583">
        <v>2833</v>
      </c>
      <c r="G583" t="s">
        <v>1542</v>
      </c>
      <c r="H583" t="s">
        <v>29</v>
      </c>
      <c r="I583" t="s">
        <v>60</v>
      </c>
      <c r="J583" t="s">
        <v>31</v>
      </c>
      <c r="K583" t="s">
        <v>153</v>
      </c>
      <c r="L583" t="s">
        <v>33</v>
      </c>
      <c r="M583" t="s">
        <v>1072</v>
      </c>
      <c r="N583">
        <v>0.77</v>
      </c>
      <c r="O583" t="s">
        <v>35</v>
      </c>
      <c r="P583" t="s">
        <v>49</v>
      </c>
      <c r="Q583" t="s">
        <v>474</v>
      </c>
      <c r="R583" t="s">
        <v>1543</v>
      </c>
      <c r="S583">
        <v>55076</v>
      </c>
      <c r="T583" s="1">
        <v>42088</v>
      </c>
      <c r="U583" s="1">
        <v>42090</v>
      </c>
      <c r="V583">
        <v>-221.5</v>
      </c>
      <c r="W583" s="2">
        <f>Sales_Dataset[[#This Row],[Profit]]/Sales_Dataset[[#This Row],[Sales]]</f>
        <v>-0.36382451010988653</v>
      </c>
      <c r="X583">
        <v>4</v>
      </c>
      <c r="Y583">
        <v>608.80999999999995</v>
      </c>
      <c r="Z583">
        <v>91030</v>
      </c>
      <c r="AA583" t="s">
        <v>52</v>
      </c>
      <c r="AB583" t="s">
        <v>40</v>
      </c>
    </row>
    <row r="584" spans="1:28" x14ac:dyDescent="0.3">
      <c r="A584">
        <v>21352</v>
      </c>
      <c r="B584" t="s">
        <v>41</v>
      </c>
      <c r="C584">
        <v>0.02</v>
      </c>
      <c r="D584">
        <v>24.98</v>
      </c>
      <c r="E584">
        <v>8.7899999999999991</v>
      </c>
      <c r="F584">
        <v>855</v>
      </c>
      <c r="G584" t="s">
        <v>1828</v>
      </c>
      <c r="H584" t="s">
        <v>43</v>
      </c>
      <c r="I584" t="s">
        <v>30</v>
      </c>
      <c r="J584" t="s">
        <v>45</v>
      </c>
      <c r="K584" t="s">
        <v>120</v>
      </c>
      <c r="L584" t="s">
        <v>47</v>
      </c>
      <c r="M584" t="s">
        <v>1829</v>
      </c>
      <c r="N584">
        <v>0.66</v>
      </c>
      <c r="O584" t="s">
        <v>35</v>
      </c>
      <c r="P584" t="s">
        <v>69</v>
      </c>
      <c r="Q584" t="s">
        <v>480</v>
      </c>
      <c r="R584" t="s">
        <v>1830</v>
      </c>
      <c r="S584">
        <v>6810</v>
      </c>
      <c r="T584" s="1">
        <v>42124</v>
      </c>
      <c r="U584" s="1">
        <v>42125</v>
      </c>
      <c r="V584">
        <v>4.3148</v>
      </c>
      <c r="W584" s="2">
        <f>Sales_Dataset[[#This Row],[Profit]]/Sales_Dataset[[#This Row],[Sales]]</f>
        <v>7.114144861585135E-3</v>
      </c>
      <c r="X584">
        <v>23</v>
      </c>
      <c r="Y584">
        <v>606.51</v>
      </c>
      <c r="Z584">
        <v>88571</v>
      </c>
      <c r="AA584" t="s">
        <v>72</v>
      </c>
      <c r="AB584" t="s">
        <v>40</v>
      </c>
    </row>
    <row r="585" spans="1:28" x14ac:dyDescent="0.3">
      <c r="A585">
        <v>1692</v>
      </c>
      <c r="B585" t="s">
        <v>58</v>
      </c>
      <c r="C585">
        <v>0.04</v>
      </c>
      <c r="D585">
        <v>124.49</v>
      </c>
      <c r="E585">
        <v>51.94</v>
      </c>
      <c r="F585">
        <v>1745</v>
      </c>
      <c r="G585" t="s">
        <v>161</v>
      </c>
      <c r="H585" t="s">
        <v>29</v>
      </c>
      <c r="I585" t="s">
        <v>80</v>
      </c>
      <c r="J585" t="s">
        <v>31</v>
      </c>
      <c r="K585" t="s">
        <v>32</v>
      </c>
      <c r="L585" t="s">
        <v>33</v>
      </c>
      <c r="M585" t="s">
        <v>34</v>
      </c>
      <c r="N585">
        <v>0.63</v>
      </c>
      <c r="O585" t="s">
        <v>35</v>
      </c>
      <c r="P585" t="s">
        <v>88</v>
      </c>
      <c r="Q585" t="s">
        <v>89</v>
      </c>
      <c r="R585" t="s">
        <v>90</v>
      </c>
      <c r="S585">
        <v>30305</v>
      </c>
      <c r="T585" s="1">
        <v>42167</v>
      </c>
      <c r="U585" s="1">
        <v>42169</v>
      </c>
      <c r="V585">
        <v>-247.55157000000003</v>
      </c>
      <c r="W585" s="2">
        <f>Sales_Dataset[[#This Row],[Profit]]/Sales_Dataset[[#This Row],[Sales]]</f>
        <v>-0.40862231355848272</v>
      </c>
      <c r="X585">
        <v>4</v>
      </c>
      <c r="Y585">
        <v>605.82000000000005</v>
      </c>
      <c r="Z585">
        <v>12224</v>
      </c>
      <c r="AA585" t="s">
        <v>91</v>
      </c>
      <c r="AB585" t="s">
        <v>40</v>
      </c>
    </row>
    <row r="586" spans="1:28" x14ac:dyDescent="0.3">
      <c r="A586">
        <v>22614</v>
      </c>
      <c r="B586" t="s">
        <v>27</v>
      </c>
      <c r="C586">
        <v>0.05</v>
      </c>
      <c r="D586">
        <v>51.65</v>
      </c>
      <c r="E586">
        <v>18.45</v>
      </c>
      <c r="F586">
        <v>696</v>
      </c>
      <c r="G586" t="s">
        <v>1022</v>
      </c>
      <c r="H586" t="s">
        <v>43</v>
      </c>
      <c r="I586" t="s">
        <v>30</v>
      </c>
      <c r="J586" t="s">
        <v>31</v>
      </c>
      <c r="K586" t="s">
        <v>117</v>
      </c>
      <c r="L586" t="s">
        <v>167</v>
      </c>
      <c r="M586" t="s">
        <v>254</v>
      </c>
      <c r="N586">
        <v>0.65</v>
      </c>
      <c r="O586" t="s">
        <v>35</v>
      </c>
      <c r="P586" t="s">
        <v>49</v>
      </c>
      <c r="Q586" t="s">
        <v>413</v>
      </c>
      <c r="R586" t="s">
        <v>1023</v>
      </c>
      <c r="S586">
        <v>46307</v>
      </c>
      <c r="T586" s="1">
        <v>42090</v>
      </c>
      <c r="U586" s="1">
        <v>42091</v>
      </c>
      <c r="V586">
        <v>25.04</v>
      </c>
      <c r="W586" s="2">
        <f>Sales_Dataset[[#This Row],[Profit]]/Sales_Dataset[[#This Row],[Sales]]</f>
        <v>4.1381589819864485E-2</v>
      </c>
      <c r="X586">
        <v>12</v>
      </c>
      <c r="Y586">
        <v>605.1</v>
      </c>
      <c r="Z586">
        <v>89847</v>
      </c>
      <c r="AA586" t="s">
        <v>52</v>
      </c>
      <c r="AB586" t="s">
        <v>40</v>
      </c>
    </row>
    <row r="587" spans="1:28" x14ac:dyDescent="0.3">
      <c r="A587">
        <v>18131</v>
      </c>
      <c r="B587" t="s">
        <v>27</v>
      </c>
      <c r="C587">
        <v>0.01</v>
      </c>
      <c r="D587">
        <v>115.99</v>
      </c>
      <c r="E587">
        <v>56.14</v>
      </c>
      <c r="F587">
        <v>1257</v>
      </c>
      <c r="G587" t="s">
        <v>421</v>
      </c>
      <c r="H587" t="s">
        <v>29</v>
      </c>
      <c r="I587" t="s">
        <v>44</v>
      </c>
      <c r="J587" t="s">
        <v>55</v>
      </c>
      <c r="K587" t="s">
        <v>77</v>
      </c>
      <c r="L587" t="s">
        <v>74</v>
      </c>
      <c r="M587" t="s">
        <v>422</v>
      </c>
      <c r="N587">
        <v>0.4</v>
      </c>
      <c r="O587" t="s">
        <v>35</v>
      </c>
      <c r="P587" t="s">
        <v>36</v>
      </c>
      <c r="Q587" t="s">
        <v>423</v>
      </c>
      <c r="R587" t="s">
        <v>424</v>
      </c>
      <c r="S587">
        <v>80013</v>
      </c>
      <c r="T587" s="1">
        <v>42146</v>
      </c>
      <c r="U587" s="1">
        <v>42147</v>
      </c>
      <c r="V587">
        <v>-164.39520000000002</v>
      </c>
      <c r="W587" s="2">
        <f>Sales_Dataset[[#This Row],[Profit]]/Sales_Dataset[[#This Row],[Sales]]</f>
        <v>-0.27201985604368334</v>
      </c>
      <c r="X587">
        <v>5</v>
      </c>
      <c r="Y587">
        <v>604.35</v>
      </c>
      <c r="Z587">
        <v>86535</v>
      </c>
      <c r="AA587" t="s">
        <v>39</v>
      </c>
      <c r="AB587" t="s">
        <v>40</v>
      </c>
    </row>
    <row r="588" spans="1:28" x14ac:dyDescent="0.3">
      <c r="A588">
        <v>18320</v>
      </c>
      <c r="B588" t="s">
        <v>58</v>
      </c>
      <c r="C588">
        <v>0.05</v>
      </c>
      <c r="D588">
        <v>73.98</v>
      </c>
      <c r="E588">
        <v>12.14</v>
      </c>
      <c r="F588">
        <v>3374</v>
      </c>
      <c r="G588" t="s">
        <v>553</v>
      </c>
      <c r="H588" t="s">
        <v>43</v>
      </c>
      <c r="I588" t="s">
        <v>44</v>
      </c>
      <c r="J588" t="s">
        <v>55</v>
      </c>
      <c r="K588" t="s">
        <v>86</v>
      </c>
      <c r="L588" t="s">
        <v>47</v>
      </c>
      <c r="M588" t="s">
        <v>556</v>
      </c>
      <c r="N588">
        <v>0.67</v>
      </c>
      <c r="O588" t="s">
        <v>35</v>
      </c>
      <c r="P588" t="s">
        <v>69</v>
      </c>
      <c r="Q588" t="s">
        <v>460</v>
      </c>
      <c r="R588" t="s">
        <v>555</v>
      </c>
      <c r="S588">
        <v>21113</v>
      </c>
      <c r="T588" s="1">
        <v>42184</v>
      </c>
      <c r="U588" s="1">
        <v>42185</v>
      </c>
      <c r="V588">
        <v>-1.904000000000019</v>
      </c>
      <c r="W588" s="2">
        <f>Sales_Dataset[[#This Row],[Profit]]/Sales_Dataset[[#This Row],[Sales]]</f>
        <v>-3.1712191872085593E-3</v>
      </c>
      <c r="X588">
        <v>8</v>
      </c>
      <c r="Y588">
        <v>600.4</v>
      </c>
      <c r="Z588">
        <v>87474</v>
      </c>
      <c r="AA588" t="s">
        <v>72</v>
      </c>
      <c r="AB588" t="s">
        <v>40</v>
      </c>
    </row>
    <row r="589" spans="1:28" x14ac:dyDescent="0.3">
      <c r="A589">
        <v>19525</v>
      </c>
      <c r="B589" t="s">
        <v>41</v>
      </c>
      <c r="C589">
        <v>0.01</v>
      </c>
      <c r="D589">
        <v>138.13999999999999</v>
      </c>
      <c r="E589">
        <v>35</v>
      </c>
      <c r="F589">
        <v>2660</v>
      </c>
      <c r="G589" t="s">
        <v>1179</v>
      </c>
      <c r="H589" t="s">
        <v>43</v>
      </c>
      <c r="I589" t="s">
        <v>60</v>
      </c>
      <c r="J589" t="s">
        <v>45</v>
      </c>
      <c r="K589" t="s">
        <v>120</v>
      </c>
      <c r="L589" t="s">
        <v>105</v>
      </c>
      <c r="M589" t="s">
        <v>1180</v>
      </c>
      <c r="O589" t="s">
        <v>35</v>
      </c>
      <c r="P589" t="s">
        <v>69</v>
      </c>
      <c r="Q589" t="s">
        <v>487</v>
      </c>
      <c r="R589" t="s">
        <v>666</v>
      </c>
      <c r="S589">
        <v>4038</v>
      </c>
      <c r="T589" s="1">
        <v>42059</v>
      </c>
      <c r="U589" s="1">
        <v>42061</v>
      </c>
      <c r="V589">
        <v>-321.51</v>
      </c>
      <c r="W589" s="2">
        <f>Sales_Dataset[[#This Row],[Profit]]/Sales_Dataset[[#This Row],[Sales]]</f>
        <v>-0.53671769360466093</v>
      </c>
      <c r="X589">
        <v>4</v>
      </c>
      <c r="Y589">
        <v>599.03</v>
      </c>
      <c r="Z589">
        <v>86486</v>
      </c>
      <c r="AA589" t="s">
        <v>72</v>
      </c>
      <c r="AB589" t="s">
        <v>40</v>
      </c>
    </row>
    <row r="590" spans="1:28" x14ac:dyDescent="0.3">
      <c r="A590">
        <v>21960</v>
      </c>
      <c r="B590" t="s">
        <v>41</v>
      </c>
      <c r="C590">
        <v>0.03</v>
      </c>
      <c r="D590">
        <v>99.99</v>
      </c>
      <c r="E590">
        <v>19.989999999999998</v>
      </c>
      <c r="F590">
        <v>1036</v>
      </c>
      <c r="G590" t="s">
        <v>2011</v>
      </c>
      <c r="H590" t="s">
        <v>43</v>
      </c>
      <c r="I590" t="s">
        <v>44</v>
      </c>
      <c r="J590" t="s">
        <v>55</v>
      </c>
      <c r="K590" t="s">
        <v>86</v>
      </c>
      <c r="L590" t="s">
        <v>47</v>
      </c>
      <c r="M590" t="s">
        <v>1312</v>
      </c>
      <c r="N590">
        <v>0.52</v>
      </c>
      <c r="O590" t="s">
        <v>35</v>
      </c>
      <c r="P590" t="s">
        <v>69</v>
      </c>
      <c r="Q590" t="s">
        <v>441</v>
      </c>
      <c r="R590" t="s">
        <v>2012</v>
      </c>
      <c r="S590">
        <v>43017</v>
      </c>
      <c r="T590" s="1">
        <v>42076</v>
      </c>
      <c r="U590" s="1">
        <v>42077</v>
      </c>
      <c r="V590">
        <v>293.66000000000003</v>
      </c>
      <c r="W590" s="2">
        <f>Sales_Dataset[[#This Row],[Profit]]/Sales_Dataset[[#This Row],[Sales]]</f>
        <v>0.49075838096193058</v>
      </c>
      <c r="X590">
        <v>6</v>
      </c>
      <c r="Y590">
        <v>598.38</v>
      </c>
      <c r="Z590">
        <v>90710</v>
      </c>
      <c r="AA590" t="s">
        <v>72</v>
      </c>
      <c r="AB590" t="s">
        <v>40</v>
      </c>
    </row>
    <row r="591" spans="1:28" x14ac:dyDescent="0.3">
      <c r="A591">
        <v>1311</v>
      </c>
      <c r="B591" t="s">
        <v>76</v>
      </c>
      <c r="C591">
        <v>0.02</v>
      </c>
      <c r="D591">
        <v>12.53</v>
      </c>
      <c r="E591">
        <v>0.49</v>
      </c>
      <c r="F591">
        <v>898</v>
      </c>
      <c r="G591" t="s">
        <v>144</v>
      </c>
      <c r="H591" t="s">
        <v>43</v>
      </c>
      <c r="I591" t="s">
        <v>60</v>
      </c>
      <c r="J591" t="s">
        <v>45</v>
      </c>
      <c r="K591" t="s">
        <v>46</v>
      </c>
      <c r="L591" t="s">
        <v>47</v>
      </c>
      <c r="M591" t="s">
        <v>145</v>
      </c>
      <c r="N591">
        <v>0.38</v>
      </c>
      <c r="O591" t="s">
        <v>35</v>
      </c>
      <c r="P591" t="s">
        <v>69</v>
      </c>
      <c r="Q591" t="s">
        <v>70</v>
      </c>
      <c r="R591" t="s">
        <v>71</v>
      </c>
      <c r="S591">
        <v>10039</v>
      </c>
      <c r="T591" s="1">
        <v>42031</v>
      </c>
      <c r="U591" s="1">
        <v>42031</v>
      </c>
      <c r="V591">
        <v>263.39999999999998</v>
      </c>
      <c r="W591" s="2">
        <f>Sales_Dataset[[#This Row],[Profit]]/Sales_Dataset[[#This Row],[Sales]]</f>
        <v>0.44310611668124611</v>
      </c>
      <c r="X591">
        <v>47</v>
      </c>
      <c r="Y591">
        <v>594.44000000000005</v>
      </c>
      <c r="Z591">
        <v>9606</v>
      </c>
      <c r="AA591" t="s">
        <v>72</v>
      </c>
      <c r="AB591" t="s">
        <v>40</v>
      </c>
    </row>
    <row r="592" spans="1:28" x14ac:dyDescent="0.3">
      <c r="A592">
        <v>19552</v>
      </c>
      <c r="B592" t="s">
        <v>65</v>
      </c>
      <c r="C592">
        <v>0.09</v>
      </c>
      <c r="D592">
        <v>49.99</v>
      </c>
      <c r="E592">
        <v>19.989999999999998</v>
      </c>
      <c r="F592">
        <v>1203</v>
      </c>
      <c r="G592" t="s">
        <v>1183</v>
      </c>
      <c r="H592" t="s">
        <v>43</v>
      </c>
      <c r="I592" t="s">
        <v>60</v>
      </c>
      <c r="J592" t="s">
        <v>55</v>
      </c>
      <c r="K592" t="s">
        <v>86</v>
      </c>
      <c r="L592" t="s">
        <v>47</v>
      </c>
      <c r="M592" t="s">
        <v>155</v>
      </c>
      <c r="N592">
        <v>0.41</v>
      </c>
      <c r="O592" t="s">
        <v>35</v>
      </c>
      <c r="P592" t="s">
        <v>69</v>
      </c>
      <c r="Q592" t="s">
        <v>501</v>
      </c>
      <c r="R592" t="s">
        <v>532</v>
      </c>
      <c r="S592">
        <v>2920</v>
      </c>
      <c r="T592" s="1">
        <v>42183</v>
      </c>
      <c r="U592" s="1">
        <v>42185</v>
      </c>
      <c r="V592">
        <v>-8.5150000000000006</v>
      </c>
      <c r="W592" s="2">
        <f>Sales_Dataset[[#This Row],[Profit]]/Sales_Dataset[[#This Row],[Sales]]</f>
        <v>-1.4351204220248428E-2</v>
      </c>
      <c r="X592">
        <v>12</v>
      </c>
      <c r="Y592">
        <v>593.33000000000004</v>
      </c>
      <c r="Z592">
        <v>87587</v>
      </c>
      <c r="AA592" t="s">
        <v>72</v>
      </c>
      <c r="AB592" t="s">
        <v>40</v>
      </c>
    </row>
    <row r="593" spans="1:28" x14ac:dyDescent="0.3">
      <c r="A593">
        <v>21019</v>
      </c>
      <c r="B593" t="s">
        <v>76</v>
      </c>
      <c r="C593">
        <v>0.02</v>
      </c>
      <c r="D593">
        <v>175.99</v>
      </c>
      <c r="E593">
        <v>4.99</v>
      </c>
      <c r="F593">
        <v>64</v>
      </c>
      <c r="G593" t="s">
        <v>1715</v>
      </c>
      <c r="H593" t="s">
        <v>85</v>
      </c>
      <c r="I593" t="s">
        <v>60</v>
      </c>
      <c r="J593" t="s">
        <v>55</v>
      </c>
      <c r="K593" t="s">
        <v>56</v>
      </c>
      <c r="L593" t="s">
        <v>47</v>
      </c>
      <c r="M593" t="s">
        <v>483</v>
      </c>
      <c r="N593">
        <v>0.59</v>
      </c>
      <c r="O593" t="s">
        <v>35</v>
      </c>
      <c r="P593" t="s">
        <v>88</v>
      </c>
      <c r="Q593" t="s">
        <v>437</v>
      </c>
      <c r="R593" t="s">
        <v>1717</v>
      </c>
      <c r="S593">
        <v>24153</v>
      </c>
      <c r="T593" s="1">
        <v>42065</v>
      </c>
      <c r="U593" s="1">
        <v>42065</v>
      </c>
      <c r="V593">
        <v>101.49</v>
      </c>
      <c r="W593" s="2">
        <f>Sales_Dataset[[#This Row],[Profit]]/Sales_Dataset[[#This Row],[Sales]]</f>
        <v>0.17207527975584944</v>
      </c>
      <c r="X593">
        <v>4</v>
      </c>
      <c r="Y593">
        <v>589.79999999999995</v>
      </c>
      <c r="Z593">
        <v>87406</v>
      </c>
      <c r="AA593" t="s">
        <v>91</v>
      </c>
      <c r="AB593" t="s">
        <v>40</v>
      </c>
    </row>
    <row r="594" spans="1:28" x14ac:dyDescent="0.3">
      <c r="A594">
        <v>106</v>
      </c>
      <c r="B594" t="s">
        <v>58</v>
      </c>
      <c r="C594">
        <v>0.01</v>
      </c>
      <c r="D594">
        <v>9.31</v>
      </c>
      <c r="E594">
        <v>3.98</v>
      </c>
      <c r="F594">
        <v>1106</v>
      </c>
      <c r="G594" t="s">
        <v>59</v>
      </c>
      <c r="H594" t="s">
        <v>43</v>
      </c>
      <c r="I594" t="s">
        <v>60</v>
      </c>
      <c r="J594" t="s">
        <v>45</v>
      </c>
      <c r="K594" t="s">
        <v>61</v>
      </c>
      <c r="L594" t="s">
        <v>62</v>
      </c>
      <c r="M594" t="s">
        <v>63</v>
      </c>
      <c r="N594">
        <v>0.56000000000000005</v>
      </c>
      <c r="O594" t="s">
        <v>35</v>
      </c>
      <c r="P594" t="s">
        <v>49</v>
      </c>
      <c r="Q594" t="s">
        <v>50</v>
      </c>
      <c r="R594" t="s">
        <v>64</v>
      </c>
      <c r="S594">
        <v>75220</v>
      </c>
      <c r="T594" s="1">
        <v>42145</v>
      </c>
      <c r="U594" s="1">
        <v>42146</v>
      </c>
      <c r="V594">
        <v>-10.9</v>
      </c>
      <c r="W594" s="2">
        <f>Sales_Dataset[[#This Row],[Profit]]/Sales_Dataset[[#This Row],[Sales]]</f>
        <v>-1.8570260324383261E-2</v>
      </c>
      <c r="X594">
        <v>61</v>
      </c>
      <c r="Y594">
        <v>586.96</v>
      </c>
      <c r="Z594">
        <v>646</v>
      </c>
      <c r="AA594" t="s">
        <v>52</v>
      </c>
      <c r="AB594" t="s">
        <v>40</v>
      </c>
    </row>
    <row r="595" spans="1:28" x14ac:dyDescent="0.3">
      <c r="A595">
        <v>24887</v>
      </c>
      <c r="B595" t="s">
        <v>41</v>
      </c>
      <c r="C595">
        <v>0.06</v>
      </c>
      <c r="D595">
        <v>40.99</v>
      </c>
      <c r="E595">
        <v>17.48</v>
      </c>
      <c r="F595">
        <v>1976</v>
      </c>
      <c r="G595" t="s">
        <v>2751</v>
      </c>
      <c r="H595" t="s">
        <v>43</v>
      </c>
      <c r="I595" t="s">
        <v>80</v>
      </c>
      <c r="J595" t="s">
        <v>45</v>
      </c>
      <c r="K595" t="s">
        <v>53</v>
      </c>
      <c r="L595" t="s">
        <v>47</v>
      </c>
      <c r="M595" t="s">
        <v>1412</v>
      </c>
      <c r="N595">
        <v>0.36</v>
      </c>
      <c r="O595" t="s">
        <v>35</v>
      </c>
      <c r="P595" t="s">
        <v>49</v>
      </c>
      <c r="Q595" t="s">
        <v>216</v>
      </c>
      <c r="R595" t="s">
        <v>2752</v>
      </c>
      <c r="S595">
        <v>48823</v>
      </c>
      <c r="T595" s="1">
        <v>42086</v>
      </c>
      <c r="U595" s="1">
        <v>42088</v>
      </c>
      <c r="V595">
        <v>214.23</v>
      </c>
      <c r="W595" s="2">
        <f>Sales_Dataset[[#This Row],[Profit]]/Sales_Dataset[[#This Row],[Sales]]</f>
        <v>0.36615505571887602</v>
      </c>
      <c r="X595">
        <v>14</v>
      </c>
      <c r="Y595">
        <v>585.08000000000004</v>
      </c>
      <c r="Z595">
        <v>89041</v>
      </c>
      <c r="AA595" t="s">
        <v>52</v>
      </c>
      <c r="AB595" t="s">
        <v>40</v>
      </c>
    </row>
    <row r="596" spans="1:28" x14ac:dyDescent="0.3">
      <c r="A596">
        <v>23816</v>
      </c>
      <c r="B596" t="s">
        <v>27</v>
      </c>
      <c r="C596">
        <v>7.0000000000000007E-2</v>
      </c>
      <c r="D596">
        <v>300.97000000000003</v>
      </c>
      <c r="E596">
        <v>7.18</v>
      </c>
      <c r="F596">
        <v>3077</v>
      </c>
      <c r="G596" t="s">
        <v>2527</v>
      </c>
      <c r="H596" t="s">
        <v>43</v>
      </c>
      <c r="I596" t="s">
        <v>60</v>
      </c>
      <c r="J596" t="s">
        <v>55</v>
      </c>
      <c r="K596" t="s">
        <v>86</v>
      </c>
      <c r="L596" t="s">
        <v>47</v>
      </c>
      <c r="M596" t="s">
        <v>298</v>
      </c>
      <c r="N596">
        <v>0.48</v>
      </c>
      <c r="O596" t="s">
        <v>35</v>
      </c>
      <c r="P596" t="s">
        <v>69</v>
      </c>
      <c r="Q596" t="s">
        <v>441</v>
      </c>
      <c r="R596" t="s">
        <v>2528</v>
      </c>
      <c r="S596">
        <v>44136</v>
      </c>
      <c r="T596" s="1">
        <v>42131</v>
      </c>
      <c r="U596" s="1">
        <v>42133</v>
      </c>
      <c r="V596">
        <v>-807.59</v>
      </c>
      <c r="W596" s="2">
        <f>Sales_Dataset[[#This Row],[Profit]]/Sales_Dataset[[#This Row],[Sales]]</f>
        <v>-1.3871350051528684</v>
      </c>
      <c r="X596">
        <v>2</v>
      </c>
      <c r="Y596">
        <v>582.20000000000005</v>
      </c>
      <c r="Z596">
        <v>88239</v>
      </c>
      <c r="AA596" t="s">
        <v>72</v>
      </c>
      <c r="AB596" t="s">
        <v>40</v>
      </c>
    </row>
    <row r="597" spans="1:28" x14ac:dyDescent="0.3">
      <c r="A597">
        <v>20827</v>
      </c>
      <c r="B597" t="s">
        <v>76</v>
      </c>
      <c r="C597">
        <v>0.05</v>
      </c>
      <c r="D597">
        <v>34.979999999999997</v>
      </c>
      <c r="E597">
        <v>7.53</v>
      </c>
      <c r="F597">
        <v>2908</v>
      </c>
      <c r="G597" t="s">
        <v>686</v>
      </c>
      <c r="H597" t="s">
        <v>85</v>
      </c>
      <c r="I597" t="s">
        <v>44</v>
      </c>
      <c r="J597" t="s">
        <v>55</v>
      </c>
      <c r="K597" t="s">
        <v>86</v>
      </c>
      <c r="L597" t="s">
        <v>47</v>
      </c>
      <c r="M597" t="s">
        <v>1640</v>
      </c>
      <c r="N597">
        <v>0.76</v>
      </c>
      <c r="O597" t="s">
        <v>35</v>
      </c>
      <c r="P597" t="s">
        <v>69</v>
      </c>
      <c r="Q597" t="s">
        <v>441</v>
      </c>
      <c r="R597" t="s">
        <v>688</v>
      </c>
      <c r="S597">
        <v>44125</v>
      </c>
      <c r="T597" s="1">
        <v>42063</v>
      </c>
      <c r="U597" s="1">
        <v>42066</v>
      </c>
      <c r="V597">
        <v>-32.666400000000003</v>
      </c>
      <c r="W597" s="2">
        <f>Sales_Dataset[[#This Row],[Profit]]/Sales_Dataset[[#This Row],[Sales]]</f>
        <v>-5.6216699938046399E-2</v>
      </c>
      <c r="X597">
        <v>16</v>
      </c>
      <c r="Y597">
        <v>581.08000000000004</v>
      </c>
      <c r="Z597">
        <v>88157</v>
      </c>
      <c r="AA597" t="s">
        <v>72</v>
      </c>
      <c r="AB597" t="s">
        <v>40</v>
      </c>
    </row>
    <row r="598" spans="1:28" x14ac:dyDescent="0.3">
      <c r="A598">
        <v>18662</v>
      </c>
      <c r="B598" t="s">
        <v>27</v>
      </c>
      <c r="C598">
        <v>0.01</v>
      </c>
      <c r="D598">
        <v>55.99</v>
      </c>
      <c r="E598">
        <v>5</v>
      </c>
      <c r="F598">
        <v>580</v>
      </c>
      <c r="G598" t="s">
        <v>723</v>
      </c>
      <c r="H598" t="s">
        <v>43</v>
      </c>
      <c r="I598" t="s">
        <v>30</v>
      </c>
      <c r="J598" t="s">
        <v>55</v>
      </c>
      <c r="K598" t="s">
        <v>56</v>
      </c>
      <c r="L598" t="s">
        <v>62</v>
      </c>
      <c r="M598" t="s">
        <v>208</v>
      </c>
      <c r="N598">
        <v>0.8</v>
      </c>
      <c r="O598" t="s">
        <v>35</v>
      </c>
      <c r="P598" t="s">
        <v>69</v>
      </c>
      <c r="Q598" t="s">
        <v>487</v>
      </c>
      <c r="R598" t="s">
        <v>724</v>
      </c>
      <c r="S598">
        <v>4210</v>
      </c>
      <c r="T598" s="1">
        <v>42137</v>
      </c>
      <c r="U598" s="1">
        <v>42138</v>
      </c>
      <c r="V598">
        <v>-57.541000000000004</v>
      </c>
      <c r="W598" s="2">
        <f>Sales_Dataset[[#This Row],[Profit]]/Sales_Dataset[[#This Row],[Sales]]</f>
        <v>-9.9510583840619823E-2</v>
      </c>
      <c r="X598">
        <v>12</v>
      </c>
      <c r="Y598">
        <v>578.24</v>
      </c>
      <c r="Z598">
        <v>88644</v>
      </c>
      <c r="AA598" t="s">
        <v>72</v>
      </c>
      <c r="AB598" t="s">
        <v>40</v>
      </c>
    </row>
    <row r="599" spans="1:28" x14ac:dyDescent="0.3">
      <c r="A599">
        <v>18142</v>
      </c>
      <c r="B599" t="s">
        <v>76</v>
      </c>
      <c r="C599">
        <v>0.09</v>
      </c>
      <c r="D599">
        <v>207.48</v>
      </c>
      <c r="E599">
        <v>0.99</v>
      </c>
      <c r="F599">
        <v>2264</v>
      </c>
      <c r="G599" t="s">
        <v>431</v>
      </c>
      <c r="H599" t="s">
        <v>43</v>
      </c>
      <c r="I599" t="s">
        <v>30</v>
      </c>
      <c r="J599" t="s">
        <v>45</v>
      </c>
      <c r="K599" t="s">
        <v>73</v>
      </c>
      <c r="L599" t="s">
        <v>47</v>
      </c>
      <c r="M599" t="s">
        <v>432</v>
      </c>
      <c r="N599">
        <v>0.55000000000000004</v>
      </c>
      <c r="O599" t="s">
        <v>35</v>
      </c>
      <c r="P599" t="s">
        <v>49</v>
      </c>
      <c r="Q599" t="s">
        <v>433</v>
      </c>
      <c r="R599" t="s">
        <v>434</v>
      </c>
      <c r="S599">
        <v>64804</v>
      </c>
      <c r="T599" s="1">
        <v>42030</v>
      </c>
      <c r="U599" s="1">
        <v>42033</v>
      </c>
      <c r="V599">
        <v>359.83</v>
      </c>
      <c r="W599" s="2">
        <f>Sales_Dataset[[#This Row],[Profit]]/Sales_Dataset[[#This Row],[Sales]]</f>
        <v>0.62281263522284724</v>
      </c>
      <c r="X599">
        <v>3</v>
      </c>
      <c r="Y599">
        <v>577.75</v>
      </c>
      <c r="Z599">
        <v>86611</v>
      </c>
      <c r="AA599" t="s">
        <v>52</v>
      </c>
      <c r="AB599" t="s">
        <v>40</v>
      </c>
    </row>
    <row r="600" spans="1:28" x14ac:dyDescent="0.3">
      <c r="A600">
        <v>21975</v>
      </c>
      <c r="B600" t="s">
        <v>58</v>
      </c>
      <c r="C600">
        <v>7.0000000000000007E-2</v>
      </c>
      <c r="D600">
        <v>30.93</v>
      </c>
      <c r="E600">
        <v>3.92</v>
      </c>
      <c r="F600">
        <v>2157</v>
      </c>
      <c r="G600" t="s">
        <v>1969</v>
      </c>
      <c r="H600" t="s">
        <v>43</v>
      </c>
      <c r="I600" t="s">
        <v>44</v>
      </c>
      <c r="J600" t="s">
        <v>31</v>
      </c>
      <c r="K600" t="s">
        <v>117</v>
      </c>
      <c r="L600" t="s">
        <v>62</v>
      </c>
      <c r="M600" t="s">
        <v>375</v>
      </c>
      <c r="N600">
        <v>0.44</v>
      </c>
      <c r="O600" t="s">
        <v>35</v>
      </c>
      <c r="P600" t="s">
        <v>49</v>
      </c>
      <c r="Q600" t="s">
        <v>216</v>
      </c>
      <c r="R600" t="s">
        <v>1971</v>
      </c>
      <c r="S600">
        <v>48093</v>
      </c>
      <c r="T600" s="1">
        <v>42127</v>
      </c>
      <c r="U600" s="1">
        <v>42128</v>
      </c>
      <c r="V600">
        <v>398.30249999999995</v>
      </c>
      <c r="W600" s="2">
        <f>Sales_Dataset[[#This Row],[Profit]]/Sales_Dataset[[#This Row],[Sales]]</f>
        <v>0.69</v>
      </c>
      <c r="X600">
        <v>19</v>
      </c>
      <c r="Y600">
        <v>577.25</v>
      </c>
      <c r="Z600">
        <v>90386</v>
      </c>
      <c r="AA600" t="s">
        <v>52</v>
      </c>
      <c r="AB600" t="s">
        <v>40</v>
      </c>
    </row>
    <row r="601" spans="1:28" x14ac:dyDescent="0.3">
      <c r="A601">
        <v>23735</v>
      </c>
      <c r="B601" t="s">
        <v>58</v>
      </c>
      <c r="C601">
        <v>0</v>
      </c>
      <c r="D601">
        <v>65.989999999999995</v>
      </c>
      <c r="E601">
        <v>8.99</v>
      </c>
      <c r="F601">
        <v>1466</v>
      </c>
      <c r="G601" t="s">
        <v>2504</v>
      </c>
      <c r="H601" t="s">
        <v>43</v>
      </c>
      <c r="I601" t="s">
        <v>60</v>
      </c>
      <c r="J601" t="s">
        <v>55</v>
      </c>
      <c r="K601" t="s">
        <v>56</v>
      </c>
      <c r="L601" t="s">
        <v>47</v>
      </c>
      <c r="M601" t="s">
        <v>573</v>
      </c>
      <c r="N601">
        <v>0.56000000000000005</v>
      </c>
      <c r="O601" t="s">
        <v>35</v>
      </c>
      <c r="P601" t="s">
        <v>49</v>
      </c>
      <c r="Q601" t="s">
        <v>467</v>
      </c>
      <c r="R601" t="s">
        <v>2018</v>
      </c>
      <c r="S601">
        <v>68601</v>
      </c>
      <c r="T601" s="1">
        <v>42166</v>
      </c>
      <c r="U601" s="1">
        <v>42168</v>
      </c>
      <c r="V601">
        <v>253.30319999999998</v>
      </c>
      <c r="W601" s="2">
        <f>Sales_Dataset[[#This Row],[Profit]]/Sales_Dataset[[#This Row],[Sales]]</f>
        <v>0.44047368146486504</v>
      </c>
      <c r="X601">
        <v>10</v>
      </c>
      <c r="Y601">
        <v>575.07000000000005</v>
      </c>
      <c r="Z601">
        <v>91115</v>
      </c>
      <c r="AA601" t="s">
        <v>52</v>
      </c>
      <c r="AB601" t="s">
        <v>40</v>
      </c>
    </row>
    <row r="602" spans="1:28" x14ac:dyDescent="0.3">
      <c r="A602">
        <v>21120</v>
      </c>
      <c r="B602" t="s">
        <v>76</v>
      </c>
      <c r="C602">
        <v>7.0000000000000007E-2</v>
      </c>
      <c r="D602">
        <v>34.54</v>
      </c>
      <c r="E602">
        <v>14.72</v>
      </c>
      <c r="F602">
        <v>3113</v>
      </c>
      <c r="G602" t="s">
        <v>1755</v>
      </c>
      <c r="H602" t="s">
        <v>43</v>
      </c>
      <c r="I602" t="s">
        <v>30</v>
      </c>
      <c r="J602" t="s">
        <v>45</v>
      </c>
      <c r="K602" t="s">
        <v>67</v>
      </c>
      <c r="L602" t="s">
        <v>47</v>
      </c>
      <c r="M602" t="s">
        <v>1756</v>
      </c>
      <c r="N602">
        <v>0.37</v>
      </c>
      <c r="O602" t="s">
        <v>35</v>
      </c>
      <c r="P602" t="s">
        <v>88</v>
      </c>
      <c r="Q602" t="s">
        <v>521</v>
      </c>
      <c r="R602" t="s">
        <v>1757</v>
      </c>
      <c r="S602">
        <v>70560</v>
      </c>
      <c r="T602" s="1">
        <v>42141</v>
      </c>
      <c r="U602" s="1">
        <v>42142</v>
      </c>
      <c r="V602">
        <v>-20.182259999999999</v>
      </c>
      <c r="W602" s="2">
        <f>Sales_Dataset[[#This Row],[Profit]]/Sales_Dataset[[#This Row],[Sales]]</f>
        <v>-3.5101413986816703E-2</v>
      </c>
      <c r="X602">
        <v>17</v>
      </c>
      <c r="Y602">
        <v>574.97</v>
      </c>
      <c r="Z602">
        <v>86860</v>
      </c>
      <c r="AA602" t="s">
        <v>91</v>
      </c>
      <c r="AB602" t="s">
        <v>40</v>
      </c>
    </row>
    <row r="603" spans="1:28" x14ac:dyDescent="0.3">
      <c r="A603">
        <v>4724</v>
      </c>
      <c r="B603" t="s">
        <v>58</v>
      </c>
      <c r="C603">
        <v>0.04</v>
      </c>
      <c r="D603">
        <v>90.97</v>
      </c>
      <c r="E603">
        <v>28</v>
      </c>
      <c r="F603">
        <v>898</v>
      </c>
      <c r="G603" t="s">
        <v>144</v>
      </c>
      <c r="H603" t="s">
        <v>29</v>
      </c>
      <c r="I603" t="s">
        <v>60</v>
      </c>
      <c r="J603" t="s">
        <v>55</v>
      </c>
      <c r="K603" t="s">
        <v>77</v>
      </c>
      <c r="L603" t="s">
        <v>74</v>
      </c>
      <c r="M603" t="s">
        <v>256</v>
      </c>
      <c r="N603">
        <v>0.38</v>
      </c>
      <c r="O603" t="s">
        <v>35</v>
      </c>
      <c r="P603" t="s">
        <v>69</v>
      </c>
      <c r="Q603" t="s">
        <v>70</v>
      </c>
      <c r="R603" t="s">
        <v>71</v>
      </c>
      <c r="S603">
        <v>10039</v>
      </c>
      <c r="T603" s="1">
        <v>42016</v>
      </c>
      <c r="U603" s="1">
        <v>42017</v>
      </c>
      <c r="V603">
        <v>-173.09520000000001</v>
      </c>
      <c r="W603" s="2">
        <f>Sales_Dataset[[#This Row],[Profit]]/Sales_Dataset[[#This Row],[Sales]]</f>
        <v>-0.30192252010256238</v>
      </c>
      <c r="X603">
        <v>6</v>
      </c>
      <c r="Y603">
        <v>573.30999999999995</v>
      </c>
      <c r="Z603">
        <v>33635</v>
      </c>
      <c r="AA603" t="s">
        <v>72</v>
      </c>
      <c r="AB603" t="s">
        <v>40</v>
      </c>
    </row>
    <row r="604" spans="1:28" x14ac:dyDescent="0.3">
      <c r="A604">
        <v>19265</v>
      </c>
      <c r="B604" t="s">
        <v>65</v>
      </c>
      <c r="C604">
        <v>0.04</v>
      </c>
      <c r="D604">
        <v>50.98</v>
      </c>
      <c r="E604">
        <v>6.5</v>
      </c>
      <c r="F604">
        <v>800</v>
      </c>
      <c r="G604" t="s">
        <v>1047</v>
      </c>
      <c r="H604" t="s">
        <v>43</v>
      </c>
      <c r="I604" t="s">
        <v>80</v>
      </c>
      <c r="J604" t="s">
        <v>55</v>
      </c>
      <c r="K604" t="s">
        <v>86</v>
      </c>
      <c r="L604" t="s">
        <v>47</v>
      </c>
      <c r="M604" t="s">
        <v>1048</v>
      </c>
      <c r="N604">
        <v>0.73</v>
      </c>
      <c r="O604" t="s">
        <v>35</v>
      </c>
      <c r="P604" t="s">
        <v>36</v>
      </c>
      <c r="Q604" t="s">
        <v>402</v>
      </c>
      <c r="R604" t="s">
        <v>910</v>
      </c>
      <c r="S604">
        <v>84067</v>
      </c>
      <c r="T604" s="1">
        <v>42091</v>
      </c>
      <c r="U604" s="1">
        <v>42097</v>
      </c>
      <c r="V604">
        <v>-13.28</v>
      </c>
      <c r="W604" s="2">
        <f>Sales_Dataset[[#This Row],[Profit]]/Sales_Dataset[[#This Row],[Sales]]</f>
        <v>-2.3369995600527934E-2</v>
      </c>
      <c r="X604">
        <v>11</v>
      </c>
      <c r="Y604">
        <v>568.25</v>
      </c>
      <c r="Z604">
        <v>89910</v>
      </c>
      <c r="AA604" t="s">
        <v>39</v>
      </c>
      <c r="AB604" t="s">
        <v>40</v>
      </c>
    </row>
    <row r="605" spans="1:28" x14ac:dyDescent="0.3">
      <c r="A605">
        <v>21206</v>
      </c>
      <c r="B605" t="s">
        <v>41</v>
      </c>
      <c r="C605">
        <v>0.1</v>
      </c>
      <c r="D605">
        <v>120.98</v>
      </c>
      <c r="E605">
        <v>9.07</v>
      </c>
      <c r="F605">
        <v>1233</v>
      </c>
      <c r="G605" t="s">
        <v>1311</v>
      </c>
      <c r="H605" t="s">
        <v>85</v>
      </c>
      <c r="I605" t="s">
        <v>80</v>
      </c>
      <c r="J605" t="s">
        <v>45</v>
      </c>
      <c r="K605" t="s">
        <v>67</v>
      </c>
      <c r="L605" t="s">
        <v>47</v>
      </c>
      <c r="M605" t="s">
        <v>1787</v>
      </c>
      <c r="N605">
        <v>0.35</v>
      </c>
      <c r="O605" t="s">
        <v>35</v>
      </c>
      <c r="P605" t="s">
        <v>49</v>
      </c>
      <c r="Q605" t="s">
        <v>50</v>
      </c>
      <c r="R605" t="s">
        <v>1313</v>
      </c>
      <c r="S605">
        <v>75028</v>
      </c>
      <c r="T605" s="1">
        <v>42103</v>
      </c>
      <c r="U605" s="1">
        <v>42105</v>
      </c>
      <c r="V605">
        <v>297.45715999999999</v>
      </c>
      <c r="W605" s="2">
        <f>Sales_Dataset[[#This Row],[Profit]]/Sales_Dataset[[#This Row],[Sales]]</f>
        <v>0.52347099816978737</v>
      </c>
      <c r="X605">
        <v>5</v>
      </c>
      <c r="Y605">
        <v>568.24</v>
      </c>
      <c r="Z605">
        <v>89375</v>
      </c>
      <c r="AA605" t="s">
        <v>52</v>
      </c>
      <c r="AB605" t="s">
        <v>40</v>
      </c>
    </row>
    <row r="606" spans="1:28" x14ac:dyDescent="0.3">
      <c r="A606">
        <v>18253</v>
      </c>
      <c r="B606" t="s">
        <v>76</v>
      </c>
      <c r="C606">
        <v>0.1</v>
      </c>
      <c r="D606">
        <v>35.99</v>
      </c>
      <c r="E606">
        <v>1.1000000000000001</v>
      </c>
      <c r="F606">
        <v>2052</v>
      </c>
      <c r="G606" t="s">
        <v>506</v>
      </c>
      <c r="H606" t="s">
        <v>85</v>
      </c>
      <c r="I606" t="s">
        <v>44</v>
      </c>
      <c r="J606" t="s">
        <v>55</v>
      </c>
      <c r="K606" t="s">
        <v>56</v>
      </c>
      <c r="L606" t="s">
        <v>47</v>
      </c>
      <c r="M606" t="s">
        <v>504</v>
      </c>
      <c r="N606">
        <v>0.55000000000000004</v>
      </c>
      <c r="O606" t="s">
        <v>35</v>
      </c>
      <c r="P606" t="s">
        <v>36</v>
      </c>
      <c r="Q606" t="s">
        <v>372</v>
      </c>
      <c r="R606" t="s">
        <v>508</v>
      </c>
      <c r="S606">
        <v>87105</v>
      </c>
      <c r="T606" s="1">
        <v>42054</v>
      </c>
      <c r="U606" s="1">
        <v>42055</v>
      </c>
      <c r="V606">
        <v>390.09839999999997</v>
      </c>
      <c r="W606" s="2">
        <f>Sales_Dataset[[#This Row],[Profit]]/Sales_Dataset[[#This Row],[Sales]]</f>
        <v>0.69</v>
      </c>
      <c r="X606">
        <v>19</v>
      </c>
      <c r="Y606">
        <v>565.36</v>
      </c>
      <c r="Z606">
        <v>87234</v>
      </c>
      <c r="AA606" t="s">
        <v>39</v>
      </c>
      <c r="AB606" t="s">
        <v>40</v>
      </c>
    </row>
    <row r="607" spans="1:28" x14ac:dyDescent="0.3">
      <c r="A607">
        <v>5117</v>
      </c>
      <c r="B607" t="s">
        <v>58</v>
      </c>
      <c r="C607">
        <v>0.1</v>
      </c>
      <c r="D607">
        <v>22.38</v>
      </c>
      <c r="E607">
        <v>15.1</v>
      </c>
      <c r="F607">
        <v>1246</v>
      </c>
      <c r="G607" t="s">
        <v>266</v>
      </c>
      <c r="H607" t="s">
        <v>43</v>
      </c>
      <c r="I607" t="s">
        <v>44</v>
      </c>
      <c r="J607" t="s">
        <v>45</v>
      </c>
      <c r="K607" t="s">
        <v>67</v>
      </c>
      <c r="L607" t="s">
        <v>47</v>
      </c>
      <c r="M607" t="s">
        <v>200</v>
      </c>
      <c r="N607">
        <v>0.38</v>
      </c>
      <c r="O607" t="s">
        <v>35</v>
      </c>
      <c r="P607" t="s">
        <v>69</v>
      </c>
      <c r="Q607" t="s">
        <v>70</v>
      </c>
      <c r="R607" t="s">
        <v>71</v>
      </c>
      <c r="S607">
        <v>10009</v>
      </c>
      <c r="T607" s="1">
        <v>42099</v>
      </c>
      <c r="U607" s="1">
        <v>42100</v>
      </c>
      <c r="V607">
        <v>-107.51349999999999</v>
      </c>
      <c r="W607" s="2">
        <f>Sales_Dataset[[#This Row],[Profit]]/Sales_Dataset[[#This Row],[Sales]]</f>
        <v>-0.19029611667669649</v>
      </c>
      <c r="X607">
        <v>26</v>
      </c>
      <c r="Y607">
        <v>564.98</v>
      </c>
      <c r="Z607">
        <v>36452</v>
      </c>
      <c r="AA607" t="s">
        <v>72</v>
      </c>
      <c r="AB607" t="s">
        <v>40</v>
      </c>
    </row>
    <row r="608" spans="1:28" x14ac:dyDescent="0.3">
      <c r="A608">
        <v>19144</v>
      </c>
      <c r="B608" t="s">
        <v>41</v>
      </c>
      <c r="C608">
        <v>0.08</v>
      </c>
      <c r="D608">
        <v>115.99</v>
      </c>
      <c r="E608">
        <v>56.14</v>
      </c>
      <c r="F608">
        <v>1636</v>
      </c>
      <c r="G608" t="s">
        <v>982</v>
      </c>
      <c r="H608" t="s">
        <v>29</v>
      </c>
      <c r="I608" t="s">
        <v>44</v>
      </c>
      <c r="J608" t="s">
        <v>55</v>
      </c>
      <c r="K608" t="s">
        <v>77</v>
      </c>
      <c r="L608" t="s">
        <v>74</v>
      </c>
      <c r="M608" t="s">
        <v>422</v>
      </c>
      <c r="N608">
        <v>0.4</v>
      </c>
      <c r="O608" t="s">
        <v>35</v>
      </c>
      <c r="P608" t="s">
        <v>36</v>
      </c>
      <c r="Q608" t="s">
        <v>37</v>
      </c>
      <c r="R608" t="s">
        <v>983</v>
      </c>
      <c r="S608">
        <v>93905</v>
      </c>
      <c r="T608" s="1">
        <v>42018</v>
      </c>
      <c r="U608" s="1">
        <v>42020</v>
      </c>
      <c r="V608">
        <v>-272.860884</v>
      </c>
      <c r="W608" s="2">
        <f>Sales_Dataset[[#This Row],[Profit]]/Sales_Dataset[[#This Row],[Sales]]</f>
        <v>-0.48471547794574815</v>
      </c>
      <c r="X608">
        <v>5</v>
      </c>
      <c r="Y608">
        <v>562.92999999999995</v>
      </c>
      <c r="Z608">
        <v>89704</v>
      </c>
      <c r="AA608" t="s">
        <v>39</v>
      </c>
      <c r="AB608" t="s">
        <v>40</v>
      </c>
    </row>
    <row r="609" spans="1:28" x14ac:dyDescent="0.3">
      <c r="A609">
        <v>19697</v>
      </c>
      <c r="B609" t="s">
        <v>65</v>
      </c>
      <c r="C609">
        <v>0.04</v>
      </c>
      <c r="D609">
        <v>180.98</v>
      </c>
      <c r="E609">
        <v>30</v>
      </c>
      <c r="F609">
        <v>1934</v>
      </c>
      <c r="G609" t="s">
        <v>1247</v>
      </c>
      <c r="H609" t="s">
        <v>29</v>
      </c>
      <c r="I609" t="s">
        <v>44</v>
      </c>
      <c r="J609" t="s">
        <v>31</v>
      </c>
      <c r="K609" t="s">
        <v>185</v>
      </c>
      <c r="L609" t="s">
        <v>74</v>
      </c>
      <c r="M609" t="s">
        <v>1248</v>
      </c>
      <c r="N609">
        <v>0.69</v>
      </c>
      <c r="O609" t="s">
        <v>35</v>
      </c>
      <c r="P609" t="s">
        <v>49</v>
      </c>
      <c r="Q609" t="s">
        <v>50</v>
      </c>
      <c r="R609" t="s">
        <v>1249</v>
      </c>
      <c r="S609">
        <v>78626</v>
      </c>
      <c r="T609" s="1">
        <v>42154</v>
      </c>
      <c r="U609" s="1">
        <v>42154</v>
      </c>
      <c r="V609">
        <v>52.988000000000056</v>
      </c>
      <c r="W609" s="2">
        <f>Sales_Dataset[[#This Row],[Profit]]/Sales_Dataset[[#This Row],[Sales]]</f>
        <v>9.434345232796236E-2</v>
      </c>
      <c r="X609">
        <v>3</v>
      </c>
      <c r="Y609">
        <v>561.65</v>
      </c>
      <c r="Z609">
        <v>86688</v>
      </c>
      <c r="AA609" t="s">
        <v>52</v>
      </c>
      <c r="AB609" t="s">
        <v>40</v>
      </c>
    </row>
    <row r="610" spans="1:28" x14ac:dyDescent="0.3">
      <c r="A610">
        <v>18566</v>
      </c>
      <c r="B610" t="s">
        <v>76</v>
      </c>
      <c r="C610">
        <v>0.02</v>
      </c>
      <c r="D610">
        <v>60.98</v>
      </c>
      <c r="E610">
        <v>49</v>
      </c>
      <c r="F610">
        <v>1734</v>
      </c>
      <c r="G610" t="s">
        <v>683</v>
      </c>
      <c r="H610" t="s">
        <v>43</v>
      </c>
      <c r="I610" t="s">
        <v>60</v>
      </c>
      <c r="J610" t="s">
        <v>45</v>
      </c>
      <c r="K610" t="s">
        <v>73</v>
      </c>
      <c r="L610" t="s">
        <v>105</v>
      </c>
      <c r="M610" t="s">
        <v>106</v>
      </c>
      <c r="N610">
        <v>0.59</v>
      </c>
      <c r="O610" t="s">
        <v>35</v>
      </c>
      <c r="P610" t="s">
        <v>69</v>
      </c>
      <c r="Q610" t="s">
        <v>70</v>
      </c>
      <c r="R610" t="s">
        <v>684</v>
      </c>
      <c r="S610">
        <v>10528</v>
      </c>
      <c r="T610" s="1">
        <v>42098</v>
      </c>
      <c r="U610" s="1">
        <v>42100</v>
      </c>
      <c r="V610">
        <v>-596.26800000000003</v>
      </c>
      <c r="W610" s="2">
        <f>Sales_Dataset[[#This Row],[Profit]]/Sales_Dataset[[#This Row],[Sales]]</f>
        <v>-1.062752646775746</v>
      </c>
      <c r="X610">
        <v>9</v>
      </c>
      <c r="Y610">
        <v>561.05999999999995</v>
      </c>
      <c r="Z610">
        <v>88443</v>
      </c>
      <c r="AA610" t="s">
        <v>72</v>
      </c>
      <c r="AB610" t="s">
        <v>40</v>
      </c>
    </row>
    <row r="611" spans="1:28" x14ac:dyDescent="0.3">
      <c r="A611">
        <v>25531</v>
      </c>
      <c r="B611" t="s">
        <v>65</v>
      </c>
      <c r="C611">
        <v>0</v>
      </c>
      <c r="D611">
        <v>78.650000000000006</v>
      </c>
      <c r="E611">
        <v>13.99</v>
      </c>
      <c r="F611">
        <v>1940</v>
      </c>
      <c r="G611" t="s">
        <v>2464</v>
      </c>
      <c r="H611" t="s">
        <v>43</v>
      </c>
      <c r="I611" t="s">
        <v>30</v>
      </c>
      <c r="J611" t="s">
        <v>45</v>
      </c>
      <c r="K611" t="s">
        <v>73</v>
      </c>
      <c r="L611" t="s">
        <v>167</v>
      </c>
      <c r="M611" t="s">
        <v>2149</v>
      </c>
      <c r="N611">
        <v>0.52</v>
      </c>
      <c r="O611" t="s">
        <v>35</v>
      </c>
      <c r="P611" t="s">
        <v>36</v>
      </c>
      <c r="Q611" t="s">
        <v>402</v>
      </c>
      <c r="R611" t="s">
        <v>1082</v>
      </c>
      <c r="S611">
        <v>84020</v>
      </c>
      <c r="T611" s="1">
        <v>42113</v>
      </c>
      <c r="U611" s="1">
        <v>42120</v>
      </c>
      <c r="V611">
        <v>386.00669999999991</v>
      </c>
      <c r="W611" s="2">
        <f>Sales_Dataset[[#This Row],[Profit]]/Sales_Dataset[[#This Row],[Sales]]</f>
        <v>0.69</v>
      </c>
      <c r="X611">
        <v>7</v>
      </c>
      <c r="Y611">
        <v>559.42999999999995</v>
      </c>
      <c r="Z611">
        <v>88871</v>
      </c>
      <c r="AA611" t="s">
        <v>39</v>
      </c>
      <c r="AB611" t="s">
        <v>40</v>
      </c>
    </row>
    <row r="612" spans="1:28" x14ac:dyDescent="0.3">
      <c r="A612">
        <v>21334</v>
      </c>
      <c r="B612" t="s">
        <v>76</v>
      </c>
      <c r="C612">
        <v>0</v>
      </c>
      <c r="D612">
        <v>42.98</v>
      </c>
      <c r="E612">
        <v>4.62</v>
      </c>
      <c r="F612">
        <v>2290</v>
      </c>
      <c r="G612" t="s">
        <v>1254</v>
      </c>
      <c r="H612" t="s">
        <v>43</v>
      </c>
      <c r="I612" t="s">
        <v>44</v>
      </c>
      <c r="J612" t="s">
        <v>45</v>
      </c>
      <c r="K612" t="s">
        <v>73</v>
      </c>
      <c r="L612" t="s">
        <v>47</v>
      </c>
      <c r="M612" t="s">
        <v>1275</v>
      </c>
      <c r="N612">
        <v>0.56000000000000005</v>
      </c>
      <c r="O612" t="s">
        <v>35</v>
      </c>
      <c r="P612" t="s">
        <v>49</v>
      </c>
      <c r="Q612" t="s">
        <v>474</v>
      </c>
      <c r="R612" t="s">
        <v>1256</v>
      </c>
      <c r="S612">
        <v>55433</v>
      </c>
      <c r="T612" s="1">
        <v>42010</v>
      </c>
      <c r="U612" s="1">
        <v>42012</v>
      </c>
      <c r="V612">
        <v>385.30289999999997</v>
      </c>
      <c r="W612" s="2">
        <f>Sales_Dataset[[#This Row],[Profit]]/Sales_Dataset[[#This Row],[Sales]]</f>
        <v>0.69</v>
      </c>
      <c r="X612">
        <v>12</v>
      </c>
      <c r="Y612">
        <v>558.41</v>
      </c>
      <c r="Z612">
        <v>88163</v>
      </c>
      <c r="AA612" t="s">
        <v>52</v>
      </c>
      <c r="AB612" t="s">
        <v>40</v>
      </c>
    </row>
    <row r="613" spans="1:28" x14ac:dyDescent="0.3">
      <c r="A613">
        <v>23551</v>
      </c>
      <c r="B613" t="s">
        <v>27</v>
      </c>
      <c r="C613">
        <v>0.1</v>
      </c>
      <c r="D613">
        <v>152.47999999999999</v>
      </c>
      <c r="E613">
        <v>4</v>
      </c>
      <c r="F613">
        <v>1938</v>
      </c>
      <c r="G613" t="s">
        <v>2465</v>
      </c>
      <c r="H613" t="s">
        <v>85</v>
      </c>
      <c r="I613" t="s">
        <v>30</v>
      </c>
      <c r="J613" t="s">
        <v>55</v>
      </c>
      <c r="K613" t="s">
        <v>86</v>
      </c>
      <c r="L613" t="s">
        <v>47</v>
      </c>
      <c r="M613" t="s">
        <v>1788</v>
      </c>
      <c r="N613">
        <v>0.79</v>
      </c>
      <c r="O613" t="s">
        <v>35</v>
      </c>
      <c r="P613" t="s">
        <v>49</v>
      </c>
      <c r="Q613" t="s">
        <v>991</v>
      </c>
      <c r="R613" t="s">
        <v>2466</v>
      </c>
      <c r="S613">
        <v>66801</v>
      </c>
      <c r="T613" s="1">
        <v>42085</v>
      </c>
      <c r="U613" s="1">
        <v>42086</v>
      </c>
      <c r="V613">
        <v>-521.09</v>
      </c>
      <c r="W613" s="2">
        <f>Sales_Dataset[[#This Row],[Profit]]/Sales_Dataset[[#This Row],[Sales]]</f>
        <v>-0.93356862604582846</v>
      </c>
      <c r="X613">
        <v>4</v>
      </c>
      <c r="Y613">
        <v>558.16999999999996</v>
      </c>
      <c r="Z613">
        <v>88870</v>
      </c>
      <c r="AA613" t="s">
        <v>52</v>
      </c>
      <c r="AB613" t="s">
        <v>40</v>
      </c>
    </row>
    <row r="614" spans="1:28" x14ac:dyDescent="0.3">
      <c r="A614">
        <v>24348</v>
      </c>
      <c r="B614" t="s">
        <v>58</v>
      </c>
      <c r="C614">
        <v>0.01</v>
      </c>
      <c r="D614">
        <v>28.99</v>
      </c>
      <c r="E614">
        <v>8.59</v>
      </c>
      <c r="F614">
        <v>2135</v>
      </c>
      <c r="G614" t="s">
        <v>2624</v>
      </c>
      <c r="H614" t="s">
        <v>43</v>
      </c>
      <c r="I614" t="s">
        <v>44</v>
      </c>
      <c r="J614" t="s">
        <v>55</v>
      </c>
      <c r="K614" t="s">
        <v>56</v>
      </c>
      <c r="L614" t="s">
        <v>167</v>
      </c>
      <c r="M614" t="s">
        <v>189</v>
      </c>
      <c r="N614">
        <v>0.56000000000000005</v>
      </c>
      <c r="O614" t="s">
        <v>35</v>
      </c>
      <c r="P614" t="s">
        <v>36</v>
      </c>
      <c r="Q614" t="s">
        <v>372</v>
      </c>
      <c r="R614" t="s">
        <v>2625</v>
      </c>
      <c r="S614">
        <v>88101</v>
      </c>
      <c r="T614" s="1">
        <v>42041</v>
      </c>
      <c r="U614" s="1">
        <v>42042</v>
      </c>
      <c r="V614">
        <v>196.52328</v>
      </c>
      <c r="W614" s="2">
        <f>Sales_Dataset[[#This Row],[Profit]]/Sales_Dataset[[#This Row],[Sales]]</f>
        <v>0.35307177377337812</v>
      </c>
      <c r="X614">
        <v>21</v>
      </c>
      <c r="Y614">
        <v>556.61</v>
      </c>
      <c r="Z614">
        <v>91583</v>
      </c>
      <c r="AA614" t="s">
        <v>39</v>
      </c>
      <c r="AB614" t="s">
        <v>40</v>
      </c>
    </row>
    <row r="615" spans="1:28" x14ac:dyDescent="0.3">
      <c r="A615">
        <v>18305</v>
      </c>
      <c r="B615" t="s">
        <v>41</v>
      </c>
      <c r="C615">
        <v>0.01</v>
      </c>
      <c r="D615">
        <v>128.24</v>
      </c>
      <c r="E615">
        <v>12.65</v>
      </c>
      <c r="F615">
        <v>508</v>
      </c>
      <c r="G615" t="s">
        <v>548</v>
      </c>
      <c r="H615" t="s">
        <v>43</v>
      </c>
      <c r="I615" t="s">
        <v>30</v>
      </c>
      <c r="J615" t="s">
        <v>31</v>
      </c>
      <c r="K615" t="s">
        <v>185</v>
      </c>
      <c r="L615" t="s">
        <v>167</v>
      </c>
      <c r="M615" t="s">
        <v>549</v>
      </c>
      <c r="O615" t="s">
        <v>35</v>
      </c>
      <c r="P615" t="s">
        <v>88</v>
      </c>
      <c r="Q615" t="s">
        <v>409</v>
      </c>
      <c r="R615" t="s">
        <v>550</v>
      </c>
      <c r="S615">
        <v>41011</v>
      </c>
      <c r="T615" s="1">
        <v>42112</v>
      </c>
      <c r="U615" s="1">
        <v>42115</v>
      </c>
      <c r="V615">
        <v>140.1354</v>
      </c>
      <c r="W615" s="2">
        <f>Sales_Dataset[[#This Row],[Profit]]/Sales_Dataset[[#This Row],[Sales]]</f>
        <v>0.25291546347097893</v>
      </c>
      <c r="X615">
        <v>4</v>
      </c>
      <c r="Y615">
        <v>554.08000000000004</v>
      </c>
      <c r="Z615">
        <v>87357</v>
      </c>
      <c r="AA615" t="s">
        <v>91</v>
      </c>
      <c r="AB615" t="s">
        <v>40</v>
      </c>
    </row>
    <row r="616" spans="1:28" x14ac:dyDescent="0.3">
      <c r="A616">
        <v>23958</v>
      </c>
      <c r="B616" t="s">
        <v>76</v>
      </c>
      <c r="C616">
        <v>0.02</v>
      </c>
      <c r="D616">
        <v>30.98</v>
      </c>
      <c r="E616">
        <v>6.5</v>
      </c>
      <c r="F616">
        <v>1472</v>
      </c>
      <c r="G616" t="s">
        <v>2102</v>
      </c>
      <c r="H616" t="s">
        <v>85</v>
      </c>
      <c r="I616" t="s">
        <v>44</v>
      </c>
      <c r="J616" t="s">
        <v>55</v>
      </c>
      <c r="K616" t="s">
        <v>86</v>
      </c>
      <c r="L616" t="s">
        <v>47</v>
      </c>
      <c r="M616" t="s">
        <v>291</v>
      </c>
      <c r="N616">
        <v>0.79</v>
      </c>
      <c r="O616" t="s">
        <v>35</v>
      </c>
      <c r="P616" t="s">
        <v>69</v>
      </c>
      <c r="Q616" t="s">
        <v>441</v>
      </c>
      <c r="R616" t="s">
        <v>2103</v>
      </c>
      <c r="S616">
        <v>44145</v>
      </c>
      <c r="T616" s="1">
        <v>42185</v>
      </c>
      <c r="U616" s="1">
        <v>42186</v>
      </c>
      <c r="V616">
        <v>-44.624000000000002</v>
      </c>
      <c r="W616" s="2">
        <f>Sales_Dataset[[#This Row],[Profit]]/Sales_Dataset[[#This Row],[Sales]]</f>
        <v>-8.0710448733021037E-2</v>
      </c>
      <c r="X616">
        <v>17</v>
      </c>
      <c r="Y616">
        <v>552.89</v>
      </c>
      <c r="Z616">
        <v>87078</v>
      </c>
      <c r="AA616" t="s">
        <v>72</v>
      </c>
      <c r="AB616" t="s">
        <v>40</v>
      </c>
    </row>
    <row r="617" spans="1:28" x14ac:dyDescent="0.3">
      <c r="A617">
        <v>25731</v>
      </c>
      <c r="B617" t="s">
        <v>41</v>
      </c>
      <c r="C617">
        <v>0.05</v>
      </c>
      <c r="D617">
        <v>70.98</v>
      </c>
      <c r="E617">
        <v>46.74</v>
      </c>
      <c r="F617">
        <v>1976</v>
      </c>
      <c r="G617" t="s">
        <v>2751</v>
      </c>
      <c r="H617" t="s">
        <v>29</v>
      </c>
      <c r="I617" t="s">
        <v>80</v>
      </c>
      <c r="J617" t="s">
        <v>31</v>
      </c>
      <c r="K617" t="s">
        <v>153</v>
      </c>
      <c r="L617" t="s">
        <v>33</v>
      </c>
      <c r="M617" t="s">
        <v>2001</v>
      </c>
      <c r="N617">
        <v>0.56000000000000005</v>
      </c>
      <c r="O617" t="s">
        <v>35</v>
      </c>
      <c r="P617" t="s">
        <v>49</v>
      </c>
      <c r="Q617" t="s">
        <v>216</v>
      </c>
      <c r="R617" t="s">
        <v>2752</v>
      </c>
      <c r="S617">
        <v>48823</v>
      </c>
      <c r="T617" s="1">
        <v>42014</v>
      </c>
      <c r="U617" s="1">
        <v>42015</v>
      </c>
      <c r="V617">
        <v>-850.65239999999994</v>
      </c>
      <c r="W617" s="2">
        <f>Sales_Dataset[[#This Row],[Profit]]/Sales_Dataset[[#This Row],[Sales]]</f>
        <v>-1.5424061213758589</v>
      </c>
      <c r="X617">
        <v>8</v>
      </c>
      <c r="Y617">
        <v>551.51</v>
      </c>
      <c r="Z617">
        <v>89039</v>
      </c>
      <c r="AA617" t="s">
        <v>52</v>
      </c>
      <c r="AB617" t="s">
        <v>40</v>
      </c>
    </row>
    <row r="618" spans="1:28" x14ac:dyDescent="0.3">
      <c r="A618">
        <v>18165</v>
      </c>
      <c r="B618" t="s">
        <v>58</v>
      </c>
      <c r="C618">
        <v>0.01</v>
      </c>
      <c r="D618">
        <v>205.99</v>
      </c>
      <c r="E618">
        <v>5.99</v>
      </c>
      <c r="F618">
        <v>2206</v>
      </c>
      <c r="G618" t="s">
        <v>453</v>
      </c>
      <c r="H618" t="s">
        <v>43</v>
      </c>
      <c r="I618" t="s">
        <v>80</v>
      </c>
      <c r="J618" t="s">
        <v>55</v>
      </c>
      <c r="K618" t="s">
        <v>56</v>
      </c>
      <c r="L618" t="s">
        <v>47</v>
      </c>
      <c r="M618" t="s">
        <v>457</v>
      </c>
      <c r="N618">
        <v>0.59</v>
      </c>
      <c r="O618" t="s">
        <v>35</v>
      </c>
      <c r="P618" t="s">
        <v>49</v>
      </c>
      <c r="Q618" t="s">
        <v>455</v>
      </c>
      <c r="R618" t="s">
        <v>456</v>
      </c>
      <c r="S618">
        <v>50501</v>
      </c>
      <c r="T618" s="1">
        <v>42009</v>
      </c>
      <c r="U618" s="1">
        <v>42011</v>
      </c>
      <c r="V618">
        <v>-74.883600000000001</v>
      </c>
      <c r="W618" s="2">
        <f>Sales_Dataset[[#This Row],[Profit]]/Sales_Dataset[[#This Row],[Sales]]</f>
        <v>-0.13585065853924022</v>
      </c>
      <c r="X618">
        <v>3</v>
      </c>
      <c r="Y618">
        <v>551.22</v>
      </c>
      <c r="Z618">
        <v>86258</v>
      </c>
      <c r="AA618" t="s">
        <v>52</v>
      </c>
      <c r="AB618" t="s">
        <v>40</v>
      </c>
    </row>
    <row r="619" spans="1:28" x14ac:dyDescent="0.3">
      <c r="A619">
        <v>23906</v>
      </c>
      <c r="B619" t="s">
        <v>65</v>
      </c>
      <c r="C619">
        <v>0.1</v>
      </c>
      <c r="D619">
        <v>120.98</v>
      </c>
      <c r="E619">
        <v>9.07</v>
      </c>
      <c r="F619">
        <v>3355</v>
      </c>
      <c r="G619" t="s">
        <v>2547</v>
      </c>
      <c r="H619" t="s">
        <v>43</v>
      </c>
      <c r="I619" t="s">
        <v>30</v>
      </c>
      <c r="J619" t="s">
        <v>45</v>
      </c>
      <c r="K619" t="s">
        <v>67</v>
      </c>
      <c r="L619" t="s">
        <v>47</v>
      </c>
      <c r="M619" t="s">
        <v>1787</v>
      </c>
      <c r="N619">
        <v>0.35</v>
      </c>
      <c r="O619" t="s">
        <v>35</v>
      </c>
      <c r="P619" t="s">
        <v>36</v>
      </c>
      <c r="Q619" t="s">
        <v>37</v>
      </c>
      <c r="R619" t="s">
        <v>2548</v>
      </c>
      <c r="S619">
        <v>93010</v>
      </c>
      <c r="T619" s="1">
        <v>42063</v>
      </c>
      <c r="U619" s="1">
        <v>42072</v>
      </c>
      <c r="V619">
        <v>379.3965</v>
      </c>
      <c r="W619" s="2">
        <f>Sales_Dataset[[#This Row],[Profit]]/Sales_Dataset[[#This Row],[Sales]]</f>
        <v>0.69</v>
      </c>
      <c r="X619">
        <v>5</v>
      </c>
      <c r="Y619">
        <v>549.85</v>
      </c>
      <c r="Z619">
        <v>88587</v>
      </c>
      <c r="AA619" t="s">
        <v>39</v>
      </c>
      <c r="AB619" t="s">
        <v>40</v>
      </c>
    </row>
    <row r="620" spans="1:28" x14ac:dyDescent="0.3">
      <c r="A620">
        <v>26066</v>
      </c>
      <c r="B620" t="s">
        <v>58</v>
      </c>
      <c r="C620">
        <v>0.04</v>
      </c>
      <c r="D620">
        <v>55.48</v>
      </c>
      <c r="E620">
        <v>6.79</v>
      </c>
      <c r="F620">
        <v>1728</v>
      </c>
      <c r="G620" t="s">
        <v>2978</v>
      </c>
      <c r="H620" t="s">
        <v>43</v>
      </c>
      <c r="I620" t="s">
        <v>30</v>
      </c>
      <c r="J620" t="s">
        <v>45</v>
      </c>
      <c r="K620" t="s">
        <v>53</v>
      </c>
      <c r="L620" t="s">
        <v>47</v>
      </c>
      <c r="M620" t="s">
        <v>2979</v>
      </c>
      <c r="N620">
        <v>0.37</v>
      </c>
      <c r="O620" t="s">
        <v>35</v>
      </c>
      <c r="P620" t="s">
        <v>69</v>
      </c>
      <c r="Q620" t="s">
        <v>441</v>
      </c>
      <c r="R620" t="s">
        <v>1331</v>
      </c>
      <c r="S620">
        <v>45429</v>
      </c>
      <c r="T620" s="1">
        <v>42057</v>
      </c>
      <c r="U620" s="1">
        <v>42059</v>
      </c>
      <c r="V620">
        <v>376.88490000000002</v>
      </c>
      <c r="W620" s="2">
        <f>Sales_Dataset[[#This Row],[Profit]]/Sales_Dataset[[#This Row],[Sales]]</f>
        <v>0.69</v>
      </c>
      <c r="X620">
        <v>10</v>
      </c>
      <c r="Y620">
        <v>546.21</v>
      </c>
      <c r="Z620">
        <v>87195</v>
      </c>
      <c r="AA620" t="s">
        <v>72</v>
      </c>
      <c r="AB620" t="s">
        <v>40</v>
      </c>
    </row>
    <row r="621" spans="1:28" x14ac:dyDescent="0.3">
      <c r="A621">
        <v>23392</v>
      </c>
      <c r="B621" t="s">
        <v>41</v>
      </c>
      <c r="C621">
        <v>0.02</v>
      </c>
      <c r="D621">
        <v>60.22</v>
      </c>
      <c r="E621">
        <v>3.5</v>
      </c>
      <c r="F621">
        <v>3155</v>
      </c>
      <c r="G621" t="s">
        <v>1853</v>
      </c>
      <c r="H621" t="s">
        <v>43</v>
      </c>
      <c r="I621" t="s">
        <v>30</v>
      </c>
      <c r="J621" t="s">
        <v>45</v>
      </c>
      <c r="K621" t="s">
        <v>73</v>
      </c>
      <c r="L621" t="s">
        <v>47</v>
      </c>
      <c r="M621" t="s">
        <v>2406</v>
      </c>
      <c r="N621">
        <v>0.56999999999999995</v>
      </c>
      <c r="O621" t="s">
        <v>35</v>
      </c>
      <c r="P621" t="s">
        <v>88</v>
      </c>
      <c r="Q621" t="s">
        <v>94</v>
      </c>
      <c r="R621" t="s">
        <v>905</v>
      </c>
      <c r="S621">
        <v>32771</v>
      </c>
      <c r="T621" s="1">
        <v>42024</v>
      </c>
      <c r="U621" s="1">
        <v>42025</v>
      </c>
      <c r="V621">
        <v>-193.91399999999999</v>
      </c>
      <c r="W621" s="2">
        <f>Sales_Dataset[[#This Row],[Profit]]/Sales_Dataset[[#This Row],[Sales]]</f>
        <v>-0.35793340224453629</v>
      </c>
      <c r="X621">
        <v>9</v>
      </c>
      <c r="Y621">
        <v>541.76</v>
      </c>
      <c r="Z621">
        <v>86898</v>
      </c>
      <c r="AA621" t="s">
        <v>91</v>
      </c>
      <c r="AB621" t="s">
        <v>40</v>
      </c>
    </row>
    <row r="622" spans="1:28" x14ac:dyDescent="0.3">
      <c r="A622">
        <v>23211</v>
      </c>
      <c r="B622" t="s">
        <v>58</v>
      </c>
      <c r="C622">
        <v>0.03</v>
      </c>
      <c r="D622">
        <v>17.48</v>
      </c>
      <c r="E622">
        <v>1.99</v>
      </c>
      <c r="F622">
        <v>3283</v>
      </c>
      <c r="G622" t="s">
        <v>2300</v>
      </c>
      <c r="H622" t="s">
        <v>43</v>
      </c>
      <c r="I622" t="s">
        <v>30</v>
      </c>
      <c r="J622" t="s">
        <v>55</v>
      </c>
      <c r="K622" t="s">
        <v>86</v>
      </c>
      <c r="L622" t="s">
        <v>62</v>
      </c>
      <c r="M622" t="s">
        <v>2349</v>
      </c>
      <c r="N622">
        <v>0.45</v>
      </c>
      <c r="O622" t="s">
        <v>35</v>
      </c>
      <c r="P622" t="s">
        <v>88</v>
      </c>
      <c r="Q622" t="s">
        <v>94</v>
      </c>
      <c r="R622" t="s">
        <v>2301</v>
      </c>
      <c r="S622">
        <v>33156</v>
      </c>
      <c r="T622" s="1">
        <v>42134</v>
      </c>
      <c r="U622" s="1">
        <v>42135</v>
      </c>
      <c r="V622">
        <v>710.80739999999992</v>
      </c>
      <c r="W622" s="2">
        <f>Sales_Dataset[[#This Row],[Profit]]/Sales_Dataset[[#This Row],[Sales]]</f>
        <v>1.3216946820379323</v>
      </c>
      <c r="X622">
        <v>31</v>
      </c>
      <c r="Y622">
        <v>537.79999999999995</v>
      </c>
      <c r="Z622">
        <v>90753</v>
      </c>
      <c r="AA622" t="s">
        <v>91</v>
      </c>
      <c r="AB622" t="s">
        <v>40</v>
      </c>
    </row>
    <row r="623" spans="1:28" x14ac:dyDescent="0.3">
      <c r="A623">
        <v>20652</v>
      </c>
      <c r="B623" t="s">
        <v>65</v>
      </c>
      <c r="C623">
        <v>0.01</v>
      </c>
      <c r="D623">
        <v>65.989999999999995</v>
      </c>
      <c r="E623">
        <v>5.31</v>
      </c>
      <c r="F623">
        <v>1303</v>
      </c>
      <c r="G623" t="s">
        <v>1576</v>
      </c>
      <c r="H623" t="s">
        <v>43</v>
      </c>
      <c r="I623" t="s">
        <v>80</v>
      </c>
      <c r="J623" t="s">
        <v>55</v>
      </c>
      <c r="K623" t="s">
        <v>56</v>
      </c>
      <c r="L623" t="s">
        <v>47</v>
      </c>
      <c r="M623" t="s">
        <v>1577</v>
      </c>
      <c r="N623">
        <v>0.56999999999999995</v>
      </c>
      <c r="O623" t="s">
        <v>35</v>
      </c>
      <c r="P623" t="s">
        <v>36</v>
      </c>
      <c r="Q623" t="s">
        <v>402</v>
      </c>
      <c r="R623" t="s">
        <v>1578</v>
      </c>
      <c r="S623">
        <v>84074</v>
      </c>
      <c r="T623" s="1">
        <v>42054</v>
      </c>
      <c r="U623" s="1">
        <v>42061</v>
      </c>
      <c r="V623">
        <v>250.36272000000002</v>
      </c>
      <c r="W623" s="2">
        <f>Sales_Dataset[[#This Row],[Profit]]/Sales_Dataset[[#This Row],[Sales]]</f>
        <v>0.46631164090147148</v>
      </c>
      <c r="X623">
        <v>9</v>
      </c>
      <c r="Y623">
        <v>536.9</v>
      </c>
      <c r="Z623">
        <v>87005</v>
      </c>
      <c r="AA623" t="s">
        <v>39</v>
      </c>
      <c r="AB623" t="s">
        <v>40</v>
      </c>
    </row>
    <row r="624" spans="1:28" x14ac:dyDescent="0.3">
      <c r="A624">
        <v>26157</v>
      </c>
      <c r="B624" t="s">
        <v>58</v>
      </c>
      <c r="C624">
        <v>7.0000000000000007E-2</v>
      </c>
      <c r="D624">
        <v>177.98</v>
      </c>
      <c r="E624">
        <v>0.99</v>
      </c>
      <c r="F624">
        <v>2771</v>
      </c>
      <c r="G624" t="s">
        <v>3001</v>
      </c>
      <c r="H624" t="s">
        <v>43</v>
      </c>
      <c r="I624" t="s">
        <v>30</v>
      </c>
      <c r="J624" t="s">
        <v>45</v>
      </c>
      <c r="K624" t="s">
        <v>73</v>
      </c>
      <c r="L624" t="s">
        <v>47</v>
      </c>
      <c r="M624" t="s">
        <v>2202</v>
      </c>
      <c r="N624">
        <v>0.56000000000000005</v>
      </c>
      <c r="O624" t="s">
        <v>35</v>
      </c>
      <c r="P624" t="s">
        <v>88</v>
      </c>
      <c r="Q624" t="s">
        <v>89</v>
      </c>
      <c r="R624" t="s">
        <v>3002</v>
      </c>
      <c r="S624">
        <v>30344</v>
      </c>
      <c r="T624" s="1">
        <v>42168</v>
      </c>
      <c r="U624" s="1">
        <v>42168</v>
      </c>
      <c r="V624">
        <v>-191.548</v>
      </c>
      <c r="W624" s="2">
        <f>Sales_Dataset[[#This Row],[Profit]]/Sales_Dataset[[#This Row],[Sales]]</f>
        <v>-0.35717242536687244</v>
      </c>
      <c r="X624">
        <v>3</v>
      </c>
      <c r="Y624">
        <v>536.29</v>
      </c>
      <c r="Z624">
        <v>88974</v>
      </c>
      <c r="AA624" t="s">
        <v>91</v>
      </c>
      <c r="AB624" t="s">
        <v>40</v>
      </c>
    </row>
    <row r="625" spans="1:28" x14ac:dyDescent="0.3">
      <c r="A625">
        <v>19417</v>
      </c>
      <c r="B625" t="s">
        <v>27</v>
      </c>
      <c r="C625">
        <v>0</v>
      </c>
      <c r="D625">
        <v>65.989999999999995</v>
      </c>
      <c r="E625">
        <v>5.26</v>
      </c>
      <c r="F625">
        <v>1410</v>
      </c>
      <c r="G625" t="s">
        <v>1119</v>
      </c>
      <c r="H625" t="s">
        <v>43</v>
      </c>
      <c r="I625" t="s">
        <v>30</v>
      </c>
      <c r="J625" t="s">
        <v>55</v>
      </c>
      <c r="K625" t="s">
        <v>56</v>
      </c>
      <c r="L625" t="s">
        <v>47</v>
      </c>
      <c r="M625" t="s">
        <v>148</v>
      </c>
      <c r="N625">
        <v>0.59</v>
      </c>
      <c r="O625" t="s">
        <v>35</v>
      </c>
      <c r="P625" t="s">
        <v>36</v>
      </c>
      <c r="Q625" t="s">
        <v>37</v>
      </c>
      <c r="R625" t="s">
        <v>1120</v>
      </c>
      <c r="S625">
        <v>92553</v>
      </c>
      <c r="T625" s="1">
        <v>42101</v>
      </c>
      <c r="U625" s="1">
        <v>42102</v>
      </c>
      <c r="V625">
        <v>369.99869999999999</v>
      </c>
      <c r="W625" s="2">
        <f>Sales_Dataset[[#This Row],[Profit]]/Sales_Dataset[[#This Row],[Sales]]</f>
        <v>0.69</v>
      </c>
      <c r="X625">
        <v>9</v>
      </c>
      <c r="Y625">
        <v>536.23</v>
      </c>
      <c r="Z625">
        <v>87086</v>
      </c>
      <c r="AA625" t="s">
        <v>39</v>
      </c>
      <c r="AB625" t="s">
        <v>40</v>
      </c>
    </row>
    <row r="626" spans="1:28" x14ac:dyDescent="0.3">
      <c r="A626">
        <v>18141</v>
      </c>
      <c r="B626" t="s">
        <v>76</v>
      </c>
      <c r="C626">
        <v>7.0000000000000007E-2</v>
      </c>
      <c r="D626">
        <v>40.98</v>
      </c>
      <c r="E626">
        <v>2.99</v>
      </c>
      <c r="F626">
        <v>1840</v>
      </c>
      <c r="G626" t="s">
        <v>429</v>
      </c>
      <c r="H626" t="s">
        <v>43</v>
      </c>
      <c r="I626" t="s">
        <v>44</v>
      </c>
      <c r="J626" t="s">
        <v>45</v>
      </c>
      <c r="K626" t="s">
        <v>67</v>
      </c>
      <c r="L626" t="s">
        <v>47</v>
      </c>
      <c r="M626" t="s">
        <v>143</v>
      </c>
      <c r="N626">
        <v>0.36</v>
      </c>
      <c r="O626" t="s">
        <v>35</v>
      </c>
      <c r="P626" t="s">
        <v>69</v>
      </c>
      <c r="Q626" t="s">
        <v>98</v>
      </c>
      <c r="R626" t="s">
        <v>430</v>
      </c>
      <c r="S626">
        <v>1469</v>
      </c>
      <c r="T626" s="1">
        <v>42093</v>
      </c>
      <c r="U626" s="1">
        <v>42095</v>
      </c>
      <c r="V626">
        <v>369.20519999999999</v>
      </c>
      <c r="W626" s="2">
        <f>Sales_Dataset[[#This Row],[Profit]]/Sales_Dataset[[#This Row],[Sales]]</f>
        <v>0.69</v>
      </c>
      <c r="X626">
        <v>13</v>
      </c>
      <c r="Y626">
        <v>535.08000000000004</v>
      </c>
      <c r="Z626">
        <v>86599</v>
      </c>
      <c r="AA626" t="s">
        <v>72</v>
      </c>
      <c r="AB626" t="s">
        <v>40</v>
      </c>
    </row>
    <row r="627" spans="1:28" x14ac:dyDescent="0.3">
      <c r="A627">
        <v>21096</v>
      </c>
      <c r="B627" t="s">
        <v>58</v>
      </c>
      <c r="C627">
        <v>0.01</v>
      </c>
      <c r="D627">
        <v>30.97</v>
      </c>
      <c r="E627">
        <v>4</v>
      </c>
      <c r="F627">
        <v>2973</v>
      </c>
      <c r="G627" t="s">
        <v>1737</v>
      </c>
      <c r="H627" t="s">
        <v>43</v>
      </c>
      <c r="I627" t="s">
        <v>44</v>
      </c>
      <c r="J627" t="s">
        <v>55</v>
      </c>
      <c r="K627" t="s">
        <v>86</v>
      </c>
      <c r="L627" t="s">
        <v>47</v>
      </c>
      <c r="M627" t="s">
        <v>1738</v>
      </c>
      <c r="N627">
        <v>0.74</v>
      </c>
      <c r="O627" t="s">
        <v>35</v>
      </c>
      <c r="P627" t="s">
        <v>49</v>
      </c>
      <c r="Q627" t="s">
        <v>419</v>
      </c>
      <c r="R627" t="s">
        <v>1739</v>
      </c>
      <c r="S627">
        <v>53151</v>
      </c>
      <c r="T627" s="1">
        <v>42107</v>
      </c>
      <c r="U627" s="1">
        <v>42109</v>
      </c>
      <c r="V627">
        <v>17.102799999999998</v>
      </c>
      <c r="W627" s="2">
        <f>Sales_Dataset[[#This Row],[Profit]]/Sales_Dataset[[#This Row],[Sales]]</f>
        <v>3.2697587274882423E-2</v>
      </c>
      <c r="X627">
        <v>17</v>
      </c>
      <c r="Y627">
        <v>523.05999999999995</v>
      </c>
      <c r="Z627">
        <v>87186</v>
      </c>
      <c r="AA627" t="s">
        <v>52</v>
      </c>
      <c r="AB627" t="s">
        <v>40</v>
      </c>
    </row>
    <row r="628" spans="1:28" x14ac:dyDescent="0.3">
      <c r="A628">
        <v>23183</v>
      </c>
      <c r="B628" t="s">
        <v>41</v>
      </c>
      <c r="C628">
        <v>0.03</v>
      </c>
      <c r="D628">
        <v>63.94</v>
      </c>
      <c r="E628">
        <v>14.48</v>
      </c>
      <c r="F628">
        <v>3380</v>
      </c>
      <c r="G628" t="s">
        <v>2336</v>
      </c>
      <c r="H628" t="s">
        <v>43</v>
      </c>
      <c r="I628" t="s">
        <v>44</v>
      </c>
      <c r="J628" t="s">
        <v>31</v>
      </c>
      <c r="K628" t="s">
        <v>117</v>
      </c>
      <c r="L628" t="s">
        <v>47</v>
      </c>
      <c r="M628" t="s">
        <v>292</v>
      </c>
      <c r="N628">
        <v>0.46</v>
      </c>
      <c r="O628" t="s">
        <v>35</v>
      </c>
      <c r="P628" t="s">
        <v>88</v>
      </c>
      <c r="Q628" t="s">
        <v>89</v>
      </c>
      <c r="R628" t="s">
        <v>2338</v>
      </c>
      <c r="S628">
        <v>30240</v>
      </c>
      <c r="T628" s="1">
        <v>42114</v>
      </c>
      <c r="U628" s="1">
        <v>42115</v>
      </c>
      <c r="V628">
        <v>43.691699999999997</v>
      </c>
      <c r="W628" s="2">
        <f>Sales_Dataset[[#This Row],[Profit]]/Sales_Dataset[[#This Row],[Sales]]</f>
        <v>8.3626880526738875E-2</v>
      </c>
      <c r="X628">
        <v>8</v>
      </c>
      <c r="Y628">
        <v>522.46</v>
      </c>
      <c r="Z628">
        <v>88838</v>
      </c>
      <c r="AA628" t="s">
        <v>91</v>
      </c>
      <c r="AB628" t="s">
        <v>40</v>
      </c>
    </row>
    <row r="629" spans="1:28" x14ac:dyDescent="0.3">
      <c r="A629">
        <v>19142</v>
      </c>
      <c r="B629" t="s">
        <v>76</v>
      </c>
      <c r="C629">
        <v>0.02</v>
      </c>
      <c r="D629">
        <v>30.73</v>
      </c>
      <c r="E629">
        <v>4</v>
      </c>
      <c r="F629">
        <v>1854</v>
      </c>
      <c r="G629" t="s">
        <v>981</v>
      </c>
      <c r="H629" t="s">
        <v>43</v>
      </c>
      <c r="I629" t="s">
        <v>44</v>
      </c>
      <c r="J629" t="s">
        <v>55</v>
      </c>
      <c r="K629" t="s">
        <v>86</v>
      </c>
      <c r="L629" t="s">
        <v>47</v>
      </c>
      <c r="M629" t="s">
        <v>308</v>
      </c>
      <c r="N629">
        <v>0.75</v>
      </c>
      <c r="O629" t="s">
        <v>35</v>
      </c>
      <c r="P629" t="s">
        <v>69</v>
      </c>
      <c r="Q629" t="s">
        <v>480</v>
      </c>
      <c r="R629" t="s">
        <v>734</v>
      </c>
      <c r="S629">
        <v>6478</v>
      </c>
      <c r="T629" s="1">
        <v>42082</v>
      </c>
      <c r="U629" s="1">
        <v>42085</v>
      </c>
      <c r="V629">
        <v>72.78</v>
      </c>
      <c r="W629" s="2">
        <f>Sales_Dataset[[#This Row],[Profit]]/Sales_Dataset[[#This Row],[Sales]]</f>
        <v>0.13936655049595956</v>
      </c>
      <c r="X629">
        <v>16</v>
      </c>
      <c r="Y629">
        <v>522.22</v>
      </c>
      <c r="Z629">
        <v>86847</v>
      </c>
      <c r="AA629" t="s">
        <v>72</v>
      </c>
      <c r="AB629" t="s">
        <v>40</v>
      </c>
    </row>
    <row r="630" spans="1:28" x14ac:dyDescent="0.3">
      <c r="A630">
        <v>20483</v>
      </c>
      <c r="B630" t="s">
        <v>58</v>
      </c>
      <c r="C630">
        <v>0.1</v>
      </c>
      <c r="D630">
        <v>180.98</v>
      </c>
      <c r="E630">
        <v>26.2</v>
      </c>
      <c r="F630">
        <v>3132</v>
      </c>
      <c r="G630" t="s">
        <v>1040</v>
      </c>
      <c r="H630" t="s">
        <v>29</v>
      </c>
      <c r="I630" t="s">
        <v>30</v>
      </c>
      <c r="J630" t="s">
        <v>31</v>
      </c>
      <c r="K630" t="s">
        <v>185</v>
      </c>
      <c r="L630" t="s">
        <v>74</v>
      </c>
      <c r="M630" t="s">
        <v>1133</v>
      </c>
      <c r="N630">
        <v>0.59</v>
      </c>
      <c r="O630" t="s">
        <v>35</v>
      </c>
      <c r="P630" t="s">
        <v>49</v>
      </c>
      <c r="Q630" t="s">
        <v>176</v>
      </c>
      <c r="R630" t="s">
        <v>1042</v>
      </c>
      <c r="S630">
        <v>60060</v>
      </c>
      <c r="T630" s="1">
        <v>42177</v>
      </c>
      <c r="U630" s="1">
        <v>42178</v>
      </c>
      <c r="V630">
        <v>-64.664000000000001</v>
      </c>
      <c r="W630" s="2">
        <f>Sales_Dataset[[#This Row],[Profit]]/Sales_Dataset[[#This Row],[Sales]]</f>
        <v>-0.1244927033999461</v>
      </c>
      <c r="X630">
        <v>3</v>
      </c>
      <c r="Y630">
        <v>519.41999999999996</v>
      </c>
      <c r="Z630">
        <v>86790</v>
      </c>
      <c r="AA630" t="s">
        <v>52</v>
      </c>
      <c r="AB630" t="s">
        <v>40</v>
      </c>
    </row>
    <row r="631" spans="1:28" x14ac:dyDescent="0.3">
      <c r="A631">
        <v>5468</v>
      </c>
      <c r="B631" t="s">
        <v>76</v>
      </c>
      <c r="C631">
        <v>0.03</v>
      </c>
      <c r="D631">
        <v>5.98</v>
      </c>
      <c r="E631">
        <v>1.49</v>
      </c>
      <c r="F631">
        <v>1193</v>
      </c>
      <c r="G631" t="s">
        <v>122</v>
      </c>
      <c r="H631" t="s">
        <v>43</v>
      </c>
      <c r="I631" t="s">
        <v>60</v>
      </c>
      <c r="J631" t="s">
        <v>45</v>
      </c>
      <c r="K631" t="s">
        <v>67</v>
      </c>
      <c r="L631" t="s">
        <v>47</v>
      </c>
      <c r="M631" t="s">
        <v>285</v>
      </c>
      <c r="N631">
        <v>0.39</v>
      </c>
      <c r="O631" t="s">
        <v>35</v>
      </c>
      <c r="P631" t="s">
        <v>69</v>
      </c>
      <c r="Q631" t="s">
        <v>107</v>
      </c>
      <c r="R631" t="s">
        <v>108</v>
      </c>
      <c r="S631">
        <v>20016</v>
      </c>
      <c r="T631" s="1">
        <v>42125</v>
      </c>
      <c r="U631" s="1">
        <v>42127</v>
      </c>
      <c r="V631">
        <v>38.08</v>
      </c>
      <c r="W631" s="2">
        <f>Sales_Dataset[[#This Row],[Profit]]/Sales_Dataset[[#This Row],[Sales]]</f>
        <v>7.3534807376653466E-2</v>
      </c>
      <c r="X631">
        <v>85</v>
      </c>
      <c r="Y631">
        <v>517.85</v>
      </c>
      <c r="Z631">
        <v>38852</v>
      </c>
      <c r="AA631" t="s">
        <v>72</v>
      </c>
      <c r="AB631" t="s">
        <v>40</v>
      </c>
    </row>
    <row r="632" spans="1:28" x14ac:dyDescent="0.3">
      <c r="A632">
        <v>19470</v>
      </c>
      <c r="B632" t="s">
        <v>41</v>
      </c>
      <c r="C632">
        <v>0.06</v>
      </c>
      <c r="D632">
        <v>47.98</v>
      </c>
      <c r="E632">
        <v>3.61</v>
      </c>
      <c r="F632">
        <v>896</v>
      </c>
      <c r="G632" t="s">
        <v>1142</v>
      </c>
      <c r="H632" t="s">
        <v>43</v>
      </c>
      <c r="I632" t="s">
        <v>30</v>
      </c>
      <c r="J632" t="s">
        <v>55</v>
      </c>
      <c r="K632" t="s">
        <v>86</v>
      </c>
      <c r="L632" t="s">
        <v>62</v>
      </c>
      <c r="M632" t="s">
        <v>1143</v>
      </c>
      <c r="N632">
        <v>0.71</v>
      </c>
      <c r="O632" t="s">
        <v>35</v>
      </c>
      <c r="P632" t="s">
        <v>49</v>
      </c>
      <c r="Q632" t="s">
        <v>50</v>
      </c>
      <c r="R632" t="s">
        <v>1144</v>
      </c>
      <c r="S632">
        <v>76201</v>
      </c>
      <c r="T632" s="1">
        <v>42175</v>
      </c>
      <c r="U632" s="1">
        <v>42177</v>
      </c>
      <c r="V632">
        <v>35.954999999999998</v>
      </c>
      <c r="W632" s="2">
        <f>Sales_Dataset[[#This Row],[Profit]]/Sales_Dataset[[#This Row],[Sales]]</f>
        <v>6.9454102920723224E-2</v>
      </c>
      <c r="X632">
        <v>11</v>
      </c>
      <c r="Y632">
        <v>517.67999999999995</v>
      </c>
      <c r="Z632">
        <v>90167</v>
      </c>
      <c r="AA632" t="s">
        <v>52</v>
      </c>
      <c r="AB632" t="s">
        <v>40</v>
      </c>
    </row>
    <row r="633" spans="1:28" x14ac:dyDescent="0.3">
      <c r="A633">
        <v>18664</v>
      </c>
      <c r="B633" t="s">
        <v>27</v>
      </c>
      <c r="C633">
        <v>0.03</v>
      </c>
      <c r="D633">
        <v>162.93</v>
      </c>
      <c r="E633">
        <v>19.989999999999998</v>
      </c>
      <c r="F633">
        <v>578</v>
      </c>
      <c r="G633" t="s">
        <v>729</v>
      </c>
      <c r="H633" t="s">
        <v>43</v>
      </c>
      <c r="I633" t="s">
        <v>30</v>
      </c>
      <c r="J633" t="s">
        <v>45</v>
      </c>
      <c r="K633" t="s">
        <v>115</v>
      </c>
      <c r="L633" t="s">
        <v>47</v>
      </c>
      <c r="M633" t="s">
        <v>730</v>
      </c>
      <c r="N633">
        <v>0.39</v>
      </c>
      <c r="O633" t="s">
        <v>35</v>
      </c>
      <c r="P633" t="s">
        <v>69</v>
      </c>
      <c r="Q633" t="s">
        <v>480</v>
      </c>
      <c r="R633" t="s">
        <v>731</v>
      </c>
      <c r="S633">
        <v>6770</v>
      </c>
      <c r="T633" s="1">
        <v>42137</v>
      </c>
      <c r="U633" s="1">
        <v>42138</v>
      </c>
      <c r="V633">
        <v>293.14</v>
      </c>
      <c r="W633" s="2">
        <f>Sales_Dataset[[#This Row],[Profit]]/Sales_Dataset[[#This Row],[Sales]]</f>
        <v>0.56823292238505074</v>
      </c>
      <c r="X633">
        <v>3</v>
      </c>
      <c r="Y633">
        <v>515.88</v>
      </c>
      <c r="Z633">
        <v>88644</v>
      </c>
      <c r="AA633" t="s">
        <v>72</v>
      </c>
      <c r="AB633" t="s">
        <v>40</v>
      </c>
    </row>
    <row r="634" spans="1:28" x14ac:dyDescent="0.3">
      <c r="A634">
        <v>25690</v>
      </c>
      <c r="B634" t="s">
        <v>58</v>
      </c>
      <c r="C634">
        <v>0</v>
      </c>
      <c r="D634">
        <v>48.91</v>
      </c>
      <c r="E634">
        <v>35</v>
      </c>
      <c r="F634">
        <v>1689</v>
      </c>
      <c r="G634" t="s">
        <v>2898</v>
      </c>
      <c r="H634" t="s">
        <v>43</v>
      </c>
      <c r="I634" t="s">
        <v>30</v>
      </c>
      <c r="J634" t="s">
        <v>45</v>
      </c>
      <c r="K634" t="s">
        <v>120</v>
      </c>
      <c r="L634" t="s">
        <v>105</v>
      </c>
      <c r="M634" t="s">
        <v>862</v>
      </c>
      <c r="N634">
        <v>0.83</v>
      </c>
      <c r="O634" t="s">
        <v>35</v>
      </c>
      <c r="P634" t="s">
        <v>49</v>
      </c>
      <c r="Q634" t="s">
        <v>413</v>
      </c>
      <c r="R634" t="s">
        <v>1167</v>
      </c>
      <c r="S634">
        <v>46322</v>
      </c>
      <c r="T634" s="1">
        <v>42087</v>
      </c>
      <c r="U634" s="1">
        <v>42088</v>
      </c>
      <c r="V634">
        <v>-628.38</v>
      </c>
      <c r="W634" s="2">
        <f>Sales_Dataset[[#This Row],[Profit]]/Sales_Dataset[[#This Row],[Sales]]</f>
        <v>-1.2206530818391967</v>
      </c>
      <c r="X634">
        <v>10</v>
      </c>
      <c r="Y634">
        <v>514.79</v>
      </c>
      <c r="Z634">
        <v>91077</v>
      </c>
      <c r="AA634" t="s">
        <v>52</v>
      </c>
      <c r="AB634" t="s">
        <v>40</v>
      </c>
    </row>
    <row r="635" spans="1:28" x14ac:dyDescent="0.3">
      <c r="A635">
        <v>23524</v>
      </c>
      <c r="B635" t="s">
        <v>65</v>
      </c>
      <c r="C635">
        <v>0.09</v>
      </c>
      <c r="D635">
        <v>30.98</v>
      </c>
      <c r="E635">
        <v>19.510000000000002</v>
      </c>
      <c r="F635">
        <v>1680</v>
      </c>
      <c r="G635" t="s">
        <v>2459</v>
      </c>
      <c r="H635" t="s">
        <v>43</v>
      </c>
      <c r="I635" t="s">
        <v>80</v>
      </c>
      <c r="J635" t="s">
        <v>45</v>
      </c>
      <c r="K635" t="s">
        <v>115</v>
      </c>
      <c r="L635" t="s">
        <v>47</v>
      </c>
      <c r="M635" t="s">
        <v>2460</v>
      </c>
      <c r="N635">
        <v>0.36</v>
      </c>
      <c r="O635" t="s">
        <v>35</v>
      </c>
      <c r="P635" t="s">
        <v>69</v>
      </c>
      <c r="Q635" t="s">
        <v>441</v>
      </c>
      <c r="R635" t="s">
        <v>1141</v>
      </c>
      <c r="S635">
        <v>45014</v>
      </c>
      <c r="T635" s="1">
        <v>42127</v>
      </c>
      <c r="U635" s="1">
        <v>42129</v>
      </c>
      <c r="V635">
        <v>-163.53</v>
      </c>
      <c r="W635" s="2">
        <f>Sales_Dataset[[#This Row],[Profit]]/Sales_Dataset[[#This Row],[Sales]]</f>
        <v>-0.31776845050717034</v>
      </c>
      <c r="X635">
        <v>18</v>
      </c>
      <c r="Y635">
        <v>514.62</v>
      </c>
      <c r="Z635">
        <v>86645</v>
      </c>
      <c r="AA635" t="s">
        <v>72</v>
      </c>
      <c r="AB635" t="s">
        <v>40</v>
      </c>
    </row>
    <row r="636" spans="1:28" x14ac:dyDescent="0.3">
      <c r="A636">
        <v>24028</v>
      </c>
      <c r="B636" t="s">
        <v>58</v>
      </c>
      <c r="C636">
        <v>0.01</v>
      </c>
      <c r="D636">
        <v>59.76</v>
      </c>
      <c r="E636">
        <v>9.7100000000000009</v>
      </c>
      <c r="F636">
        <v>911</v>
      </c>
      <c r="G636" t="s">
        <v>2562</v>
      </c>
      <c r="H636" t="s">
        <v>43</v>
      </c>
      <c r="I636" t="s">
        <v>30</v>
      </c>
      <c r="J636" t="s">
        <v>45</v>
      </c>
      <c r="K636" t="s">
        <v>120</v>
      </c>
      <c r="L636" t="s">
        <v>47</v>
      </c>
      <c r="M636" t="s">
        <v>1682</v>
      </c>
      <c r="N636">
        <v>0.56999999999999995</v>
      </c>
      <c r="O636" t="s">
        <v>35</v>
      </c>
      <c r="P636" t="s">
        <v>69</v>
      </c>
      <c r="Q636" t="s">
        <v>856</v>
      </c>
      <c r="R636" t="s">
        <v>2563</v>
      </c>
      <c r="S636">
        <v>26003</v>
      </c>
      <c r="T636" s="1">
        <v>42098</v>
      </c>
      <c r="U636" s="1">
        <v>42100</v>
      </c>
      <c r="V636">
        <v>354.32879999999994</v>
      </c>
      <c r="W636" s="2">
        <f>Sales_Dataset[[#This Row],[Profit]]/Sales_Dataset[[#This Row],[Sales]]</f>
        <v>0.69</v>
      </c>
      <c r="X636">
        <v>8</v>
      </c>
      <c r="Y636">
        <v>513.52</v>
      </c>
      <c r="Z636">
        <v>90186</v>
      </c>
      <c r="AA636" t="s">
        <v>72</v>
      </c>
      <c r="AB636" t="s">
        <v>40</v>
      </c>
    </row>
    <row r="637" spans="1:28" x14ac:dyDescent="0.3">
      <c r="A637">
        <v>25841</v>
      </c>
      <c r="B637" t="s">
        <v>27</v>
      </c>
      <c r="C637">
        <v>0.02</v>
      </c>
      <c r="D637">
        <v>28.53</v>
      </c>
      <c r="E637">
        <v>1.49</v>
      </c>
      <c r="F637">
        <v>3381</v>
      </c>
      <c r="G637" t="s">
        <v>2590</v>
      </c>
      <c r="H637" t="s">
        <v>43</v>
      </c>
      <c r="I637" t="s">
        <v>44</v>
      </c>
      <c r="J637" t="s">
        <v>45</v>
      </c>
      <c r="K637" t="s">
        <v>67</v>
      </c>
      <c r="L637" t="s">
        <v>47</v>
      </c>
      <c r="M637" t="s">
        <v>156</v>
      </c>
      <c r="N637">
        <v>0.38</v>
      </c>
      <c r="O637" t="s">
        <v>35</v>
      </c>
      <c r="P637" t="s">
        <v>88</v>
      </c>
      <c r="Q637" t="s">
        <v>89</v>
      </c>
      <c r="R637" t="s">
        <v>2592</v>
      </c>
      <c r="S637">
        <v>31204</v>
      </c>
      <c r="T637" s="1">
        <v>42123</v>
      </c>
      <c r="U637" s="1">
        <v>42123</v>
      </c>
      <c r="V637">
        <v>1.9919999999999998</v>
      </c>
      <c r="W637" s="2">
        <f>Sales_Dataset[[#This Row],[Profit]]/Sales_Dataset[[#This Row],[Sales]]</f>
        <v>3.8805446788615504E-3</v>
      </c>
      <c r="X637">
        <v>18</v>
      </c>
      <c r="Y637">
        <v>513.33000000000004</v>
      </c>
      <c r="Z637">
        <v>88840</v>
      </c>
      <c r="AA637" t="s">
        <v>91</v>
      </c>
      <c r="AB637" t="s">
        <v>40</v>
      </c>
    </row>
    <row r="638" spans="1:28" x14ac:dyDescent="0.3">
      <c r="A638">
        <v>24493</v>
      </c>
      <c r="B638" t="s">
        <v>76</v>
      </c>
      <c r="C638">
        <v>0.1</v>
      </c>
      <c r="D638">
        <v>62.18</v>
      </c>
      <c r="E638">
        <v>10.84</v>
      </c>
      <c r="F638">
        <v>3177</v>
      </c>
      <c r="G638" t="s">
        <v>2046</v>
      </c>
      <c r="H638" t="s">
        <v>43</v>
      </c>
      <c r="I638" t="s">
        <v>80</v>
      </c>
      <c r="J638" t="s">
        <v>31</v>
      </c>
      <c r="K638" t="s">
        <v>117</v>
      </c>
      <c r="L638" t="s">
        <v>167</v>
      </c>
      <c r="M638" t="s">
        <v>2653</v>
      </c>
      <c r="N638">
        <v>0.63</v>
      </c>
      <c r="O638" t="s">
        <v>35</v>
      </c>
      <c r="P638" t="s">
        <v>88</v>
      </c>
      <c r="Q638" t="s">
        <v>94</v>
      </c>
      <c r="R638" t="s">
        <v>2048</v>
      </c>
      <c r="S638">
        <v>33458</v>
      </c>
      <c r="T638" s="1">
        <v>42077</v>
      </c>
      <c r="U638" s="1">
        <v>42079</v>
      </c>
      <c r="V638">
        <v>-29.666000000000004</v>
      </c>
      <c r="W638" s="2">
        <f>Sales_Dataset[[#This Row],[Profit]]/Sales_Dataset[[#This Row],[Sales]]</f>
        <v>-5.7990108880505119E-2</v>
      </c>
      <c r="X638">
        <v>9</v>
      </c>
      <c r="Y638">
        <v>511.57</v>
      </c>
      <c r="Z638">
        <v>90818</v>
      </c>
      <c r="AA638" t="s">
        <v>91</v>
      </c>
      <c r="AB638" t="s">
        <v>40</v>
      </c>
    </row>
    <row r="639" spans="1:28" x14ac:dyDescent="0.3">
      <c r="A639">
        <v>21567</v>
      </c>
      <c r="B639" t="s">
        <v>65</v>
      </c>
      <c r="C639">
        <v>0.08</v>
      </c>
      <c r="D639">
        <v>30.56</v>
      </c>
      <c r="E639">
        <v>2.99</v>
      </c>
      <c r="F639">
        <v>3287</v>
      </c>
      <c r="G639" t="s">
        <v>1888</v>
      </c>
      <c r="H639" t="s">
        <v>43</v>
      </c>
      <c r="I639" t="s">
        <v>60</v>
      </c>
      <c r="J639" t="s">
        <v>45</v>
      </c>
      <c r="K639" t="s">
        <v>67</v>
      </c>
      <c r="L639" t="s">
        <v>47</v>
      </c>
      <c r="M639" t="s">
        <v>1889</v>
      </c>
      <c r="N639">
        <v>0.35</v>
      </c>
      <c r="O639" t="s">
        <v>35</v>
      </c>
      <c r="P639" t="s">
        <v>36</v>
      </c>
      <c r="Q639" t="s">
        <v>37</v>
      </c>
      <c r="R639" t="s">
        <v>1890</v>
      </c>
      <c r="S639">
        <v>95746</v>
      </c>
      <c r="T639" s="1">
        <v>42149</v>
      </c>
      <c r="U639" s="1">
        <v>42151</v>
      </c>
      <c r="V639">
        <v>352.87979999999999</v>
      </c>
      <c r="W639" s="2">
        <f>Sales_Dataset[[#This Row],[Profit]]/Sales_Dataset[[#This Row],[Sales]]</f>
        <v>0.69</v>
      </c>
      <c r="X639">
        <v>17</v>
      </c>
      <c r="Y639">
        <v>511.42</v>
      </c>
      <c r="Z639">
        <v>89897</v>
      </c>
      <c r="AA639" t="s">
        <v>39</v>
      </c>
      <c r="AB639" t="s">
        <v>40</v>
      </c>
    </row>
    <row r="640" spans="1:28" x14ac:dyDescent="0.3">
      <c r="A640">
        <v>19131</v>
      </c>
      <c r="B640" t="s">
        <v>27</v>
      </c>
      <c r="C640">
        <v>0.09</v>
      </c>
      <c r="D640">
        <v>89.99</v>
      </c>
      <c r="E640">
        <v>42</v>
      </c>
      <c r="F640">
        <v>2655</v>
      </c>
      <c r="G640" t="s">
        <v>971</v>
      </c>
      <c r="H640" t="s">
        <v>29</v>
      </c>
      <c r="I640" t="s">
        <v>80</v>
      </c>
      <c r="J640" t="s">
        <v>31</v>
      </c>
      <c r="K640" t="s">
        <v>185</v>
      </c>
      <c r="L640" t="s">
        <v>74</v>
      </c>
      <c r="M640" t="s">
        <v>972</v>
      </c>
      <c r="N640">
        <v>0.66</v>
      </c>
      <c r="O640" t="s">
        <v>35</v>
      </c>
      <c r="P640" t="s">
        <v>88</v>
      </c>
      <c r="Q640" t="s">
        <v>89</v>
      </c>
      <c r="R640" t="s">
        <v>90</v>
      </c>
      <c r="S640">
        <v>30318</v>
      </c>
      <c r="T640" s="1">
        <v>42112</v>
      </c>
      <c r="U640" s="1">
        <v>42112</v>
      </c>
      <c r="V640">
        <v>223.416</v>
      </c>
      <c r="W640" s="2">
        <f>Sales_Dataset[[#This Row],[Profit]]/Sales_Dataset[[#This Row],[Sales]]</f>
        <v>0.436999511002445</v>
      </c>
      <c r="X640">
        <v>6</v>
      </c>
      <c r="Y640">
        <v>511.25</v>
      </c>
      <c r="Z640">
        <v>86063</v>
      </c>
      <c r="AA640" t="s">
        <v>91</v>
      </c>
      <c r="AB640" t="s">
        <v>40</v>
      </c>
    </row>
    <row r="641" spans="1:28" x14ac:dyDescent="0.3">
      <c r="A641">
        <v>25914</v>
      </c>
      <c r="B641" t="s">
        <v>58</v>
      </c>
      <c r="C641">
        <v>0.1</v>
      </c>
      <c r="D641">
        <v>105.98</v>
      </c>
      <c r="E641">
        <v>13.99</v>
      </c>
      <c r="F641">
        <v>3403</v>
      </c>
      <c r="G641" t="s">
        <v>2937</v>
      </c>
      <c r="H641" t="s">
        <v>85</v>
      </c>
      <c r="I641" t="s">
        <v>80</v>
      </c>
      <c r="J641" t="s">
        <v>31</v>
      </c>
      <c r="K641" t="s">
        <v>117</v>
      </c>
      <c r="L641" t="s">
        <v>167</v>
      </c>
      <c r="M641" t="s">
        <v>2938</v>
      </c>
      <c r="N641">
        <v>0.65</v>
      </c>
      <c r="O641" t="s">
        <v>35</v>
      </c>
      <c r="P641" t="s">
        <v>36</v>
      </c>
      <c r="Q641" t="s">
        <v>1220</v>
      </c>
      <c r="R641" t="s">
        <v>2939</v>
      </c>
      <c r="S641">
        <v>82001</v>
      </c>
      <c r="T641" s="1">
        <v>42043</v>
      </c>
      <c r="U641" s="1">
        <v>42046</v>
      </c>
      <c r="V641">
        <v>349.48499999999996</v>
      </c>
      <c r="W641" s="2">
        <f>Sales_Dataset[[#This Row],[Profit]]/Sales_Dataset[[#This Row],[Sales]]</f>
        <v>0.69</v>
      </c>
      <c r="X641">
        <v>5</v>
      </c>
      <c r="Y641">
        <v>506.5</v>
      </c>
      <c r="Z641">
        <v>87530</v>
      </c>
      <c r="AA641" t="s">
        <v>39</v>
      </c>
      <c r="AB641" t="s">
        <v>40</v>
      </c>
    </row>
    <row r="642" spans="1:28" x14ac:dyDescent="0.3">
      <c r="A642">
        <v>25354</v>
      </c>
      <c r="B642" t="s">
        <v>58</v>
      </c>
      <c r="C642">
        <v>0.04</v>
      </c>
      <c r="D642">
        <v>29.14</v>
      </c>
      <c r="E642">
        <v>4.8600000000000003</v>
      </c>
      <c r="F642">
        <v>62</v>
      </c>
      <c r="G642" t="s">
        <v>2273</v>
      </c>
      <c r="H642" t="s">
        <v>43</v>
      </c>
      <c r="I642" t="s">
        <v>30</v>
      </c>
      <c r="J642" t="s">
        <v>45</v>
      </c>
      <c r="K642" t="s">
        <v>53</v>
      </c>
      <c r="L642" t="s">
        <v>82</v>
      </c>
      <c r="M642" t="s">
        <v>2838</v>
      </c>
      <c r="N642">
        <v>0.38</v>
      </c>
      <c r="O642" t="s">
        <v>35</v>
      </c>
      <c r="P642" t="s">
        <v>49</v>
      </c>
      <c r="Q642" t="s">
        <v>50</v>
      </c>
      <c r="R642" t="s">
        <v>2274</v>
      </c>
      <c r="S642">
        <v>78664</v>
      </c>
      <c r="T642" s="1">
        <v>42167</v>
      </c>
      <c r="U642" s="1">
        <v>42169</v>
      </c>
      <c r="V642">
        <v>349.40909999999997</v>
      </c>
      <c r="W642" s="2">
        <f>Sales_Dataset[[#This Row],[Profit]]/Sales_Dataset[[#This Row],[Sales]]</f>
        <v>0.69</v>
      </c>
      <c r="X642">
        <v>17</v>
      </c>
      <c r="Y642">
        <v>506.39</v>
      </c>
      <c r="Z642">
        <v>87408</v>
      </c>
      <c r="AA642" t="s">
        <v>52</v>
      </c>
      <c r="AB642" t="s">
        <v>40</v>
      </c>
    </row>
    <row r="643" spans="1:28" x14ac:dyDescent="0.3">
      <c r="A643">
        <v>24387</v>
      </c>
      <c r="B643" t="s">
        <v>41</v>
      </c>
      <c r="C643">
        <v>0.06</v>
      </c>
      <c r="D643">
        <v>65.989999999999995</v>
      </c>
      <c r="E643">
        <v>8.8000000000000007</v>
      </c>
      <c r="F643">
        <v>638</v>
      </c>
      <c r="G643" t="s">
        <v>2630</v>
      </c>
      <c r="H643" t="s">
        <v>85</v>
      </c>
      <c r="I643" t="s">
        <v>80</v>
      </c>
      <c r="J643" t="s">
        <v>55</v>
      </c>
      <c r="K643" t="s">
        <v>56</v>
      </c>
      <c r="L643" t="s">
        <v>47</v>
      </c>
      <c r="M643" t="s">
        <v>212</v>
      </c>
      <c r="N643">
        <v>0.57999999999999996</v>
      </c>
      <c r="O643" t="s">
        <v>35</v>
      </c>
      <c r="P643" t="s">
        <v>36</v>
      </c>
      <c r="Q643" t="s">
        <v>37</v>
      </c>
      <c r="R643" t="s">
        <v>2631</v>
      </c>
      <c r="S643">
        <v>95062</v>
      </c>
      <c r="T643" s="1">
        <v>42124</v>
      </c>
      <c r="U643" s="1">
        <v>42125</v>
      </c>
      <c r="V643">
        <v>288.08999999999997</v>
      </c>
      <c r="W643" s="2">
        <f>Sales_Dataset[[#This Row],[Profit]]/Sales_Dataset[[#This Row],[Sales]]</f>
        <v>0.56892057348236502</v>
      </c>
      <c r="X643">
        <v>9</v>
      </c>
      <c r="Y643">
        <v>506.38</v>
      </c>
      <c r="Z643">
        <v>87954</v>
      </c>
      <c r="AA643" t="s">
        <v>39</v>
      </c>
      <c r="AB643" t="s">
        <v>40</v>
      </c>
    </row>
    <row r="644" spans="1:28" x14ac:dyDescent="0.3">
      <c r="A644">
        <v>25833</v>
      </c>
      <c r="B644" t="s">
        <v>65</v>
      </c>
      <c r="C644">
        <v>0.05</v>
      </c>
      <c r="D644">
        <v>161.55000000000001</v>
      </c>
      <c r="E644">
        <v>19.989999999999998</v>
      </c>
      <c r="F644">
        <v>916</v>
      </c>
      <c r="G644" t="s">
        <v>2931</v>
      </c>
      <c r="H644" t="s">
        <v>43</v>
      </c>
      <c r="I644" t="s">
        <v>30</v>
      </c>
      <c r="J644" t="s">
        <v>45</v>
      </c>
      <c r="K644" t="s">
        <v>120</v>
      </c>
      <c r="L644" t="s">
        <v>47</v>
      </c>
      <c r="M644" t="s">
        <v>336</v>
      </c>
      <c r="N644">
        <v>0.66</v>
      </c>
      <c r="O644" t="s">
        <v>35</v>
      </c>
      <c r="P644" t="s">
        <v>49</v>
      </c>
      <c r="Q644" t="s">
        <v>50</v>
      </c>
      <c r="R644" t="s">
        <v>2918</v>
      </c>
      <c r="S644">
        <v>76028</v>
      </c>
      <c r="T644" s="1">
        <v>42008</v>
      </c>
      <c r="U644" s="1">
        <v>42015</v>
      </c>
      <c r="V644">
        <v>35.31</v>
      </c>
      <c r="W644" s="2">
        <f>Sales_Dataset[[#This Row],[Profit]]/Sales_Dataset[[#This Row],[Sales]]</f>
        <v>7.0717590274578926E-2</v>
      </c>
      <c r="X644">
        <v>3</v>
      </c>
      <c r="Y644">
        <v>499.31</v>
      </c>
      <c r="Z644">
        <v>86357</v>
      </c>
      <c r="AA644" t="s">
        <v>52</v>
      </c>
      <c r="AB644" t="s">
        <v>40</v>
      </c>
    </row>
    <row r="645" spans="1:28" x14ac:dyDescent="0.3">
      <c r="A645">
        <v>22733</v>
      </c>
      <c r="B645" t="s">
        <v>65</v>
      </c>
      <c r="C645">
        <v>0.05</v>
      </c>
      <c r="D645">
        <v>122.99</v>
      </c>
      <c r="E645">
        <v>70.2</v>
      </c>
      <c r="F645">
        <v>3314</v>
      </c>
      <c r="G645" t="s">
        <v>2216</v>
      </c>
      <c r="H645" t="s">
        <v>29</v>
      </c>
      <c r="I645" t="s">
        <v>60</v>
      </c>
      <c r="J645" t="s">
        <v>31</v>
      </c>
      <c r="K645" t="s">
        <v>185</v>
      </c>
      <c r="L645" t="s">
        <v>74</v>
      </c>
      <c r="M645" t="s">
        <v>356</v>
      </c>
      <c r="N645">
        <v>0.74</v>
      </c>
      <c r="O645" t="s">
        <v>35</v>
      </c>
      <c r="P645" t="s">
        <v>69</v>
      </c>
      <c r="Q645" t="s">
        <v>497</v>
      </c>
      <c r="R645" t="s">
        <v>1063</v>
      </c>
      <c r="S645">
        <v>7024</v>
      </c>
      <c r="T645" s="1">
        <v>42030</v>
      </c>
      <c r="U645" s="1">
        <v>42034</v>
      </c>
      <c r="V645">
        <v>-722.23</v>
      </c>
      <c r="W645" s="2">
        <f>Sales_Dataset[[#This Row],[Profit]]/Sales_Dataset[[#This Row],[Sales]]</f>
        <v>-1.4493588328550502</v>
      </c>
      <c r="X645">
        <v>4</v>
      </c>
      <c r="Y645">
        <v>498.31</v>
      </c>
      <c r="Z645">
        <v>90462</v>
      </c>
      <c r="AA645" t="s">
        <v>72</v>
      </c>
      <c r="AB645" t="s">
        <v>40</v>
      </c>
    </row>
    <row r="646" spans="1:28" x14ac:dyDescent="0.3">
      <c r="A646">
        <v>19263</v>
      </c>
      <c r="B646" t="s">
        <v>58</v>
      </c>
      <c r="C646">
        <v>0.09</v>
      </c>
      <c r="D646">
        <v>155.99</v>
      </c>
      <c r="E646">
        <v>8.99</v>
      </c>
      <c r="F646">
        <v>875</v>
      </c>
      <c r="G646" t="s">
        <v>1043</v>
      </c>
      <c r="H646" t="s">
        <v>43</v>
      </c>
      <c r="I646" t="s">
        <v>60</v>
      </c>
      <c r="J646" t="s">
        <v>55</v>
      </c>
      <c r="K646" t="s">
        <v>56</v>
      </c>
      <c r="L646" t="s">
        <v>47</v>
      </c>
      <c r="M646" t="s">
        <v>1046</v>
      </c>
      <c r="N646">
        <v>0.57999999999999996</v>
      </c>
      <c r="O646" t="s">
        <v>35</v>
      </c>
      <c r="P646" t="s">
        <v>36</v>
      </c>
      <c r="Q646" t="s">
        <v>402</v>
      </c>
      <c r="R646" t="s">
        <v>1045</v>
      </c>
      <c r="S646">
        <v>84106</v>
      </c>
      <c r="T646" s="1">
        <v>42056</v>
      </c>
      <c r="U646" s="1">
        <v>42058</v>
      </c>
      <c r="V646">
        <v>-232.22056000000003</v>
      </c>
      <c r="W646" s="2">
        <f>Sales_Dataset[[#This Row],[Profit]]/Sales_Dataset[[#This Row],[Sales]]</f>
        <v>-0.46714119611353627</v>
      </c>
      <c r="X646">
        <v>4</v>
      </c>
      <c r="Y646">
        <v>497.11</v>
      </c>
      <c r="Z646">
        <v>89059</v>
      </c>
      <c r="AA646" t="s">
        <v>39</v>
      </c>
      <c r="AB646" t="s">
        <v>40</v>
      </c>
    </row>
    <row r="647" spans="1:28" x14ac:dyDescent="0.3">
      <c r="A647">
        <v>19179</v>
      </c>
      <c r="B647" t="s">
        <v>65</v>
      </c>
      <c r="C647">
        <v>0.06</v>
      </c>
      <c r="D647">
        <v>115.99</v>
      </c>
      <c r="E647">
        <v>5.92</v>
      </c>
      <c r="F647">
        <v>3238</v>
      </c>
      <c r="G647" t="s">
        <v>1000</v>
      </c>
      <c r="H647" t="s">
        <v>43</v>
      </c>
      <c r="I647" t="s">
        <v>30</v>
      </c>
      <c r="J647" t="s">
        <v>55</v>
      </c>
      <c r="K647" t="s">
        <v>56</v>
      </c>
      <c r="L647" t="s">
        <v>47</v>
      </c>
      <c r="M647" t="s">
        <v>1001</v>
      </c>
      <c r="N647">
        <v>0.57999999999999996</v>
      </c>
      <c r="O647" t="s">
        <v>35</v>
      </c>
      <c r="P647" t="s">
        <v>36</v>
      </c>
      <c r="Q647" t="s">
        <v>516</v>
      </c>
      <c r="R647" t="s">
        <v>1002</v>
      </c>
      <c r="S647">
        <v>97330</v>
      </c>
      <c r="T647" s="1">
        <v>42159</v>
      </c>
      <c r="U647" s="1">
        <v>42161</v>
      </c>
      <c r="V647">
        <v>-13.068000000000001</v>
      </c>
      <c r="W647" s="2">
        <f>Sales_Dataset[[#This Row],[Profit]]/Sales_Dataset[[#This Row],[Sales]]</f>
        <v>-2.6356338993989759E-2</v>
      </c>
      <c r="X647">
        <v>5</v>
      </c>
      <c r="Y647">
        <v>495.82</v>
      </c>
      <c r="Z647">
        <v>89564</v>
      </c>
      <c r="AA647" t="s">
        <v>39</v>
      </c>
      <c r="AB647" t="s">
        <v>40</v>
      </c>
    </row>
    <row r="648" spans="1:28" x14ac:dyDescent="0.3">
      <c r="A648">
        <v>18394</v>
      </c>
      <c r="B648" t="s">
        <v>65</v>
      </c>
      <c r="C648">
        <v>0.06</v>
      </c>
      <c r="D648">
        <v>40.97</v>
      </c>
      <c r="E648">
        <v>1.99</v>
      </c>
      <c r="F648">
        <v>1614</v>
      </c>
      <c r="G648" t="s">
        <v>569</v>
      </c>
      <c r="H648" t="s">
        <v>43</v>
      </c>
      <c r="I648" t="s">
        <v>80</v>
      </c>
      <c r="J648" t="s">
        <v>55</v>
      </c>
      <c r="K648" t="s">
        <v>86</v>
      </c>
      <c r="L648" t="s">
        <v>62</v>
      </c>
      <c r="M648" t="s">
        <v>570</v>
      </c>
      <c r="N648">
        <v>0.42</v>
      </c>
      <c r="O648" t="s">
        <v>35</v>
      </c>
      <c r="P648" t="s">
        <v>69</v>
      </c>
      <c r="Q648" t="s">
        <v>98</v>
      </c>
      <c r="R648" t="s">
        <v>571</v>
      </c>
      <c r="S648">
        <v>1748</v>
      </c>
      <c r="T648" s="1">
        <v>42102</v>
      </c>
      <c r="U648" s="1">
        <v>42106</v>
      </c>
      <c r="V648">
        <v>341.19809999999995</v>
      </c>
      <c r="W648" s="2">
        <f>Sales_Dataset[[#This Row],[Profit]]/Sales_Dataset[[#This Row],[Sales]]</f>
        <v>0.69</v>
      </c>
      <c r="X648">
        <v>12</v>
      </c>
      <c r="Y648">
        <v>494.49</v>
      </c>
      <c r="Z648">
        <v>87823</v>
      </c>
      <c r="AA648" t="s">
        <v>72</v>
      </c>
      <c r="AB648" t="s">
        <v>40</v>
      </c>
    </row>
    <row r="649" spans="1:28" x14ac:dyDescent="0.3">
      <c r="A649">
        <v>22874</v>
      </c>
      <c r="B649" t="s">
        <v>65</v>
      </c>
      <c r="C649">
        <v>7.0000000000000007E-2</v>
      </c>
      <c r="D649">
        <v>16.91</v>
      </c>
      <c r="E649">
        <v>6.25</v>
      </c>
      <c r="F649">
        <v>460</v>
      </c>
      <c r="G649" t="s">
        <v>2268</v>
      </c>
      <c r="H649" t="s">
        <v>43</v>
      </c>
      <c r="I649" t="s">
        <v>44</v>
      </c>
      <c r="J649" t="s">
        <v>45</v>
      </c>
      <c r="K649" t="s">
        <v>120</v>
      </c>
      <c r="L649" t="s">
        <v>47</v>
      </c>
      <c r="M649" t="s">
        <v>2269</v>
      </c>
      <c r="N649">
        <v>0.57999999999999996</v>
      </c>
      <c r="O649" t="s">
        <v>35</v>
      </c>
      <c r="P649" t="s">
        <v>69</v>
      </c>
      <c r="Q649" t="s">
        <v>497</v>
      </c>
      <c r="R649" t="s">
        <v>2270</v>
      </c>
      <c r="S649">
        <v>8332</v>
      </c>
      <c r="T649" s="1">
        <v>42147</v>
      </c>
      <c r="U649" s="1">
        <v>42154</v>
      </c>
      <c r="V649">
        <v>7.9000000000000057</v>
      </c>
      <c r="W649" s="2">
        <f>Sales_Dataset[[#This Row],[Profit]]/Sales_Dataset[[#This Row],[Sales]]</f>
        <v>1.6027591803611293E-2</v>
      </c>
      <c r="X649">
        <v>31</v>
      </c>
      <c r="Y649">
        <v>492.9</v>
      </c>
      <c r="Z649">
        <v>86014</v>
      </c>
      <c r="AA649" t="s">
        <v>72</v>
      </c>
      <c r="AB649" t="s">
        <v>40</v>
      </c>
    </row>
    <row r="650" spans="1:28" x14ac:dyDescent="0.3">
      <c r="A650">
        <v>25059</v>
      </c>
      <c r="B650" t="s">
        <v>41</v>
      </c>
      <c r="C650">
        <v>0.06</v>
      </c>
      <c r="D650">
        <v>161.55000000000001</v>
      </c>
      <c r="E650">
        <v>19.989999999999998</v>
      </c>
      <c r="F650">
        <v>674</v>
      </c>
      <c r="G650" t="s">
        <v>2797</v>
      </c>
      <c r="H650" t="s">
        <v>43</v>
      </c>
      <c r="I650" t="s">
        <v>60</v>
      </c>
      <c r="J650" t="s">
        <v>45</v>
      </c>
      <c r="K650" t="s">
        <v>120</v>
      </c>
      <c r="L650" t="s">
        <v>47</v>
      </c>
      <c r="M650" t="s">
        <v>336</v>
      </c>
      <c r="N650">
        <v>0.66</v>
      </c>
      <c r="O650" t="s">
        <v>35</v>
      </c>
      <c r="P650" t="s">
        <v>49</v>
      </c>
      <c r="Q650" t="s">
        <v>433</v>
      </c>
      <c r="R650" t="s">
        <v>2798</v>
      </c>
      <c r="S650">
        <v>64133</v>
      </c>
      <c r="T650" s="1">
        <v>42006</v>
      </c>
      <c r="U650" s="1">
        <v>42007</v>
      </c>
      <c r="V650">
        <v>-7.5800000000000409</v>
      </c>
      <c r="W650" s="2">
        <f>Sales_Dataset[[#This Row],[Profit]]/Sales_Dataset[[#This Row],[Sales]]</f>
        <v>-1.5628543741366241E-2</v>
      </c>
      <c r="X650">
        <v>3</v>
      </c>
      <c r="Y650">
        <v>485.01</v>
      </c>
      <c r="Z650">
        <v>88174</v>
      </c>
      <c r="AA650" t="s">
        <v>52</v>
      </c>
      <c r="AB650" t="s">
        <v>40</v>
      </c>
    </row>
    <row r="651" spans="1:28" x14ac:dyDescent="0.3">
      <c r="A651">
        <v>6406</v>
      </c>
      <c r="B651" t="s">
        <v>76</v>
      </c>
      <c r="C651">
        <v>0.02</v>
      </c>
      <c r="D651">
        <v>16.48</v>
      </c>
      <c r="E651">
        <v>1.99</v>
      </c>
      <c r="F651">
        <v>1413</v>
      </c>
      <c r="G651" t="s">
        <v>147</v>
      </c>
      <c r="H651" t="s">
        <v>85</v>
      </c>
      <c r="I651" t="s">
        <v>30</v>
      </c>
      <c r="J651" t="s">
        <v>55</v>
      </c>
      <c r="K651" t="s">
        <v>86</v>
      </c>
      <c r="L651" t="s">
        <v>62</v>
      </c>
      <c r="M651" t="s">
        <v>316</v>
      </c>
      <c r="N651">
        <v>0.42</v>
      </c>
      <c r="O651" t="s">
        <v>35</v>
      </c>
      <c r="P651" t="s">
        <v>69</v>
      </c>
      <c r="Q651" t="s">
        <v>98</v>
      </c>
      <c r="R651" t="s">
        <v>99</v>
      </c>
      <c r="S651">
        <v>2113</v>
      </c>
      <c r="T651" s="1">
        <v>42037</v>
      </c>
      <c r="U651" s="1">
        <v>42039</v>
      </c>
      <c r="V651">
        <v>69.61</v>
      </c>
      <c r="W651" s="2">
        <f>Sales_Dataset[[#This Row],[Profit]]/Sales_Dataset[[#This Row],[Sales]]</f>
        <v>0.14365610037972593</v>
      </c>
      <c r="X651">
        <v>27</v>
      </c>
      <c r="Y651">
        <v>484.56</v>
      </c>
      <c r="Z651">
        <v>45539</v>
      </c>
      <c r="AA651" t="s">
        <v>72</v>
      </c>
      <c r="AB651" t="s">
        <v>40</v>
      </c>
    </row>
    <row r="652" spans="1:28" x14ac:dyDescent="0.3">
      <c r="A652">
        <v>20555</v>
      </c>
      <c r="B652" t="s">
        <v>58</v>
      </c>
      <c r="C652">
        <v>0.01</v>
      </c>
      <c r="D652">
        <v>40.99</v>
      </c>
      <c r="E652">
        <v>19.989999999999998</v>
      </c>
      <c r="F652">
        <v>1989</v>
      </c>
      <c r="G652" t="s">
        <v>1530</v>
      </c>
      <c r="H652" t="s">
        <v>43</v>
      </c>
      <c r="I652" t="s">
        <v>30</v>
      </c>
      <c r="J652" t="s">
        <v>45</v>
      </c>
      <c r="K652" t="s">
        <v>53</v>
      </c>
      <c r="L652" t="s">
        <v>47</v>
      </c>
      <c r="M652" t="s">
        <v>1533</v>
      </c>
      <c r="N652">
        <v>0.36</v>
      </c>
      <c r="O652" t="s">
        <v>35</v>
      </c>
      <c r="P652" t="s">
        <v>36</v>
      </c>
      <c r="Q652" t="s">
        <v>402</v>
      </c>
      <c r="R652" t="s">
        <v>1532</v>
      </c>
      <c r="S652">
        <v>84117</v>
      </c>
      <c r="T652" s="1">
        <v>42139</v>
      </c>
      <c r="U652" s="1">
        <v>42142</v>
      </c>
      <c r="V652">
        <v>177.79</v>
      </c>
      <c r="W652" s="2">
        <f>Sales_Dataset[[#This Row],[Profit]]/Sales_Dataset[[#This Row],[Sales]]</f>
        <v>0.36981799271970878</v>
      </c>
      <c r="X652">
        <v>11</v>
      </c>
      <c r="Y652">
        <v>480.75</v>
      </c>
      <c r="Z652">
        <v>90001</v>
      </c>
      <c r="AA652" t="s">
        <v>39</v>
      </c>
      <c r="AB652" t="s">
        <v>40</v>
      </c>
    </row>
    <row r="653" spans="1:28" x14ac:dyDescent="0.3">
      <c r="A653">
        <v>23200</v>
      </c>
      <c r="B653" t="s">
        <v>27</v>
      </c>
      <c r="C653">
        <v>0.02</v>
      </c>
      <c r="D653">
        <v>150.97999999999999</v>
      </c>
      <c r="E653">
        <v>13.99</v>
      </c>
      <c r="F653">
        <v>522</v>
      </c>
      <c r="G653" t="s">
        <v>2345</v>
      </c>
      <c r="H653" t="s">
        <v>85</v>
      </c>
      <c r="I653" t="s">
        <v>60</v>
      </c>
      <c r="J653" t="s">
        <v>55</v>
      </c>
      <c r="K653" t="s">
        <v>77</v>
      </c>
      <c r="L653" t="s">
        <v>167</v>
      </c>
      <c r="M653" t="s">
        <v>1366</v>
      </c>
      <c r="N653">
        <v>0.38</v>
      </c>
      <c r="O653" t="s">
        <v>35</v>
      </c>
      <c r="P653" t="s">
        <v>36</v>
      </c>
      <c r="Q653" t="s">
        <v>516</v>
      </c>
      <c r="R653" t="s">
        <v>679</v>
      </c>
      <c r="S653">
        <v>97756</v>
      </c>
      <c r="T653" s="1">
        <v>42177</v>
      </c>
      <c r="U653" s="1">
        <v>42179</v>
      </c>
      <c r="V653">
        <v>26.099999999999998</v>
      </c>
      <c r="W653" s="2">
        <f>Sales_Dataset[[#This Row],[Profit]]/Sales_Dataset[[#This Row],[Sales]]</f>
        <v>5.4333118221371018E-2</v>
      </c>
      <c r="X653">
        <v>3</v>
      </c>
      <c r="Y653">
        <v>480.37</v>
      </c>
      <c r="Z653">
        <v>89327</v>
      </c>
      <c r="AA653" t="s">
        <v>39</v>
      </c>
      <c r="AB653" t="s">
        <v>40</v>
      </c>
    </row>
    <row r="654" spans="1:28" x14ac:dyDescent="0.3">
      <c r="A654">
        <v>20809</v>
      </c>
      <c r="B654" t="s">
        <v>27</v>
      </c>
      <c r="C654">
        <v>0.02</v>
      </c>
      <c r="D654">
        <v>65.989999999999995</v>
      </c>
      <c r="E654">
        <v>8.99</v>
      </c>
      <c r="F654">
        <v>1108</v>
      </c>
      <c r="G654" t="s">
        <v>1624</v>
      </c>
      <c r="H654" t="s">
        <v>85</v>
      </c>
      <c r="I654" t="s">
        <v>60</v>
      </c>
      <c r="J654" t="s">
        <v>55</v>
      </c>
      <c r="K654" t="s">
        <v>56</v>
      </c>
      <c r="L654" t="s">
        <v>47</v>
      </c>
      <c r="M654" t="s">
        <v>547</v>
      </c>
      <c r="N654">
        <v>0.56000000000000005</v>
      </c>
      <c r="O654" t="s">
        <v>35</v>
      </c>
      <c r="P654" t="s">
        <v>49</v>
      </c>
      <c r="Q654" t="s">
        <v>50</v>
      </c>
      <c r="R654" t="s">
        <v>1170</v>
      </c>
      <c r="S654">
        <v>75146</v>
      </c>
      <c r="T654" s="1">
        <v>42144</v>
      </c>
      <c r="U654" s="1">
        <v>42145</v>
      </c>
      <c r="V654">
        <v>168.23699999999999</v>
      </c>
      <c r="W654" s="2">
        <f>Sales_Dataset[[#This Row],[Profit]]/Sales_Dataset[[#This Row],[Sales]]</f>
        <v>0.35064715813168257</v>
      </c>
      <c r="X654">
        <v>8</v>
      </c>
      <c r="Y654">
        <v>479.79</v>
      </c>
      <c r="Z654">
        <v>86409</v>
      </c>
      <c r="AA654" t="s">
        <v>52</v>
      </c>
      <c r="AB654" t="s">
        <v>40</v>
      </c>
    </row>
    <row r="655" spans="1:28" x14ac:dyDescent="0.3">
      <c r="A655">
        <v>22663</v>
      </c>
      <c r="B655" t="s">
        <v>58</v>
      </c>
      <c r="C655">
        <v>0.05</v>
      </c>
      <c r="D655">
        <v>51.98</v>
      </c>
      <c r="E655">
        <v>10.17</v>
      </c>
      <c r="F655">
        <v>1027</v>
      </c>
      <c r="G655" t="s">
        <v>2200</v>
      </c>
      <c r="H655" t="s">
        <v>43</v>
      </c>
      <c r="I655" t="s">
        <v>60</v>
      </c>
      <c r="J655" t="s">
        <v>55</v>
      </c>
      <c r="K655" t="s">
        <v>77</v>
      </c>
      <c r="L655" t="s">
        <v>167</v>
      </c>
      <c r="M655" t="s">
        <v>1008</v>
      </c>
      <c r="N655">
        <v>0.37</v>
      </c>
      <c r="O655" t="s">
        <v>35</v>
      </c>
      <c r="P655" t="s">
        <v>69</v>
      </c>
      <c r="Q655" t="s">
        <v>70</v>
      </c>
      <c r="R655" t="s">
        <v>2201</v>
      </c>
      <c r="S655">
        <v>14225</v>
      </c>
      <c r="T655" s="1">
        <v>42075</v>
      </c>
      <c r="U655" s="1">
        <v>42076</v>
      </c>
      <c r="V655">
        <v>329.9787</v>
      </c>
      <c r="W655" s="2">
        <f>Sales_Dataset[[#This Row],[Profit]]/Sales_Dataset[[#This Row],[Sales]]</f>
        <v>0.69</v>
      </c>
      <c r="X655">
        <v>9</v>
      </c>
      <c r="Y655">
        <v>478.23</v>
      </c>
      <c r="Z655">
        <v>89004</v>
      </c>
      <c r="AA655" t="s">
        <v>72</v>
      </c>
      <c r="AB655" t="s">
        <v>40</v>
      </c>
    </row>
    <row r="656" spans="1:28" x14ac:dyDescent="0.3">
      <c r="A656">
        <v>22646</v>
      </c>
      <c r="B656" t="s">
        <v>27</v>
      </c>
      <c r="C656">
        <v>0</v>
      </c>
      <c r="D656">
        <v>37.76</v>
      </c>
      <c r="E656">
        <v>12.9</v>
      </c>
      <c r="F656">
        <v>980</v>
      </c>
      <c r="G656" t="s">
        <v>2195</v>
      </c>
      <c r="H656" t="s">
        <v>43</v>
      </c>
      <c r="I656" t="s">
        <v>30</v>
      </c>
      <c r="J656" t="s">
        <v>45</v>
      </c>
      <c r="K656" t="s">
        <v>120</v>
      </c>
      <c r="L656" t="s">
        <v>47</v>
      </c>
      <c r="M656" t="s">
        <v>2196</v>
      </c>
      <c r="N656">
        <v>0.56999999999999995</v>
      </c>
      <c r="O656" t="s">
        <v>35</v>
      </c>
      <c r="P656" t="s">
        <v>69</v>
      </c>
      <c r="Q656" t="s">
        <v>490</v>
      </c>
      <c r="R656" t="s">
        <v>1673</v>
      </c>
      <c r="S656">
        <v>5403</v>
      </c>
      <c r="T656" s="1">
        <v>42040</v>
      </c>
      <c r="U656" s="1">
        <v>42041</v>
      </c>
      <c r="V656">
        <v>93.846800000000002</v>
      </c>
      <c r="W656" s="2">
        <f>Sales_Dataset[[#This Row],[Profit]]/Sales_Dataset[[#This Row],[Sales]]</f>
        <v>0.19666135792120704</v>
      </c>
      <c r="X656">
        <v>12</v>
      </c>
      <c r="Y656">
        <v>477.2</v>
      </c>
      <c r="Z656">
        <v>87258</v>
      </c>
      <c r="AA656" t="s">
        <v>72</v>
      </c>
      <c r="AB656" t="s">
        <v>40</v>
      </c>
    </row>
    <row r="657" spans="1:28" x14ac:dyDescent="0.3">
      <c r="A657">
        <v>3684</v>
      </c>
      <c r="B657" t="s">
        <v>65</v>
      </c>
      <c r="C657">
        <v>0.02</v>
      </c>
      <c r="D657">
        <v>9.99</v>
      </c>
      <c r="E657">
        <v>11.59</v>
      </c>
      <c r="F657">
        <v>1959</v>
      </c>
      <c r="G657" t="s">
        <v>224</v>
      </c>
      <c r="H657" t="s">
        <v>43</v>
      </c>
      <c r="I657" t="s">
        <v>44</v>
      </c>
      <c r="J657" t="s">
        <v>45</v>
      </c>
      <c r="K657" t="s">
        <v>53</v>
      </c>
      <c r="L657" t="s">
        <v>47</v>
      </c>
      <c r="M657" t="s">
        <v>225</v>
      </c>
      <c r="N657">
        <v>0.4</v>
      </c>
      <c r="O657" t="s">
        <v>35</v>
      </c>
      <c r="P657" t="s">
        <v>88</v>
      </c>
      <c r="Q657" t="s">
        <v>94</v>
      </c>
      <c r="R657" t="s">
        <v>95</v>
      </c>
      <c r="S657">
        <v>33916</v>
      </c>
      <c r="T657" s="1">
        <v>42112</v>
      </c>
      <c r="U657" s="1">
        <v>42121</v>
      </c>
      <c r="V657">
        <v>-171.15770000000001</v>
      </c>
      <c r="W657" s="2">
        <f>Sales_Dataset[[#This Row],[Profit]]/Sales_Dataset[[#This Row],[Sales]]</f>
        <v>-0.3600136721214926</v>
      </c>
      <c r="X657">
        <v>43</v>
      </c>
      <c r="Y657">
        <v>475.42</v>
      </c>
      <c r="Z657">
        <v>26342</v>
      </c>
      <c r="AA657" t="s">
        <v>91</v>
      </c>
      <c r="AB657" t="s">
        <v>40</v>
      </c>
    </row>
    <row r="658" spans="1:28" x14ac:dyDescent="0.3">
      <c r="A658">
        <v>22685</v>
      </c>
      <c r="B658" t="s">
        <v>76</v>
      </c>
      <c r="C658">
        <v>0.01</v>
      </c>
      <c r="D658">
        <v>150.88999999999999</v>
      </c>
      <c r="E658">
        <v>60.2</v>
      </c>
      <c r="F658">
        <v>1072</v>
      </c>
      <c r="G658" t="s">
        <v>2205</v>
      </c>
      <c r="H658" t="s">
        <v>29</v>
      </c>
      <c r="I658" t="s">
        <v>30</v>
      </c>
      <c r="J658" t="s">
        <v>31</v>
      </c>
      <c r="K658" t="s">
        <v>185</v>
      </c>
      <c r="L658" t="s">
        <v>74</v>
      </c>
      <c r="M658" t="s">
        <v>2206</v>
      </c>
      <c r="N658">
        <v>0.77</v>
      </c>
      <c r="O658" t="s">
        <v>35</v>
      </c>
      <c r="P658" t="s">
        <v>69</v>
      </c>
      <c r="Q658" t="s">
        <v>165</v>
      </c>
      <c r="R658" t="s">
        <v>2207</v>
      </c>
      <c r="S658">
        <v>18018</v>
      </c>
      <c r="T658" s="1">
        <v>42090</v>
      </c>
      <c r="U658" s="1">
        <v>42093</v>
      </c>
      <c r="V658">
        <v>-505.76</v>
      </c>
      <c r="W658" s="2">
        <f>Sales_Dataset[[#This Row],[Profit]]/Sales_Dataset[[#This Row],[Sales]]</f>
        <v>-1.0680632694866219</v>
      </c>
      <c r="X658">
        <v>3</v>
      </c>
      <c r="Y658">
        <v>473.53</v>
      </c>
      <c r="Z658">
        <v>89631</v>
      </c>
      <c r="AA658" t="s">
        <v>72</v>
      </c>
      <c r="AB658" t="s">
        <v>40</v>
      </c>
    </row>
    <row r="659" spans="1:28" x14ac:dyDescent="0.3">
      <c r="A659">
        <v>23751</v>
      </c>
      <c r="B659" t="s">
        <v>58</v>
      </c>
      <c r="C659">
        <v>0.09</v>
      </c>
      <c r="D659">
        <v>40.479999999999997</v>
      </c>
      <c r="E659">
        <v>19.989999999999998</v>
      </c>
      <c r="F659">
        <v>1623</v>
      </c>
      <c r="G659" t="s">
        <v>2507</v>
      </c>
      <c r="H659" t="s">
        <v>43</v>
      </c>
      <c r="I659" t="s">
        <v>60</v>
      </c>
      <c r="J659" t="s">
        <v>55</v>
      </c>
      <c r="K659" t="s">
        <v>86</v>
      </c>
      <c r="L659" t="s">
        <v>47</v>
      </c>
      <c r="M659" t="s">
        <v>141</v>
      </c>
      <c r="N659">
        <v>0.77</v>
      </c>
      <c r="O659" t="s">
        <v>35</v>
      </c>
      <c r="P659" t="s">
        <v>49</v>
      </c>
      <c r="Q659" t="s">
        <v>413</v>
      </c>
      <c r="R659" t="s">
        <v>2509</v>
      </c>
      <c r="S659">
        <v>46375</v>
      </c>
      <c r="T659" s="1">
        <v>42148</v>
      </c>
      <c r="U659" s="1">
        <v>42150</v>
      </c>
      <c r="V659">
        <v>65.394000000000062</v>
      </c>
      <c r="W659" s="2">
        <f>Sales_Dataset[[#This Row],[Profit]]/Sales_Dataset[[#This Row],[Sales]]</f>
        <v>0.13841757683515379</v>
      </c>
      <c r="X659">
        <v>12</v>
      </c>
      <c r="Y659">
        <v>472.44</v>
      </c>
      <c r="Z659">
        <v>87611</v>
      </c>
      <c r="AA659" t="s">
        <v>52</v>
      </c>
      <c r="AB659" t="s">
        <v>40</v>
      </c>
    </row>
    <row r="660" spans="1:28" x14ac:dyDescent="0.3">
      <c r="A660">
        <v>21338</v>
      </c>
      <c r="B660" t="s">
        <v>76</v>
      </c>
      <c r="C660">
        <v>7.0000000000000007E-2</v>
      </c>
      <c r="D660">
        <v>65.989999999999995</v>
      </c>
      <c r="E660">
        <v>8.8000000000000007</v>
      </c>
      <c r="F660">
        <v>2489</v>
      </c>
      <c r="G660" t="s">
        <v>1545</v>
      </c>
      <c r="H660" t="s">
        <v>43</v>
      </c>
      <c r="I660" t="s">
        <v>44</v>
      </c>
      <c r="J660" t="s">
        <v>55</v>
      </c>
      <c r="K660" t="s">
        <v>56</v>
      </c>
      <c r="L660" t="s">
        <v>47</v>
      </c>
      <c r="M660" t="s">
        <v>212</v>
      </c>
      <c r="N660">
        <v>0.57999999999999996</v>
      </c>
      <c r="O660" t="s">
        <v>35</v>
      </c>
      <c r="P660" t="s">
        <v>36</v>
      </c>
      <c r="Q660" t="s">
        <v>37</v>
      </c>
      <c r="R660" t="s">
        <v>728</v>
      </c>
      <c r="S660">
        <v>94521</v>
      </c>
      <c r="T660" s="1">
        <v>42016</v>
      </c>
      <c r="U660" s="1">
        <v>42016</v>
      </c>
      <c r="V660">
        <v>109.83600000000001</v>
      </c>
      <c r="W660" s="2">
        <f>Sales_Dataset[[#This Row],[Profit]]/Sales_Dataset[[#This Row],[Sales]]</f>
        <v>0.23287113598778783</v>
      </c>
      <c r="X660">
        <v>9</v>
      </c>
      <c r="Y660">
        <v>471.66</v>
      </c>
      <c r="Z660">
        <v>86886</v>
      </c>
      <c r="AA660" t="s">
        <v>39</v>
      </c>
      <c r="AB660" t="s">
        <v>40</v>
      </c>
    </row>
    <row r="661" spans="1:28" x14ac:dyDescent="0.3">
      <c r="A661">
        <v>25129</v>
      </c>
      <c r="B661" t="s">
        <v>41</v>
      </c>
      <c r="C661">
        <v>0.02</v>
      </c>
      <c r="D661">
        <v>417.4</v>
      </c>
      <c r="E661">
        <v>75.23</v>
      </c>
      <c r="F661">
        <v>1416</v>
      </c>
      <c r="G661" t="s">
        <v>2695</v>
      </c>
      <c r="H661" t="s">
        <v>29</v>
      </c>
      <c r="I661" t="s">
        <v>60</v>
      </c>
      <c r="J661" t="s">
        <v>31</v>
      </c>
      <c r="K661" t="s">
        <v>32</v>
      </c>
      <c r="L661" t="s">
        <v>33</v>
      </c>
      <c r="M661" t="s">
        <v>2652</v>
      </c>
      <c r="N661">
        <v>0.79</v>
      </c>
      <c r="O661" t="s">
        <v>35</v>
      </c>
      <c r="P661" t="s">
        <v>49</v>
      </c>
      <c r="Q661" t="s">
        <v>413</v>
      </c>
      <c r="R661" t="s">
        <v>771</v>
      </c>
      <c r="S661">
        <v>46203</v>
      </c>
      <c r="T661" s="1">
        <v>42130</v>
      </c>
      <c r="U661" s="1">
        <v>42131</v>
      </c>
      <c r="V661">
        <v>-634.86540000000002</v>
      </c>
      <c r="W661" s="2">
        <f>Sales_Dataset[[#This Row],[Profit]]/Sales_Dataset[[#This Row],[Sales]]</f>
        <v>-1.3473088431909341</v>
      </c>
      <c r="X661">
        <v>1</v>
      </c>
      <c r="Y661">
        <v>471.21</v>
      </c>
      <c r="Z661">
        <v>90538</v>
      </c>
      <c r="AA661" t="s">
        <v>52</v>
      </c>
      <c r="AB661" t="s">
        <v>40</v>
      </c>
    </row>
    <row r="662" spans="1:28" x14ac:dyDescent="0.3">
      <c r="A662">
        <v>20812</v>
      </c>
      <c r="B662" t="s">
        <v>27</v>
      </c>
      <c r="C662">
        <v>0.08</v>
      </c>
      <c r="D662">
        <v>20.99</v>
      </c>
      <c r="E662">
        <v>1.25</v>
      </c>
      <c r="F662">
        <v>540</v>
      </c>
      <c r="G662" t="s">
        <v>1631</v>
      </c>
      <c r="H662" t="s">
        <v>43</v>
      </c>
      <c r="I662" t="s">
        <v>60</v>
      </c>
      <c r="J662" t="s">
        <v>55</v>
      </c>
      <c r="K662" t="s">
        <v>56</v>
      </c>
      <c r="L662" t="s">
        <v>62</v>
      </c>
      <c r="M662" t="s">
        <v>1632</v>
      </c>
      <c r="N662">
        <v>0.83</v>
      </c>
      <c r="O662" t="s">
        <v>35</v>
      </c>
      <c r="P662" t="s">
        <v>49</v>
      </c>
      <c r="Q662" t="s">
        <v>176</v>
      </c>
      <c r="R662" t="s">
        <v>1633</v>
      </c>
      <c r="S662">
        <v>60061</v>
      </c>
      <c r="T662" s="1">
        <v>42138</v>
      </c>
      <c r="U662" s="1">
        <v>42140</v>
      </c>
      <c r="V662">
        <v>15.371400000000008</v>
      </c>
      <c r="W662" s="2">
        <f>Sales_Dataset[[#This Row],[Profit]]/Sales_Dataset[[#This Row],[Sales]]</f>
        <v>3.2726692073495302E-2</v>
      </c>
      <c r="X662">
        <v>28</v>
      </c>
      <c r="Y662">
        <v>469.69</v>
      </c>
      <c r="Z662">
        <v>91174</v>
      </c>
      <c r="AA662" t="s">
        <v>52</v>
      </c>
      <c r="AB662" t="s">
        <v>40</v>
      </c>
    </row>
    <row r="663" spans="1:28" x14ac:dyDescent="0.3">
      <c r="A663">
        <v>24396</v>
      </c>
      <c r="B663" t="s">
        <v>65</v>
      </c>
      <c r="C663">
        <v>0.1</v>
      </c>
      <c r="D663">
        <v>54.1</v>
      </c>
      <c r="E663">
        <v>19.989999999999998</v>
      </c>
      <c r="F663">
        <v>2287</v>
      </c>
      <c r="G663" t="s">
        <v>2632</v>
      </c>
      <c r="H663" t="s">
        <v>43</v>
      </c>
      <c r="I663" t="s">
        <v>30</v>
      </c>
      <c r="J663" t="s">
        <v>45</v>
      </c>
      <c r="K663" t="s">
        <v>120</v>
      </c>
      <c r="L663" t="s">
        <v>47</v>
      </c>
      <c r="M663" t="s">
        <v>2633</v>
      </c>
      <c r="N663">
        <v>0.59</v>
      </c>
      <c r="O663" t="s">
        <v>35</v>
      </c>
      <c r="P663" t="s">
        <v>88</v>
      </c>
      <c r="Q663" t="s">
        <v>598</v>
      </c>
      <c r="R663" t="s">
        <v>2634</v>
      </c>
      <c r="S663">
        <v>29483</v>
      </c>
      <c r="T663" s="1">
        <v>42054</v>
      </c>
      <c r="U663" s="1">
        <v>42059</v>
      </c>
      <c r="V663">
        <v>34.067999999999998</v>
      </c>
      <c r="W663" s="2">
        <f>Sales_Dataset[[#This Row],[Profit]]/Sales_Dataset[[#This Row],[Sales]]</f>
        <v>7.2548393279243589E-2</v>
      </c>
      <c r="X663">
        <v>9</v>
      </c>
      <c r="Y663">
        <v>469.59</v>
      </c>
      <c r="Z663">
        <v>90147</v>
      </c>
      <c r="AA663" t="s">
        <v>91</v>
      </c>
      <c r="AB663" t="s">
        <v>40</v>
      </c>
    </row>
    <row r="664" spans="1:28" x14ac:dyDescent="0.3">
      <c r="A664">
        <v>23431</v>
      </c>
      <c r="B664" t="s">
        <v>27</v>
      </c>
      <c r="C664">
        <v>7.0000000000000007E-2</v>
      </c>
      <c r="D664">
        <v>39.479999999999997</v>
      </c>
      <c r="E664">
        <v>1.99</v>
      </c>
      <c r="F664">
        <v>2828</v>
      </c>
      <c r="G664" t="s">
        <v>2428</v>
      </c>
      <c r="H664" t="s">
        <v>43</v>
      </c>
      <c r="I664" t="s">
        <v>30</v>
      </c>
      <c r="J664" t="s">
        <v>55</v>
      </c>
      <c r="K664" t="s">
        <v>86</v>
      </c>
      <c r="L664" t="s">
        <v>62</v>
      </c>
      <c r="M664" t="s">
        <v>890</v>
      </c>
      <c r="N664">
        <v>0.54</v>
      </c>
      <c r="O664" t="s">
        <v>35</v>
      </c>
      <c r="P664" t="s">
        <v>36</v>
      </c>
      <c r="Q664" t="s">
        <v>37</v>
      </c>
      <c r="R664" t="s">
        <v>2429</v>
      </c>
      <c r="S664">
        <v>92243</v>
      </c>
      <c r="T664" s="1">
        <v>42156</v>
      </c>
      <c r="U664" s="1">
        <v>42157</v>
      </c>
      <c r="V664">
        <v>322.25069999999994</v>
      </c>
      <c r="W664" s="2">
        <f>Sales_Dataset[[#This Row],[Profit]]/Sales_Dataset[[#This Row],[Sales]]</f>
        <v>0.69</v>
      </c>
      <c r="X664">
        <v>12</v>
      </c>
      <c r="Y664">
        <v>467.03</v>
      </c>
      <c r="Z664">
        <v>87721</v>
      </c>
      <c r="AA664" t="s">
        <v>39</v>
      </c>
      <c r="AB664" t="s">
        <v>40</v>
      </c>
    </row>
    <row r="665" spans="1:28" x14ac:dyDescent="0.3">
      <c r="A665">
        <v>6623</v>
      </c>
      <c r="B665" t="s">
        <v>76</v>
      </c>
      <c r="C665">
        <v>0.1</v>
      </c>
      <c r="D665">
        <v>9.99</v>
      </c>
      <c r="E665">
        <v>4.78</v>
      </c>
      <c r="F665">
        <v>1821</v>
      </c>
      <c r="G665" t="s">
        <v>261</v>
      </c>
      <c r="H665" t="s">
        <v>85</v>
      </c>
      <c r="I665" t="s">
        <v>80</v>
      </c>
      <c r="J665" t="s">
        <v>45</v>
      </c>
      <c r="K665" t="s">
        <v>53</v>
      </c>
      <c r="L665" t="s">
        <v>47</v>
      </c>
      <c r="M665" t="s">
        <v>325</v>
      </c>
      <c r="N665">
        <v>0.4</v>
      </c>
      <c r="O665" t="s">
        <v>35</v>
      </c>
      <c r="P665" t="s">
        <v>69</v>
      </c>
      <c r="Q665" t="s">
        <v>70</v>
      </c>
      <c r="R665" t="s">
        <v>71</v>
      </c>
      <c r="S665">
        <v>10177</v>
      </c>
      <c r="T665" s="1">
        <v>42109</v>
      </c>
      <c r="U665" s="1">
        <v>42112</v>
      </c>
      <c r="V665">
        <v>7.9599999999999991</v>
      </c>
      <c r="W665" s="2">
        <f>Sales_Dataset[[#This Row],[Profit]]/Sales_Dataset[[#This Row],[Sales]]</f>
        <v>1.7060311200651549E-2</v>
      </c>
      <c r="X665">
        <v>47</v>
      </c>
      <c r="Y665">
        <v>466.58</v>
      </c>
      <c r="Z665">
        <v>47108</v>
      </c>
      <c r="AA665" t="s">
        <v>72</v>
      </c>
      <c r="AB665" t="s">
        <v>40</v>
      </c>
    </row>
    <row r="666" spans="1:28" x14ac:dyDescent="0.3">
      <c r="A666">
        <v>22596</v>
      </c>
      <c r="B666" t="s">
        <v>58</v>
      </c>
      <c r="C666">
        <v>0.04</v>
      </c>
      <c r="D666">
        <v>12.44</v>
      </c>
      <c r="E666">
        <v>6.27</v>
      </c>
      <c r="F666">
        <v>1721</v>
      </c>
      <c r="G666" t="s">
        <v>2182</v>
      </c>
      <c r="H666" t="s">
        <v>43</v>
      </c>
      <c r="I666" t="s">
        <v>30</v>
      </c>
      <c r="J666" t="s">
        <v>45</v>
      </c>
      <c r="K666" t="s">
        <v>120</v>
      </c>
      <c r="L666" t="s">
        <v>167</v>
      </c>
      <c r="M666" t="s">
        <v>252</v>
      </c>
      <c r="N666">
        <v>0.56999999999999995</v>
      </c>
      <c r="O666" t="s">
        <v>35</v>
      </c>
      <c r="P666" t="s">
        <v>88</v>
      </c>
      <c r="Q666" t="s">
        <v>380</v>
      </c>
      <c r="R666" t="s">
        <v>2183</v>
      </c>
      <c r="S666">
        <v>72401</v>
      </c>
      <c r="T666" s="1">
        <v>42140</v>
      </c>
      <c r="U666" s="1">
        <v>42141</v>
      </c>
      <c r="V666">
        <v>-258.56600000000003</v>
      </c>
      <c r="W666" s="2">
        <f>Sales_Dataset[[#This Row],[Profit]]/Sales_Dataset[[#This Row],[Sales]]</f>
        <v>-0.556127672387835</v>
      </c>
      <c r="X666">
        <v>37</v>
      </c>
      <c r="Y666">
        <v>464.94</v>
      </c>
      <c r="Z666">
        <v>90787</v>
      </c>
      <c r="AA666" t="s">
        <v>91</v>
      </c>
      <c r="AB666" t="s">
        <v>40</v>
      </c>
    </row>
    <row r="667" spans="1:28" x14ac:dyDescent="0.3">
      <c r="A667">
        <v>18061</v>
      </c>
      <c r="B667" t="s">
        <v>65</v>
      </c>
      <c r="C667">
        <v>0</v>
      </c>
      <c r="D667">
        <v>85.99</v>
      </c>
      <c r="E667">
        <v>0.99</v>
      </c>
      <c r="F667">
        <v>1505</v>
      </c>
      <c r="G667" t="s">
        <v>399</v>
      </c>
      <c r="H667" t="s">
        <v>43</v>
      </c>
      <c r="I667" t="s">
        <v>60</v>
      </c>
      <c r="J667" t="s">
        <v>55</v>
      </c>
      <c r="K667" t="s">
        <v>56</v>
      </c>
      <c r="L667" t="s">
        <v>82</v>
      </c>
      <c r="M667" t="s">
        <v>219</v>
      </c>
      <c r="N667">
        <v>0.85</v>
      </c>
      <c r="O667" t="s">
        <v>35</v>
      </c>
      <c r="P667" t="s">
        <v>49</v>
      </c>
      <c r="Q667" t="s">
        <v>50</v>
      </c>
      <c r="R667" t="s">
        <v>400</v>
      </c>
      <c r="S667">
        <v>77840</v>
      </c>
      <c r="T667" s="1">
        <v>42168</v>
      </c>
      <c r="U667" s="1">
        <v>42173</v>
      </c>
      <c r="V667">
        <v>-138.03680000000003</v>
      </c>
      <c r="W667" s="2">
        <f>Sales_Dataset[[#This Row],[Profit]]/Sales_Dataset[[#This Row],[Sales]]</f>
        <v>-0.29694273544723149</v>
      </c>
      <c r="X667">
        <v>6</v>
      </c>
      <c r="Y667">
        <v>464.86</v>
      </c>
      <c r="Z667">
        <v>86181</v>
      </c>
      <c r="AA667" t="s">
        <v>52</v>
      </c>
      <c r="AB667" t="s">
        <v>40</v>
      </c>
    </row>
    <row r="668" spans="1:28" x14ac:dyDescent="0.3">
      <c r="A668">
        <v>21918</v>
      </c>
      <c r="B668" t="s">
        <v>27</v>
      </c>
      <c r="C668">
        <v>0.05</v>
      </c>
      <c r="D668">
        <v>30.98</v>
      </c>
      <c r="E668">
        <v>9.18</v>
      </c>
      <c r="F668">
        <v>2509</v>
      </c>
      <c r="G668" t="s">
        <v>1987</v>
      </c>
      <c r="H668" t="s">
        <v>43</v>
      </c>
      <c r="I668" t="s">
        <v>44</v>
      </c>
      <c r="J668" t="s">
        <v>45</v>
      </c>
      <c r="K668" t="s">
        <v>53</v>
      </c>
      <c r="L668" t="s">
        <v>47</v>
      </c>
      <c r="M668" t="s">
        <v>295</v>
      </c>
      <c r="N668">
        <v>0.4</v>
      </c>
      <c r="O668" t="s">
        <v>35</v>
      </c>
      <c r="P668" t="s">
        <v>69</v>
      </c>
      <c r="Q668" t="s">
        <v>487</v>
      </c>
      <c r="R668" t="s">
        <v>1988</v>
      </c>
      <c r="S668">
        <v>4106</v>
      </c>
      <c r="T668" s="1">
        <v>42129</v>
      </c>
      <c r="U668" s="1">
        <v>42129</v>
      </c>
      <c r="V668">
        <v>308.67</v>
      </c>
      <c r="W668" s="2">
        <f>Sales_Dataset[[#This Row],[Profit]]/Sales_Dataset[[#This Row],[Sales]]</f>
        <v>0.66729359880666717</v>
      </c>
      <c r="X668">
        <v>15</v>
      </c>
      <c r="Y668">
        <v>462.57</v>
      </c>
      <c r="Z668">
        <v>87029</v>
      </c>
      <c r="AA668" t="s">
        <v>72</v>
      </c>
      <c r="AB668" t="s">
        <v>40</v>
      </c>
    </row>
    <row r="669" spans="1:28" x14ac:dyDescent="0.3">
      <c r="A669">
        <v>24639</v>
      </c>
      <c r="B669" t="s">
        <v>41</v>
      </c>
      <c r="C669">
        <v>0.06</v>
      </c>
      <c r="D669">
        <v>22.84</v>
      </c>
      <c r="E669">
        <v>5.47</v>
      </c>
      <c r="F669">
        <v>395</v>
      </c>
      <c r="G669" t="s">
        <v>2686</v>
      </c>
      <c r="H669" t="s">
        <v>43</v>
      </c>
      <c r="I669" t="s">
        <v>30</v>
      </c>
      <c r="J669" t="s">
        <v>45</v>
      </c>
      <c r="K669" t="s">
        <v>53</v>
      </c>
      <c r="L669" t="s">
        <v>47</v>
      </c>
      <c r="M669" t="s">
        <v>2688</v>
      </c>
      <c r="N669">
        <v>0.39</v>
      </c>
      <c r="O669" t="s">
        <v>35</v>
      </c>
      <c r="P669" t="s">
        <v>88</v>
      </c>
      <c r="Q669" t="s">
        <v>112</v>
      </c>
      <c r="R669" t="s">
        <v>2687</v>
      </c>
      <c r="S669">
        <v>28001</v>
      </c>
      <c r="T669" s="1">
        <v>42173</v>
      </c>
      <c r="U669" s="1">
        <v>42175</v>
      </c>
      <c r="V669">
        <v>7.4399999999999995</v>
      </c>
      <c r="W669" s="2">
        <f>Sales_Dataset[[#This Row],[Profit]]/Sales_Dataset[[#This Row],[Sales]]</f>
        <v>1.6105987790622157E-2</v>
      </c>
      <c r="X669">
        <v>20</v>
      </c>
      <c r="Y669">
        <v>461.94</v>
      </c>
      <c r="Z669">
        <v>86384</v>
      </c>
      <c r="AA669" t="s">
        <v>91</v>
      </c>
      <c r="AB669" t="s">
        <v>40</v>
      </c>
    </row>
    <row r="670" spans="1:28" x14ac:dyDescent="0.3">
      <c r="A670">
        <v>19570</v>
      </c>
      <c r="B670" t="s">
        <v>58</v>
      </c>
      <c r="C670">
        <v>0.09</v>
      </c>
      <c r="D670">
        <v>119.99</v>
      </c>
      <c r="E670">
        <v>14</v>
      </c>
      <c r="F670">
        <v>2260</v>
      </c>
      <c r="G670" t="s">
        <v>1195</v>
      </c>
      <c r="H670" t="s">
        <v>29</v>
      </c>
      <c r="I670" t="s">
        <v>30</v>
      </c>
      <c r="J670" t="s">
        <v>55</v>
      </c>
      <c r="K670" t="s">
        <v>77</v>
      </c>
      <c r="L670" t="s">
        <v>74</v>
      </c>
      <c r="M670" t="s">
        <v>622</v>
      </c>
      <c r="N670">
        <v>0.36</v>
      </c>
      <c r="O670" t="s">
        <v>35</v>
      </c>
      <c r="P670" t="s">
        <v>88</v>
      </c>
      <c r="Q670" t="s">
        <v>89</v>
      </c>
      <c r="R670" t="s">
        <v>1197</v>
      </c>
      <c r="S670">
        <v>30161</v>
      </c>
      <c r="T670" s="1">
        <v>42115</v>
      </c>
      <c r="U670" s="1">
        <v>42117</v>
      </c>
      <c r="V670">
        <v>1055.6039999999998</v>
      </c>
      <c r="W670" s="2">
        <f>Sales_Dataset[[#This Row],[Profit]]/Sales_Dataset[[#This Row],[Sales]]</f>
        <v>2.288621975544185</v>
      </c>
      <c r="X670">
        <v>4</v>
      </c>
      <c r="Y670">
        <v>461.24</v>
      </c>
      <c r="Z670">
        <v>89602</v>
      </c>
      <c r="AA670" t="s">
        <v>91</v>
      </c>
      <c r="AB670" t="s">
        <v>40</v>
      </c>
    </row>
    <row r="671" spans="1:28" x14ac:dyDescent="0.3">
      <c r="A671">
        <v>19073</v>
      </c>
      <c r="B671" t="s">
        <v>27</v>
      </c>
      <c r="C671">
        <v>0.03</v>
      </c>
      <c r="D671">
        <v>25.98</v>
      </c>
      <c r="E671">
        <v>5.37</v>
      </c>
      <c r="F671">
        <v>377</v>
      </c>
      <c r="G671" t="s">
        <v>943</v>
      </c>
      <c r="H671" t="s">
        <v>43</v>
      </c>
      <c r="I671" t="s">
        <v>80</v>
      </c>
      <c r="J671" t="s">
        <v>45</v>
      </c>
      <c r="K671" t="s">
        <v>73</v>
      </c>
      <c r="L671" t="s">
        <v>167</v>
      </c>
      <c r="M671" t="s">
        <v>944</v>
      </c>
      <c r="N671">
        <v>0.5</v>
      </c>
      <c r="O671" t="s">
        <v>35</v>
      </c>
      <c r="P671" t="s">
        <v>49</v>
      </c>
      <c r="Q671" t="s">
        <v>176</v>
      </c>
      <c r="R671" t="s">
        <v>945</v>
      </c>
      <c r="S671">
        <v>60510</v>
      </c>
      <c r="T671" s="1">
        <v>42111</v>
      </c>
      <c r="U671" s="1">
        <v>42111</v>
      </c>
      <c r="V671">
        <v>250.03759999999997</v>
      </c>
      <c r="W671" s="2">
        <f>Sales_Dataset[[#This Row],[Profit]]/Sales_Dataset[[#This Row],[Sales]]</f>
        <v>0.54253390326990247</v>
      </c>
      <c r="X671">
        <v>17</v>
      </c>
      <c r="Y671">
        <v>460.87</v>
      </c>
      <c r="Z671">
        <v>89579</v>
      </c>
      <c r="AA671" t="s">
        <v>52</v>
      </c>
      <c r="AB671" t="s">
        <v>40</v>
      </c>
    </row>
    <row r="672" spans="1:28" x14ac:dyDescent="0.3">
      <c r="A672">
        <v>23120</v>
      </c>
      <c r="B672" t="s">
        <v>58</v>
      </c>
      <c r="C672">
        <v>0.03</v>
      </c>
      <c r="D672">
        <v>39.479999999999997</v>
      </c>
      <c r="E672">
        <v>1.99</v>
      </c>
      <c r="F672">
        <v>1303</v>
      </c>
      <c r="G672" t="s">
        <v>1576</v>
      </c>
      <c r="H672" t="s">
        <v>43</v>
      </c>
      <c r="I672" t="s">
        <v>80</v>
      </c>
      <c r="J672" t="s">
        <v>55</v>
      </c>
      <c r="K672" t="s">
        <v>86</v>
      </c>
      <c r="L672" t="s">
        <v>62</v>
      </c>
      <c r="M672" t="s">
        <v>890</v>
      </c>
      <c r="N672">
        <v>0.54</v>
      </c>
      <c r="O672" t="s">
        <v>35</v>
      </c>
      <c r="P672" t="s">
        <v>36</v>
      </c>
      <c r="Q672" t="s">
        <v>402</v>
      </c>
      <c r="R672" t="s">
        <v>1578</v>
      </c>
      <c r="S672">
        <v>84074</v>
      </c>
      <c r="T672" s="1">
        <v>42054</v>
      </c>
      <c r="U672" s="1">
        <v>42056</v>
      </c>
      <c r="V672">
        <v>317.08949999999999</v>
      </c>
      <c r="W672" s="2">
        <f>Sales_Dataset[[#This Row],[Profit]]/Sales_Dataset[[#This Row],[Sales]]</f>
        <v>0.69</v>
      </c>
      <c r="X672">
        <v>12</v>
      </c>
      <c r="Y672">
        <v>459.55</v>
      </c>
      <c r="Z672">
        <v>87003</v>
      </c>
      <c r="AA672" t="s">
        <v>39</v>
      </c>
      <c r="AB672" t="s">
        <v>40</v>
      </c>
    </row>
    <row r="673" spans="1:28" x14ac:dyDescent="0.3">
      <c r="A673">
        <v>3339</v>
      </c>
      <c r="B673" t="s">
        <v>76</v>
      </c>
      <c r="C673">
        <v>0</v>
      </c>
      <c r="D673">
        <v>10.01</v>
      </c>
      <c r="E673">
        <v>1.99</v>
      </c>
      <c r="F673">
        <v>2491</v>
      </c>
      <c r="G673" t="s">
        <v>159</v>
      </c>
      <c r="H673" t="s">
        <v>85</v>
      </c>
      <c r="I673" t="s">
        <v>44</v>
      </c>
      <c r="J673" t="s">
        <v>55</v>
      </c>
      <c r="K673" t="s">
        <v>86</v>
      </c>
      <c r="L673" t="s">
        <v>62</v>
      </c>
      <c r="M673" t="s">
        <v>213</v>
      </c>
      <c r="N673">
        <v>0.41</v>
      </c>
      <c r="O673" t="s">
        <v>35</v>
      </c>
      <c r="P673" t="s">
        <v>36</v>
      </c>
      <c r="Q673" t="s">
        <v>37</v>
      </c>
      <c r="R673" t="s">
        <v>38</v>
      </c>
      <c r="S673">
        <v>90045</v>
      </c>
      <c r="T673" s="1">
        <v>42016</v>
      </c>
      <c r="U673" s="1">
        <v>42018</v>
      </c>
      <c r="V673">
        <v>128.03</v>
      </c>
      <c r="W673" s="2">
        <f>Sales_Dataset[[#This Row],[Profit]]/Sales_Dataset[[#This Row],[Sales]]</f>
        <v>0.27976749776019927</v>
      </c>
      <c r="X673">
        <v>42</v>
      </c>
      <c r="Y673">
        <v>457.63</v>
      </c>
      <c r="Z673">
        <v>23877</v>
      </c>
      <c r="AA673" t="s">
        <v>39</v>
      </c>
      <c r="AB673" t="s">
        <v>40</v>
      </c>
    </row>
    <row r="674" spans="1:28" x14ac:dyDescent="0.3">
      <c r="A674">
        <v>21122</v>
      </c>
      <c r="B674" t="s">
        <v>76</v>
      </c>
      <c r="C674">
        <v>0.06</v>
      </c>
      <c r="D674">
        <v>34.58</v>
      </c>
      <c r="E674">
        <v>8.99</v>
      </c>
      <c r="F674">
        <v>3113</v>
      </c>
      <c r="G674" t="s">
        <v>1755</v>
      </c>
      <c r="H674" t="s">
        <v>85</v>
      </c>
      <c r="I674" t="s">
        <v>30</v>
      </c>
      <c r="J674" t="s">
        <v>45</v>
      </c>
      <c r="K674" t="s">
        <v>81</v>
      </c>
      <c r="L674" t="s">
        <v>62</v>
      </c>
      <c r="M674" t="s">
        <v>1759</v>
      </c>
      <c r="N674">
        <v>0.56000000000000005</v>
      </c>
      <c r="O674" t="s">
        <v>35</v>
      </c>
      <c r="P674" t="s">
        <v>88</v>
      </c>
      <c r="Q674" t="s">
        <v>521</v>
      </c>
      <c r="R674" t="s">
        <v>1757</v>
      </c>
      <c r="S674">
        <v>70560</v>
      </c>
      <c r="T674" s="1">
        <v>42141</v>
      </c>
      <c r="U674" s="1">
        <v>42143</v>
      </c>
      <c r="V674">
        <v>384.5043</v>
      </c>
      <c r="W674" s="2">
        <f>Sales_Dataset[[#This Row],[Profit]]/Sales_Dataset[[#This Row],[Sales]]</f>
        <v>0.84214004117569763</v>
      </c>
      <c r="X674">
        <v>13</v>
      </c>
      <c r="Y674">
        <v>456.58</v>
      </c>
      <c r="Z674">
        <v>86860</v>
      </c>
      <c r="AA674" t="s">
        <v>91</v>
      </c>
      <c r="AB674" t="s">
        <v>40</v>
      </c>
    </row>
    <row r="675" spans="1:28" x14ac:dyDescent="0.3">
      <c r="A675">
        <v>23890</v>
      </c>
      <c r="B675" t="s">
        <v>58</v>
      </c>
      <c r="C675">
        <v>0.05</v>
      </c>
      <c r="D675">
        <v>26.48</v>
      </c>
      <c r="E675">
        <v>6.93</v>
      </c>
      <c r="F675">
        <v>18</v>
      </c>
      <c r="G675" t="s">
        <v>2544</v>
      </c>
      <c r="H675" t="s">
        <v>43</v>
      </c>
      <c r="I675" t="s">
        <v>60</v>
      </c>
      <c r="J675" t="s">
        <v>31</v>
      </c>
      <c r="K675" t="s">
        <v>117</v>
      </c>
      <c r="L675" t="s">
        <v>47</v>
      </c>
      <c r="M675" t="s">
        <v>303</v>
      </c>
      <c r="N675">
        <v>0.49</v>
      </c>
      <c r="O675" t="s">
        <v>35</v>
      </c>
      <c r="P675" t="s">
        <v>36</v>
      </c>
      <c r="Q675" t="s">
        <v>1259</v>
      </c>
      <c r="R675" t="s">
        <v>2545</v>
      </c>
      <c r="S675">
        <v>59601</v>
      </c>
      <c r="T675" s="1">
        <v>42139</v>
      </c>
      <c r="U675" s="1">
        <v>42140</v>
      </c>
      <c r="V675">
        <v>314.48129999999998</v>
      </c>
      <c r="W675" s="2">
        <f>Sales_Dataset[[#This Row],[Profit]]/Sales_Dataset[[#This Row],[Sales]]</f>
        <v>0.69</v>
      </c>
      <c r="X675">
        <v>17</v>
      </c>
      <c r="Y675">
        <v>455.77</v>
      </c>
      <c r="Z675">
        <v>90031</v>
      </c>
      <c r="AA675" t="s">
        <v>39</v>
      </c>
      <c r="AB675" t="s">
        <v>40</v>
      </c>
    </row>
    <row r="676" spans="1:28" x14ac:dyDescent="0.3">
      <c r="A676">
        <v>20183</v>
      </c>
      <c r="B676" t="s">
        <v>41</v>
      </c>
      <c r="C676">
        <v>0.03</v>
      </c>
      <c r="D676">
        <v>43.98</v>
      </c>
      <c r="E676">
        <v>8.99</v>
      </c>
      <c r="F676">
        <v>2980</v>
      </c>
      <c r="G676" t="s">
        <v>1417</v>
      </c>
      <c r="H676" t="s">
        <v>43</v>
      </c>
      <c r="I676" t="s">
        <v>30</v>
      </c>
      <c r="J676" t="s">
        <v>45</v>
      </c>
      <c r="K676" t="s">
        <v>81</v>
      </c>
      <c r="L676" t="s">
        <v>62</v>
      </c>
      <c r="M676" t="s">
        <v>1418</v>
      </c>
      <c r="N676">
        <v>0.57999999999999996</v>
      </c>
      <c r="O676" t="s">
        <v>35</v>
      </c>
      <c r="P676" t="s">
        <v>69</v>
      </c>
      <c r="Q676" t="s">
        <v>441</v>
      </c>
      <c r="R676" t="s">
        <v>1419</v>
      </c>
      <c r="S676">
        <v>44870</v>
      </c>
      <c r="T676" s="1">
        <v>42031</v>
      </c>
      <c r="U676" s="1">
        <v>42033</v>
      </c>
      <c r="V676">
        <v>274.0788</v>
      </c>
      <c r="W676" s="2">
        <f>Sales_Dataset[[#This Row],[Profit]]/Sales_Dataset[[#This Row],[Sales]]</f>
        <v>0.60316637323943667</v>
      </c>
      <c r="X676">
        <v>10</v>
      </c>
      <c r="Y676">
        <v>454.4</v>
      </c>
      <c r="Z676">
        <v>86544</v>
      </c>
      <c r="AA676" t="s">
        <v>72</v>
      </c>
      <c r="AB676" t="s">
        <v>40</v>
      </c>
    </row>
    <row r="677" spans="1:28" x14ac:dyDescent="0.3">
      <c r="A677">
        <v>25582</v>
      </c>
      <c r="B677" t="s">
        <v>65</v>
      </c>
      <c r="C677">
        <v>7.0000000000000007E-2</v>
      </c>
      <c r="D677">
        <v>154.13</v>
      </c>
      <c r="E677">
        <v>69</v>
      </c>
      <c r="F677">
        <v>145</v>
      </c>
      <c r="G677" t="s">
        <v>2732</v>
      </c>
      <c r="H677" t="s">
        <v>85</v>
      </c>
      <c r="I677" t="s">
        <v>44</v>
      </c>
      <c r="J677" t="s">
        <v>31</v>
      </c>
      <c r="K677" t="s">
        <v>32</v>
      </c>
      <c r="L677" t="s">
        <v>105</v>
      </c>
      <c r="M677" t="s">
        <v>236</v>
      </c>
      <c r="N677">
        <v>0.68</v>
      </c>
      <c r="O677" t="s">
        <v>35</v>
      </c>
      <c r="P677" t="s">
        <v>69</v>
      </c>
      <c r="Q677" t="s">
        <v>165</v>
      </c>
      <c r="R677" t="s">
        <v>2734</v>
      </c>
      <c r="S677">
        <v>15122</v>
      </c>
      <c r="T677" s="1">
        <v>42079</v>
      </c>
      <c r="U677" s="1">
        <v>42079</v>
      </c>
      <c r="V677">
        <v>-634.73410000000013</v>
      </c>
      <c r="W677" s="2">
        <f>Sales_Dataset[[#This Row],[Profit]]/Sales_Dataset[[#This Row],[Sales]]</f>
        <v>-1.3992639213438565</v>
      </c>
      <c r="X677">
        <v>3</v>
      </c>
      <c r="Y677">
        <v>453.62</v>
      </c>
      <c r="Z677">
        <v>91089</v>
      </c>
      <c r="AA677" t="s">
        <v>72</v>
      </c>
      <c r="AB677" t="s">
        <v>40</v>
      </c>
    </row>
    <row r="678" spans="1:28" x14ac:dyDescent="0.3">
      <c r="A678">
        <v>18012</v>
      </c>
      <c r="B678" t="s">
        <v>76</v>
      </c>
      <c r="C678">
        <v>0.09</v>
      </c>
      <c r="D678">
        <v>30.93</v>
      </c>
      <c r="E678">
        <v>3.92</v>
      </c>
      <c r="F678">
        <v>1737</v>
      </c>
      <c r="G678" t="s">
        <v>374</v>
      </c>
      <c r="H678" t="s">
        <v>43</v>
      </c>
      <c r="I678" t="s">
        <v>30</v>
      </c>
      <c r="J678" t="s">
        <v>31</v>
      </c>
      <c r="K678" t="s">
        <v>117</v>
      </c>
      <c r="L678" t="s">
        <v>62</v>
      </c>
      <c r="M678" t="s">
        <v>375</v>
      </c>
      <c r="N678">
        <v>0.44</v>
      </c>
      <c r="O678" t="s">
        <v>35</v>
      </c>
      <c r="P678" t="s">
        <v>88</v>
      </c>
      <c r="Q678" t="s">
        <v>112</v>
      </c>
      <c r="R678" t="s">
        <v>376</v>
      </c>
      <c r="S678">
        <v>27529</v>
      </c>
      <c r="T678" s="1">
        <v>42158</v>
      </c>
      <c r="U678" s="1">
        <v>42160</v>
      </c>
      <c r="V678">
        <v>-130.42400000000001</v>
      </c>
      <c r="W678" s="2">
        <f>Sales_Dataset[[#This Row],[Profit]]/Sales_Dataset[[#This Row],[Sales]]</f>
        <v>-0.28865723834185425</v>
      </c>
      <c r="X678">
        <v>16</v>
      </c>
      <c r="Y678">
        <v>451.83</v>
      </c>
      <c r="Z678">
        <v>85866</v>
      </c>
      <c r="AA678" t="s">
        <v>91</v>
      </c>
      <c r="AB678" t="s">
        <v>40</v>
      </c>
    </row>
    <row r="679" spans="1:28" x14ac:dyDescent="0.3">
      <c r="A679">
        <v>4322</v>
      </c>
      <c r="B679" t="s">
        <v>58</v>
      </c>
      <c r="C679">
        <v>7.0000000000000007E-2</v>
      </c>
      <c r="D679">
        <v>9.93</v>
      </c>
      <c r="E679">
        <v>1.0900000000000001</v>
      </c>
      <c r="F679">
        <v>2460</v>
      </c>
      <c r="G679" t="s">
        <v>245</v>
      </c>
      <c r="H679" t="s">
        <v>43</v>
      </c>
      <c r="I679" t="s">
        <v>44</v>
      </c>
      <c r="J679" t="s">
        <v>45</v>
      </c>
      <c r="K679" t="s">
        <v>81</v>
      </c>
      <c r="L679" t="s">
        <v>82</v>
      </c>
      <c r="M679" t="s">
        <v>246</v>
      </c>
      <c r="N679">
        <v>0.43</v>
      </c>
      <c r="O679" t="s">
        <v>35</v>
      </c>
      <c r="P679" t="s">
        <v>69</v>
      </c>
      <c r="Q679" t="s">
        <v>70</v>
      </c>
      <c r="R679" t="s">
        <v>71</v>
      </c>
      <c r="S679">
        <v>10035</v>
      </c>
      <c r="T679" s="1">
        <v>42007</v>
      </c>
      <c r="U679" s="1">
        <v>42010</v>
      </c>
      <c r="V679">
        <v>149.53</v>
      </c>
      <c r="W679" s="2">
        <f>Sales_Dataset[[#This Row],[Profit]]/Sales_Dataset[[#This Row],[Sales]]</f>
        <v>0.33110427138460174</v>
      </c>
      <c r="X679">
        <v>46</v>
      </c>
      <c r="Y679">
        <v>451.61</v>
      </c>
      <c r="Z679">
        <v>30785</v>
      </c>
      <c r="AA679" t="s">
        <v>72</v>
      </c>
      <c r="AB679" t="s">
        <v>40</v>
      </c>
    </row>
    <row r="680" spans="1:28" x14ac:dyDescent="0.3">
      <c r="A680">
        <v>23322</v>
      </c>
      <c r="B680" t="s">
        <v>76</v>
      </c>
      <c r="C680">
        <v>0.05</v>
      </c>
      <c r="D680">
        <v>25.99</v>
      </c>
      <c r="E680">
        <v>5.37</v>
      </c>
      <c r="F680">
        <v>3151</v>
      </c>
      <c r="G680" t="s">
        <v>1222</v>
      </c>
      <c r="H680" t="s">
        <v>85</v>
      </c>
      <c r="I680" t="s">
        <v>30</v>
      </c>
      <c r="J680" t="s">
        <v>45</v>
      </c>
      <c r="K680" t="s">
        <v>81</v>
      </c>
      <c r="L680" t="s">
        <v>47</v>
      </c>
      <c r="M680" t="s">
        <v>1470</v>
      </c>
      <c r="N680">
        <v>0.56000000000000005</v>
      </c>
      <c r="O680" t="s">
        <v>35</v>
      </c>
      <c r="P680" t="s">
        <v>36</v>
      </c>
      <c r="Q680" t="s">
        <v>37</v>
      </c>
      <c r="R680" t="s">
        <v>1224</v>
      </c>
      <c r="S680">
        <v>92277</v>
      </c>
      <c r="T680" s="1">
        <v>42051</v>
      </c>
      <c r="U680" s="1">
        <v>42053</v>
      </c>
      <c r="V680">
        <v>220.35719999999998</v>
      </c>
      <c r="W680" s="2">
        <f>Sales_Dataset[[#This Row],[Profit]]/Sales_Dataset[[#This Row],[Sales]]</f>
        <v>0.48821801262878023</v>
      </c>
      <c r="X680">
        <v>18</v>
      </c>
      <c r="Y680">
        <v>451.35</v>
      </c>
      <c r="Z680">
        <v>88545</v>
      </c>
      <c r="AA680" t="s">
        <v>39</v>
      </c>
      <c r="AB680" t="s">
        <v>40</v>
      </c>
    </row>
    <row r="681" spans="1:28" x14ac:dyDescent="0.3">
      <c r="A681">
        <v>21203</v>
      </c>
      <c r="B681" t="s">
        <v>27</v>
      </c>
      <c r="C681">
        <v>0.03</v>
      </c>
      <c r="D681">
        <v>60.89</v>
      </c>
      <c r="E681">
        <v>32.409999999999997</v>
      </c>
      <c r="F681">
        <v>228</v>
      </c>
      <c r="G681" t="s">
        <v>1784</v>
      </c>
      <c r="H681" t="s">
        <v>29</v>
      </c>
      <c r="I681" t="s">
        <v>60</v>
      </c>
      <c r="J681" t="s">
        <v>31</v>
      </c>
      <c r="K681" t="s">
        <v>185</v>
      </c>
      <c r="L681" t="s">
        <v>74</v>
      </c>
      <c r="M681" t="s">
        <v>1785</v>
      </c>
      <c r="N681">
        <v>0.56000000000000005</v>
      </c>
      <c r="O681" t="s">
        <v>35</v>
      </c>
      <c r="P681" t="s">
        <v>88</v>
      </c>
      <c r="Q681" t="s">
        <v>112</v>
      </c>
      <c r="R681" t="s">
        <v>1786</v>
      </c>
      <c r="S681">
        <v>28227</v>
      </c>
      <c r="T681" s="1">
        <v>42096</v>
      </c>
      <c r="U681" s="1">
        <v>42097</v>
      </c>
      <c r="V681">
        <v>36.353999999999999</v>
      </c>
      <c r="W681" s="2">
        <f>Sales_Dataset[[#This Row],[Profit]]/Sales_Dataset[[#This Row],[Sales]]</f>
        <v>8.0698794645830088E-2</v>
      </c>
      <c r="X681">
        <v>7</v>
      </c>
      <c r="Y681">
        <v>450.49</v>
      </c>
      <c r="Z681">
        <v>88527</v>
      </c>
      <c r="AA681" t="s">
        <v>91</v>
      </c>
      <c r="AB681" t="s">
        <v>40</v>
      </c>
    </row>
    <row r="682" spans="1:28" x14ac:dyDescent="0.3">
      <c r="A682">
        <v>18623</v>
      </c>
      <c r="B682" t="s">
        <v>27</v>
      </c>
      <c r="C682">
        <v>0.02</v>
      </c>
      <c r="D682">
        <v>30.53</v>
      </c>
      <c r="E682">
        <v>19.989999999999998</v>
      </c>
      <c r="F682">
        <v>2628</v>
      </c>
      <c r="G682" t="s">
        <v>689</v>
      </c>
      <c r="H682" t="s">
        <v>85</v>
      </c>
      <c r="I682" t="s">
        <v>30</v>
      </c>
      <c r="J682" t="s">
        <v>45</v>
      </c>
      <c r="K682" t="s">
        <v>46</v>
      </c>
      <c r="L682" t="s">
        <v>47</v>
      </c>
      <c r="M682" t="s">
        <v>690</v>
      </c>
      <c r="N682">
        <v>0.39</v>
      </c>
      <c r="O682" t="s">
        <v>35</v>
      </c>
      <c r="P682" t="s">
        <v>49</v>
      </c>
      <c r="Q682" t="s">
        <v>691</v>
      </c>
      <c r="R682" t="s">
        <v>692</v>
      </c>
      <c r="S682">
        <v>73160</v>
      </c>
      <c r="T682" s="1">
        <v>42021</v>
      </c>
      <c r="U682" s="1">
        <v>42023</v>
      </c>
      <c r="V682">
        <v>-54.63</v>
      </c>
      <c r="W682" s="2">
        <f>Sales_Dataset[[#This Row],[Profit]]/Sales_Dataset[[#This Row],[Sales]]</f>
        <v>-0.12181416817178406</v>
      </c>
      <c r="X682">
        <v>14</v>
      </c>
      <c r="Y682">
        <v>448.47</v>
      </c>
      <c r="Z682">
        <v>85916</v>
      </c>
      <c r="AA682" t="s">
        <v>52</v>
      </c>
      <c r="AB682" t="s">
        <v>40</v>
      </c>
    </row>
    <row r="683" spans="1:28" x14ac:dyDescent="0.3">
      <c r="A683">
        <v>4204</v>
      </c>
      <c r="B683" t="s">
        <v>76</v>
      </c>
      <c r="C683">
        <v>0.09</v>
      </c>
      <c r="D683">
        <v>5.98</v>
      </c>
      <c r="E683">
        <v>1.67</v>
      </c>
      <c r="F683">
        <v>2548</v>
      </c>
      <c r="G683" t="s">
        <v>243</v>
      </c>
      <c r="H683" t="s">
        <v>43</v>
      </c>
      <c r="I683" t="s">
        <v>60</v>
      </c>
      <c r="J683" t="s">
        <v>45</v>
      </c>
      <c r="K683" t="s">
        <v>81</v>
      </c>
      <c r="L683" t="s">
        <v>82</v>
      </c>
      <c r="M683" t="s">
        <v>244</v>
      </c>
      <c r="N683">
        <v>0.51</v>
      </c>
      <c r="O683" t="s">
        <v>35</v>
      </c>
      <c r="P683" t="s">
        <v>36</v>
      </c>
      <c r="Q683" t="s">
        <v>37</v>
      </c>
      <c r="R683" t="s">
        <v>38</v>
      </c>
      <c r="S683">
        <v>90068</v>
      </c>
      <c r="T683" s="1">
        <v>42159</v>
      </c>
      <c r="U683" s="1">
        <v>42162</v>
      </c>
      <c r="V683">
        <v>23.87</v>
      </c>
      <c r="W683" s="2">
        <f>Sales_Dataset[[#This Row],[Profit]]/Sales_Dataset[[#This Row],[Sales]]</f>
        <v>5.3250345781466119E-2</v>
      </c>
      <c r="X683">
        <v>81</v>
      </c>
      <c r="Y683">
        <v>448.26</v>
      </c>
      <c r="Z683">
        <v>29889</v>
      </c>
      <c r="AA683" t="s">
        <v>39</v>
      </c>
      <c r="AB683" t="s">
        <v>40</v>
      </c>
    </row>
    <row r="684" spans="1:28" x14ac:dyDescent="0.3">
      <c r="A684">
        <v>5297</v>
      </c>
      <c r="B684" t="s">
        <v>76</v>
      </c>
      <c r="C684">
        <v>0</v>
      </c>
      <c r="D684">
        <v>8.6</v>
      </c>
      <c r="E684">
        <v>6.19</v>
      </c>
      <c r="F684">
        <v>1402</v>
      </c>
      <c r="G684" t="s">
        <v>275</v>
      </c>
      <c r="H684" t="s">
        <v>43</v>
      </c>
      <c r="I684" t="s">
        <v>30</v>
      </c>
      <c r="J684" t="s">
        <v>45</v>
      </c>
      <c r="K684" t="s">
        <v>67</v>
      </c>
      <c r="L684" t="s">
        <v>47</v>
      </c>
      <c r="M684" t="s">
        <v>247</v>
      </c>
      <c r="N684">
        <v>0.38</v>
      </c>
      <c r="O684" t="s">
        <v>35</v>
      </c>
      <c r="P684" t="s">
        <v>49</v>
      </c>
      <c r="Q684" t="s">
        <v>176</v>
      </c>
      <c r="R684" t="s">
        <v>177</v>
      </c>
      <c r="S684">
        <v>60653</v>
      </c>
      <c r="T684" s="1">
        <v>42019</v>
      </c>
      <c r="U684" s="1">
        <v>42019</v>
      </c>
      <c r="V684">
        <v>-42.8536</v>
      </c>
      <c r="W684" s="2">
        <f>Sales_Dataset[[#This Row],[Profit]]/Sales_Dataset[[#This Row],[Sales]]</f>
        <v>-9.5678849717564587E-2</v>
      </c>
      <c r="X684">
        <v>48</v>
      </c>
      <c r="Y684">
        <v>447.89</v>
      </c>
      <c r="Z684">
        <v>37729</v>
      </c>
      <c r="AA684" t="s">
        <v>52</v>
      </c>
      <c r="AB684" t="s">
        <v>40</v>
      </c>
    </row>
    <row r="685" spans="1:28" x14ac:dyDescent="0.3">
      <c r="A685">
        <v>18635</v>
      </c>
      <c r="B685" t="s">
        <v>41</v>
      </c>
      <c r="C685">
        <v>0.04</v>
      </c>
      <c r="D685">
        <v>21.38</v>
      </c>
      <c r="E685">
        <v>8.99</v>
      </c>
      <c r="F685">
        <v>3154</v>
      </c>
      <c r="G685" t="s">
        <v>699</v>
      </c>
      <c r="H685" t="s">
        <v>43</v>
      </c>
      <c r="I685" t="s">
        <v>30</v>
      </c>
      <c r="J685" t="s">
        <v>45</v>
      </c>
      <c r="K685" t="s">
        <v>81</v>
      </c>
      <c r="L685" t="s">
        <v>62</v>
      </c>
      <c r="M685" t="s">
        <v>700</v>
      </c>
      <c r="N685">
        <v>0.59</v>
      </c>
      <c r="O685" t="s">
        <v>35</v>
      </c>
      <c r="P685" t="s">
        <v>88</v>
      </c>
      <c r="Q685" t="s">
        <v>94</v>
      </c>
      <c r="R685" t="s">
        <v>701</v>
      </c>
      <c r="S685">
        <v>33710</v>
      </c>
      <c r="T685" s="1">
        <v>42093</v>
      </c>
      <c r="U685" s="1">
        <v>42093</v>
      </c>
      <c r="V685">
        <v>-51.66</v>
      </c>
      <c r="W685" s="2">
        <f>Sales_Dataset[[#This Row],[Profit]]/Sales_Dataset[[#This Row],[Sales]]</f>
        <v>-0.11644051751341115</v>
      </c>
      <c r="X685">
        <v>21</v>
      </c>
      <c r="Y685">
        <v>443.66</v>
      </c>
      <c r="Z685">
        <v>86901</v>
      </c>
      <c r="AA685" t="s">
        <v>91</v>
      </c>
      <c r="AB685" t="s">
        <v>40</v>
      </c>
    </row>
    <row r="686" spans="1:28" x14ac:dyDescent="0.3">
      <c r="A686">
        <v>25916</v>
      </c>
      <c r="B686" t="s">
        <v>65</v>
      </c>
      <c r="C686">
        <v>7.0000000000000007E-2</v>
      </c>
      <c r="D686">
        <v>31.76</v>
      </c>
      <c r="E686">
        <v>45.51</v>
      </c>
      <c r="F686">
        <v>1469</v>
      </c>
      <c r="G686" t="s">
        <v>2940</v>
      </c>
      <c r="H686" t="s">
        <v>29</v>
      </c>
      <c r="I686" t="s">
        <v>60</v>
      </c>
      <c r="J686" t="s">
        <v>31</v>
      </c>
      <c r="K686" t="s">
        <v>32</v>
      </c>
      <c r="L686" t="s">
        <v>33</v>
      </c>
      <c r="M686" t="s">
        <v>2117</v>
      </c>
      <c r="N686">
        <v>0.65</v>
      </c>
      <c r="O686" t="s">
        <v>35</v>
      </c>
      <c r="P686" t="s">
        <v>36</v>
      </c>
      <c r="Q686" t="s">
        <v>402</v>
      </c>
      <c r="R686" t="s">
        <v>2941</v>
      </c>
      <c r="S686">
        <v>84015</v>
      </c>
      <c r="T686" s="1">
        <v>42167</v>
      </c>
      <c r="U686" s="1">
        <v>42169</v>
      </c>
      <c r="V686">
        <v>-1314.992</v>
      </c>
      <c r="W686" s="2">
        <f>Sales_Dataset[[#This Row],[Profit]]/Sales_Dataset[[#This Row],[Sales]]</f>
        <v>-2.9935848111639767</v>
      </c>
      <c r="X686">
        <v>18</v>
      </c>
      <c r="Y686">
        <v>439.27</v>
      </c>
      <c r="Z686">
        <v>91116</v>
      </c>
      <c r="AA686" t="s">
        <v>39</v>
      </c>
      <c r="AB686" t="s">
        <v>40</v>
      </c>
    </row>
    <row r="687" spans="1:28" x14ac:dyDescent="0.3">
      <c r="A687">
        <v>22582</v>
      </c>
      <c r="B687" t="s">
        <v>27</v>
      </c>
      <c r="C687">
        <v>0.02</v>
      </c>
      <c r="D687">
        <v>53.98</v>
      </c>
      <c r="E687">
        <v>5.5</v>
      </c>
      <c r="F687">
        <v>2466</v>
      </c>
      <c r="G687" t="s">
        <v>2173</v>
      </c>
      <c r="H687" t="s">
        <v>85</v>
      </c>
      <c r="I687" t="s">
        <v>30</v>
      </c>
      <c r="J687" t="s">
        <v>55</v>
      </c>
      <c r="K687" t="s">
        <v>86</v>
      </c>
      <c r="L687" t="s">
        <v>47</v>
      </c>
      <c r="M687" t="s">
        <v>2176</v>
      </c>
      <c r="N687">
        <v>0.62</v>
      </c>
      <c r="O687" t="s">
        <v>35</v>
      </c>
      <c r="P687" t="s">
        <v>49</v>
      </c>
      <c r="Q687" t="s">
        <v>216</v>
      </c>
      <c r="R687" t="s">
        <v>2175</v>
      </c>
      <c r="S687">
        <v>49783</v>
      </c>
      <c r="T687" s="1">
        <v>42062</v>
      </c>
      <c r="U687" s="1">
        <v>42063</v>
      </c>
      <c r="V687">
        <v>101.97200000000001</v>
      </c>
      <c r="W687" s="2">
        <f>Sales_Dataset[[#This Row],[Profit]]/Sales_Dataset[[#This Row],[Sales]]</f>
        <v>0.23263751055141108</v>
      </c>
      <c r="X687">
        <v>8</v>
      </c>
      <c r="Y687">
        <v>438.33</v>
      </c>
      <c r="Z687">
        <v>88136</v>
      </c>
      <c r="AA687" t="s">
        <v>52</v>
      </c>
      <c r="AB687" t="s">
        <v>40</v>
      </c>
    </row>
    <row r="688" spans="1:28" x14ac:dyDescent="0.3">
      <c r="A688">
        <v>8389</v>
      </c>
      <c r="B688" t="s">
        <v>58</v>
      </c>
      <c r="C688">
        <v>0.02</v>
      </c>
      <c r="D688">
        <v>30.98</v>
      </c>
      <c r="E688">
        <v>17.079999999999998</v>
      </c>
      <c r="F688">
        <v>1733</v>
      </c>
      <c r="G688" t="s">
        <v>104</v>
      </c>
      <c r="H688" t="s">
        <v>43</v>
      </c>
      <c r="I688" t="s">
        <v>60</v>
      </c>
      <c r="J688" t="s">
        <v>45</v>
      </c>
      <c r="K688" t="s">
        <v>53</v>
      </c>
      <c r="L688" t="s">
        <v>47</v>
      </c>
      <c r="M688" t="s">
        <v>369</v>
      </c>
      <c r="N688">
        <v>0.4</v>
      </c>
      <c r="O688" t="s">
        <v>35</v>
      </c>
      <c r="P688" t="s">
        <v>69</v>
      </c>
      <c r="Q688" t="s">
        <v>107</v>
      </c>
      <c r="R688" t="s">
        <v>108</v>
      </c>
      <c r="S688">
        <v>20012</v>
      </c>
      <c r="T688" s="1">
        <v>42183</v>
      </c>
      <c r="U688" s="1">
        <v>42184</v>
      </c>
      <c r="V688">
        <v>-32.28</v>
      </c>
      <c r="W688" s="2">
        <f>Sales_Dataset[[#This Row],[Profit]]/Sales_Dataset[[#This Row],[Sales]]</f>
        <v>-7.365658870507702E-2</v>
      </c>
      <c r="X688">
        <v>13</v>
      </c>
      <c r="Y688">
        <v>438.25</v>
      </c>
      <c r="Z688">
        <v>59937</v>
      </c>
      <c r="AA688" t="s">
        <v>72</v>
      </c>
      <c r="AB688" t="s">
        <v>129</v>
      </c>
    </row>
    <row r="689" spans="1:28" x14ac:dyDescent="0.3">
      <c r="A689">
        <v>18819</v>
      </c>
      <c r="B689" t="s">
        <v>58</v>
      </c>
      <c r="C689">
        <v>7.0000000000000007E-2</v>
      </c>
      <c r="D689">
        <v>155.06</v>
      </c>
      <c r="E689">
        <v>7.07</v>
      </c>
      <c r="F689">
        <v>2432</v>
      </c>
      <c r="G689" t="s">
        <v>803</v>
      </c>
      <c r="H689" t="s">
        <v>43</v>
      </c>
      <c r="I689" t="s">
        <v>80</v>
      </c>
      <c r="J689" t="s">
        <v>45</v>
      </c>
      <c r="K689" t="s">
        <v>120</v>
      </c>
      <c r="L689" t="s">
        <v>47</v>
      </c>
      <c r="M689" t="s">
        <v>121</v>
      </c>
      <c r="N689">
        <v>0.59</v>
      </c>
      <c r="O689" t="s">
        <v>35</v>
      </c>
      <c r="P689" t="s">
        <v>49</v>
      </c>
      <c r="Q689" t="s">
        <v>691</v>
      </c>
      <c r="R689" t="s">
        <v>804</v>
      </c>
      <c r="S689">
        <v>73110</v>
      </c>
      <c r="T689" s="1">
        <v>42143</v>
      </c>
      <c r="U689" s="1">
        <v>42143</v>
      </c>
      <c r="V689">
        <v>24.350000000000023</v>
      </c>
      <c r="W689" s="2">
        <f>Sales_Dataset[[#This Row],[Profit]]/Sales_Dataset[[#This Row],[Sales]]</f>
        <v>5.5728475305533993E-2</v>
      </c>
      <c r="X689">
        <v>3</v>
      </c>
      <c r="Y689">
        <v>436.94</v>
      </c>
      <c r="Z689">
        <v>89096</v>
      </c>
      <c r="AA689" t="s">
        <v>52</v>
      </c>
      <c r="AB689" t="s">
        <v>40</v>
      </c>
    </row>
    <row r="690" spans="1:28" x14ac:dyDescent="0.3">
      <c r="A690">
        <v>4789</v>
      </c>
      <c r="B690" t="s">
        <v>58</v>
      </c>
      <c r="C690">
        <v>0.01</v>
      </c>
      <c r="D690">
        <v>14.98</v>
      </c>
      <c r="E690">
        <v>7.69</v>
      </c>
      <c r="F690">
        <v>2618</v>
      </c>
      <c r="G690" t="s">
        <v>258</v>
      </c>
      <c r="H690" t="s">
        <v>43</v>
      </c>
      <c r="I690" t="s">
        <v>30</v>
      </c>
      <c r="J690" t="s">
        <v>45</v>
      </c>
      <c r="K690" t="s">
        <v>120</v>
      </c>
      <c r="L690" t="s">
        <v>47</v>
      </c>
      <c r="M690" t="s">
        <v>260</v>
      </c>
      <c r="N690">
        <v>0.56999999999999995</v>
      </c>
      <c r="O690" t="s">
        <v>35</v>
      </c>
      <c r="P690" t="s">
        <v>69</v>
      </c>
      <c r="Q690" t="s">
        <v>70</v>
      </c>
      <c r="R690" t="s">
        <v>71</v>
      </c>
      <c r="S690">
        <v>10004</v>
      </c>
      <c r="T690" s="1">
        <v>42086</v>
      </c>
      <c r="U690" s="1">
        <v>42088</v>
      </c>
      <c r="V690">
        <v>-48.97</v>
      </c>
      <c r="W690" s="2">
        <f>Sales_Dataset[[#This Row],[Profit]]/Sales_Dataset[[#This Row],[Sales]]</f>
        <v>-0.11247387399802476</v>
      </c>
      <c r="X690">
        <v>28</v>
      </c>
      <c r="Y690">
        <v>435.39</v>
      </c>
      <c r="Z690">
        <v>34017</v>
      </c>
      <c r="AA690" t="s">
        <v>72</v>
      </c>
      <c r="AB690" t="s">
        <v>40</v>
      </c>
    </row>
    <row r="691" spans="1:28" x14ac:dyDescent="0.3">
      <c r="A691">
        <v>21146</v>
      </c>
      <c r="B691" t="s">
        <v>27</v>
      </c>
      <c r="C691">
        <v>0.1</v>
      </c>
      <c r="D691">
        <v>55.98</v>
      </c>
      <c r="E691">
        <v>13.88</v>
      </c>
      <c r="F691">
        <v>1625</v>
      </c>
      <c r="G691" t="s">
        <v>1760</v>
      </c>
      <c r="H691" t="s">
        <v>43</v>
      </c>
      <c r="I691" t="s">
        <v>44</v>
      </c>
      <c r="J691" t="s">
        <v>45</v>
      </c>
      <c r="K691" t="s">
        <v>53</v>
      </c>
      <c r="L691" t="s">
        <v>47</v>
      </c>
      <c r="M691" t="s">
        <v>1762</v>
      </c>
      <c r="N691">
        <v>0.36</v>
      </c>
      <c r="O691" t="s">
        <v>35</v>
      </c>
      <c r="P691" t="s">
        <v>69</v>
      </c>
      <c r="Q691" t="s">
        <v>70</v>
      </c>
      <c r="R691" t="s">
        <v>1761</v>
      </c>
      <c r="S691">
        <v>11542</v>
      </c>
      <c r="T691" s="1">
        <v>42090</v>
      </c>
      <c r="U691" s="1">
        <v>42092</v>
      </c>
      <c r="V691">
        <v>300.04649999999998</v>
      </c>
      <c r="W691" s="2">
        <f>Sales_Dataset[[#This Row],[Profit]]/Sales_Dataset[[#This Row],[Sales]]</f>
        <v>0.69</v>
      </c>
      <c r="X691">
        <v>8</v>
      </c>
      <c r="Y691">
        <v>434.85</v>
      </c>
      <c r="Z691">
        <v>90600</v>
      </c>
      <c r="AA691" t="s">
        <v>72</v>
      </c>
      <c r="AB691" t="s">
        <v>40</v>
      </c>
    </row>
    <row r="692" spans="1:28" x14ac:dyDescent="0.3">
      <c r="A692">
        <v>21117</v>
      </c>
      <c r="B692" t="s">
        <v>41</v>
      </c>
      <c r="C692">
        <v>0.04</v>
      </c>
      <c r="D692">
        <v>37.700000000000003</v>
      </c>
      <c r="E692">
        <v>2.99</v>
      </c>
      <c r="F692">
        <v>451</v>
      </c>
      <c r="G692" t="s">
        <v>667</v>
      </c>
      <c r="H692" t="s">
        <v>43</v>
      </c>
      <c r="I692" t="s">
        <v>44</v>
      </c>
      <c r="J692" t="s">
        <v>45</v>
      </c>
      <c r="K692" t="s">
        <v>67</v>
      </c>
      <c r="L692" t="s">
        <v>47</v>
      </c>
      <c r="M692" t="s">
        <v>866</v>
      </c>
      <c r="N692">
        <v>0.35</v>
      </c>
      <c r="O692" t="s">
        <v>35</v>
      </c>
      <c r="P692" t="s">
        <v>36</v>
      </c>
      <c r="Q692" t="s">
        <v>37</v>
      </c>
      <c r="R692" t="s">
        <v>669</v>
      </c>
      <c r="S692">
        <v>94024</v>
      </c>
      <c r="T692" s="1">
        <v>42151</v>
      </c>
      <c r="U692" s="1">
        <v>42152</v>
      </c>
      <c r="V692">
        <v>299.6739</v>
      </c>
      <c r="W692" s="2">
        <f>Sales_Dataset[[#This Row],[Profit]]/Sales_Dataset[[#This Row],[Sales]]</f>
        <v>0.69000000000000006</v>
      </c>
      <c r="X692">
        <v>12</v>
      </c>
      <c r="Y692">
        <v>434.31</v>
      </c>
      <c r="Z692">
        <v>86012</v>
      </c>
      <c r="AA692" t="s">
        <v>39</v>
      </c>
      <c r="AB692" t="s">
        <v>40</v>
      </c>
    </row>
    <row r="693" spans="1:28" x14ac:dyDescent="0.3">
      <c r="A693">
        <v>19002</v>
      </c>
      <c r="B693" t="s">
        <v>58</v>
      </c>
      <c r="C693">
        <v>0.03</v>
      </c>
      <c r="D693">
        <v>33.979999999999997</v>
      </c>
      <c r="E693">
        <v>19.989999999999998</v>
      </c>
      <c r="F693">
        <v>1000</v>
      </c>
      <c r="G693" t="s">
        <v>898</v>
      </c>
      <c r="H693" t="s">
        <v>43</v>
      </c>
      <c r="I693" t="s">
        <v>60</v>
      </c>
      <c r="J693" t="s">
        <v>31</v>
      </c>
      <c r="K693" t="s">
        <v>117</v>
      </c>
      <c r="L693" t="s">
        <v>47</v>
      </c>
      <c r="M693" t="s">
        <v>899</v>
      </c>
      <c r="N693">
        <v>0.55000000000000004</v>
      </c>
      <c r="O693" t="s">
        <v>35</v>
      </c>
      <c r="P693" t="s">
        <v>69</v>
      </c>
      <c r="Q693" t="s">
        <v>490</v>
      </c>
      <c r="R693" t="s">
        <v>900</v>
      </c>
      <c r="S693">
        <v>5201</v>
      </c>
      <c r="T693" s="1">
        <v>42077</v>
      </c>
      <c r="U693" s="1">
        <v>42078</v>
      </c>
      <c r="V693">
        <v>-0.74000000000000909</v>
      </c>
      <c r="W693" s="2">
        <f>Sales_Dataset[[#This Row],[Profit]]/Sales_Dataset[[#This Row],[Sales]]</f>
        <v>-1.7112200536490822E-3</v>
      </c>
      <c r="X693">
        <v>12</v>
      </c>
      <c r="Y693">
        <v>432.44</v>
      </c>
      <c r="Z693">
        <v>89433</v>
      </c>
      <c r="AA693" t="s">
        <v>72</v>
      </c>
      <c r="AB693" t="s">
        <v>40</v>
      </c>
    </row>
    <row r="694" spans="1:28" x14ac:dyDescent="0.3">
      <c r="A694">
        <v>21946</v>
      </c>
      <c r="B694" t="s">
        <v>65</v>
      </c>
      <c r="C694">
        <v>0.09</v>
      </c>
      <c r="D694">
        <v>46.94</v>
      </c>
      <c r="E694">
        <v>6.77</v>
      </c>
      <c r="F694">
        <v>1442</v>
      </c>
      <c r="G694" t="s">
        <v>1996</v>
      </c>
      <c r="H694" t="s">
        <v>85</v>
      </c>
      <c r="I694" t="s">
        <v>30</v>
      </c>
      <c r="J694" t="s">
        <v>31</v>
      </c>
      <c r="K694" t="s">
        <v>117</v>
      </c>
      <c r="L694" t="s">
        <v>47</v>
      </c>
      <c r="M694" t="s">
        <v>1997</v>
      </c>
      <c r="N694">
        <v>0.44</v>
      </c>
      <c r="O694" t="s">
        <v>35</v>
      </c>
      <c r="P694" t="s">
        <v>49</v>
      </c>
      <c r="Q694" t="s">
        <v>433</v>
      </c>
      <c r="R694" t="s">
        <v>1320</v>
      </c>
      <c r="S694">
        <v>65807</v>
      </c>
      <c r="T694" s="1">
        <v>42034</v>
      </c>
      <c r="U694" s="1">
        <v>42034</v>
      </c>
      <c r="V694">
        <v>297.96959999999996</v>
      </c>
      <c r="W694" s="2">
        <f>Sales_Dataset[[#This Row],[Profit]]/Sales_Dataset[[#This Row],[Sales]]</f>
        <v>0.69</v>
      </c>
      <c r="X694">
        <v>10</v>
      </c>
      <c r="Y694">
        <v>431.84</v>
      </c>
      <c r="Z694">
        <v>89077</v>
      </c>
      <c r="AA694" t="s">
        <v>52</v>
      </c>
      <c r="AB694" t="s">
        <v>40</v>
      </c>
    </row>
    <row r="695" spans="1:28" x14ac:dyDescent="0.3">
      <c r="A695">
        <v>19422</v>
      </c>
      <c r="B695" t="s">
        <v>65</v>
      </c>
      <c r="C695">
        <v>0.03</v>
      </c>
      <c r="D695">
        <v>20.98</v>
      </c>
      <c r="E695">
        <v>1.49</v>
      </c>
      <c r="F695">
        <v>3319</v>
      </c>
      <c r="G695" t="s">
        <v>1122</v>
      </c>
      <c r="H695" t="s">
        <v>43</v>
      </c>
      <c r="I695" t="s">
        <v>60</v>
      </c>
      <c r="J695" t="s">
        <v>45</v>
      </c>
      <c r="K695" t="s">
        <v>67</v>
      </c>
      <c r="L695" t="s">
        <v>47</v>
      </c>
      <c r="M695" t="s">
        <v>1123</v>
      </c>
      <c r="N695">
        <v>0.35</v>
      </c>
      <c r="O695" t="s">
        <v>35</v>
      </c>
      <c r="P695" t="s">
        <v>88</v>
      </c>
      <c r="Q695" t="s">
        <v>736</v>
      </c>
      <c r="R695" t="s">
        <v>1124</v>
      </c>
      <c r="S695">
        <v>37075</v>
      </c>
      <c r="T695" s="1">
        <v>42145</v>
      </c>
      <c r="U695" s="1">
        <v>42145</v>
      </c>
      <c r="V695">
        <v>30.023999999999997</v>
      </c>
      <c r="W695" s="2">
        <f>Sales_Dataset[[#This Row],[Profit]]/Sales_Dataset[[#This Row],[Sales]]</f>
        <v>6.9591822543633955E-2</v>
      </c>
      <c r="X695">
        <v>20</v>
      </c>
      <c r="Y695">
        <v>431.43</v>
      </c>
      <c r="Z695">
        <v>90104</v>
      </c>
      <c r="AA695" t="s">
        <v>91</v>
      </c>
      <c r="AB695" t="s">
        <v>40</v>
      </c>
    </row>
    <row r="696" spans="1:28" x14ac:dyDescent="0.3">
      <c r="A696">
        <v>18659</v>
      </c>
      <c r="B696" t="s">
        <v>41</v>
      </c>
      <c r="C696">
        <v>0.08</v>
      </c>
      <c r="D696">
        <v>30.73</v>
      </c>
      <c r="E696">
        <v>4</v>
      </c>
      <c r="F696">
        <v>770</v>
      </c>
      <c r="G696" t="s">
        <v>717</v>
      </c>
      <c r="H696" t="s">
        <v>43</v>
      </c>
      <c r="I696" t="s">
        <v>60</v>
      </c>
      <c r="J696" t="s">
        <v>55</v>
      </c>
      <c r="K696" t="s">
        <v>86</v>
      </c>
      <c r="L696" t="s">
        <v>47</v>
      </c>
      <c r="M696" t="s">
        <v>308</v>
      </c>
      <c r="N696">
        <v>0.75</v>
      </c>
      <c r="O696" t="s">
        <v>35</v>
      </c>
      <c r="P696" t="s">
        <v>36</v>
      </c>
      <c r="Q696" t="s">
        <v>516</v>
      </c>
      <c r="R696" t="s">
        <v>718</v>
      </c>
      <c r="S696">
        <v>97062</v>
      </c>
      <c r="T696" s="1">
        <v>42082</v>
      </c>
      <c r="U696" s="1">
        <v>42082</v>
      </c>
      <c r="V696">
        <v>-45.07</v>
      </c>
      <c r="W696" s="2">
        <f>Sales_Dataset[[#This Row],[Profit]]/Sales_Dataset[[#This Row],[Sales]]</f>
        <v>-0.10497752311741551</v>
      </c>
      <c r="X696">
        <v>14</v>
      </c>
      <c r="Y696">
        <v>429.33</v>
      </c>
      <c r="Z696">
        <v>88667</v>
      </c>
      <c r="AA696" t="s">
        <v>39</v>
      </c>
      <c r="AB696" t="s">
        <v>40</v>
      </c>
    </row>
    <row r="697" spans="1:28" x14ac:dyDescent="0.3">
      <c r="A697">
        <v>26083</v>
      </c>
      <c r="B697" t="s">
        <v>76</v>
      </c>
      <c r="C697">
        <v>0.03</v>
      </c>
      <c r="D697">
        <v>25.98</v>
      </c>
      <c r="E697">
        <v>4.08</v>
      </c>
      <c r="F697">
        <v>2198</v>
      </c>
      <c r="G697" t="s">
        <v>2980</v>
      </c>
      <c r="H697" t="s">
        <v>43</v>
      </c>
      <c r="I697" t="s">
        <v>60</v>
      </c>
      <c r="J697" t="s">
        <v>45</v>
      </c>
      <c r="K697" t="s">
        <v>81</v>
      </c>
      <c r="L697" t="s">
        <v>62</v>
      </c>
      <c r="M697" t="s">
        <v>2981</v>
      </c>
      <c r="N697">
        <v>0.56999999999999995</v>
      </c>
      <c r="O697" t="s">
        <v>35</v>
      </c>
      <c r="P697" t="s">
        <v>69</v>
      </c>
      <c r="Q697" t="s">
        <v>70</v>
      </c>
      <c r="R697" t="s">
        <v>2982</v>
      </c>
      <c r="S697">
        <v>11757</v>
      </c>
      <c r="T697" s="1">
        <v>42146</v>
      </c>
      <c r="U697" s="1">
        <v>42149</v>
      </c>
      <c r="V697">
        <v>295.90649999999999</v>
      </c>
      <c r="W697" s="2">
        <f>Sales_Dataset[[#This Row],[Profit]]/Sales_Dataset[[#This Row],[Sales]]</f>
        <v>0.69</v>
      </c>
      <c r="X697">
        <v>16</v>
      </c>
      <c r="Y697">
        <v>428.85</v>
      </c>
      <c r="Z697">
        <v>89174</v>
      </c>
      <c r="AA697" t="s">
        <v>72</v>
      </c>
      <c r="AB697" t="s">
        <v>40</v>
      </c>
    </row>
    <row r="698" spans="1:28" x14ac:dyDescent="0.3">
      <c r="A698">
        <v>23509</v>
      </c>
      <c r="B698" t="s">
        <v>58</v>
      </c>
      <c r="C698">
        <v>0.08</v>
      </c>
      <c r="D698">
        <v>34.99</v>
      </c>
      <c r="E698">
        <v>7.73</v>
      </c>
      <c r="F698">
        <v>32</v>
      </c>
      <c r="G698" t="s">
        <v>1083</v>
      </c>
      <c r="H698" t="s">
        <v>43</v>
      </c>
      <c r="I698" t="s">
        <v>30</v>
      </c>
      <c r="J698" t="s">
        <v>45</v>
      </c>
      <c r="K698" t="s">
        <v>81</v>
      </c>
      <c r="L698" t="s">
        <v>47</v>
      </c>
      <c r="M698" t="s">
        <v>1979</v>
      </c>
      <c r="N698">
        <v>0.59</v>
      </c>
      <c r="O698" t="s">
        <v>35</v>
      </c>
      <c r="P698" t="s">
        <v>36</v>
      </c>
      <c r="Q698" t="s">
        <v>516</v>
      </c>
      <c r="R698" t="s">
        <v>1085</v>
      </c>
      <c r="S698">
        <v>97526</v>
      </c>
      <c r="T698" s="1">
        <v>42057</v>
      </c>
      <c r="U698" s="1">
        <v>42058</v>
      </c>
      <c r="V698">
        <v>144.69</v>
      </c>
      <c r="W698" s="2">
        <f>Sales_Dataset[[#This Row],[Profit]]/Sales_Dataset[[#This Row],[Sales]]</f>
        <v>0.34070358858434585</v>
      </c>
      <c r="X698">
        <v>13</v>
      </c>
      <c r="Y698">
        <v>424.68</v>
      </c>
      <c r="Z698">
        <v>89199</v>
      </c>
      <c r="AA698" t="s">
        <v>39</v>
      </c>
      <c r="AB698" t="s">
        <v>40</v>
      </c>
    </row>
    <row r="699" spans="1:28" x14ac:dyDescent="0.3">
      <c r="A699">
        <v>21067</v>
      </c>
      <c r="B699" t="s">
        <v>41</v>
      </c>
      <c r="C699">
        <v>0.08</v>
      </c>
      <c r="D699">
        <v>20.98</v>
      </c>
      <c r="E699">
        <v>53.03</v>
      </c>
      <c r="F699">
        <v>2114</v>
      </c>
      <c r="G699" t="s">
        <v>671</v>
      </c>
      <c r="H699" t="s">
        <v>29</v>
      </c>
      <c r="I699" t="s">
        <v>30</v>
      </c>
      <c r="J699" t="s">
        <v>45</v>
      </c>
      <c r="K699" t="s">
        <v>120</v>
      </c>
      <c r="L699" t="s">
        <v>74</v>
      </c>
      <c r="M699" t="s">
        <v>350</v>
      </c>
      <c r="N699">
        <v>0.78</v>
      </c>
      <c r="O699" t="s">
        <v>35</v>
      </c>
      <c r="P699" t="s">
        <v>88</v>
      </c>
      <c r="Q699" t="s">
        <v>437</v>
      </c>
      <c r="R699" t="s">
        <v>673</v>
      </c>
      <c r="S699">
        <v>23518</v>
      </c>
      <c r="T699" s="1">
        <v>42061</v>
      </c>
      <c r="U699" s="1">
        <v>42063</v>
      </c>
      <c r="V699">
        <v>8.7420000000000009</v>
      </c>
      <c r="W699" s="2">
        <f>Sales_Dataset[[#This Row],[Profit]]/Sales_Dataset[[#This Row],[Sales]]</f>
        <v>2.0755971318676101E-2</v>
      </c>
      <c r="X699">
        <v>20</v>
      </c>
      <c r="Y699">
        <v>421.18</v>
      </c>
      <c r="Z699">
        <v>88405</v>
      </c>
      <c r="AA699" t="s">
        <v>91</v>
      </c>
      <c r="AB699" t="s">
        <v>40</v>
      </c>
    </row>
    <row r="700" spans="1:28" x14ac:dyDescent="0.3">
      <c r="A700">
        <v>7599</v>
      </c>
      <c r="B700" t="s">
        <v>76</v>
      </c>
      <c r="C700">
        <v>0</v>
      </c>
      <c r="D700">
        <v>8.33</v>
      </c>
      <c r="E700">
        <v>1.99</v>
      </c>
      <c r="F700">
        <v>2878</v>
      </c>
      <c r="G700" t="s">
        <v>345</v>
      </c>
      <c r="H700" t="s">
        <v>85</v>
      </c>
      <c r="I700" t="s">
        <v>80</v>
      </c>
      <c r="J700" t="s">
        <v>55</v>
      </c>
      <c r="K700" t="s">
        <v>86</v>
      </c>
      <c r="L700" t="s">
        <v>62</v>
      </c>
      <c r="M700" t="s">
        <v>277</v>
      </c>
      <c r="N700">
        <v>0.52</v>
      </c>
      <c r="O700" t="s">
        <v>35</v>
      </c>
      <c r="P700" t="s">
        <v>36</v>
      </c>
      <c r="Q700" t="s">
        <v>108</v>
      </c>
      <c r="R700" t="s">
        <v>135</v>
      </c>
      <c r="S700">
        <v>98107</v>
      </c>
      <c r="T700" s="1">
        <v>42065</v>
      </c>
      <c r="U700" s="1">
        <v>42067</v>
      </c>
      <c r="V700">
        <v>82.31</v>
      </c>
      <c r="W700" s="2">
        <f>Sales_Dataset[[#This Row],[Profit]]/Sales_Dataset[[#This Row],[Sales]]</f>
        <v>0.19547354421962573</v>
      </c>
      <c r="X700">
        <v>47</v>
      </c>
      <c r="Y700">
        <v>421.08</v>
      </c>
      <c r="Z700">
        <v>54369</v>
      </c>
      <c r="AA700" t="s">
        <v>39</v>
      </c>
      <c r="AB700" t="s">
        <v>40</v>
      </c>
    </row>
    <row r="701" spans="1:28" x14ac:dyDescent="0.3">
      <c r="A701">
        <v>18147</v>
      </c>
      <c r="B701" t="s">
        <v>41</v>
      </c>
      <c r="C701">
        <v>0.03</v>
      </c>
      <c r="D701">
        <v>41.32</v>
      </c>
      <c r="E701">
        <v>58.66</v>
      </c>
      <c r="F701">
        <v>2677</v>
      </c>
      <c r="G701" t="s">
        <v>435</v>
      </c>
      <c r="H701" t="s">
        <v>85</v>
      </c>
      <c r="I701" t="s">
        <v>60</v>
      </c>
      <c r="J701" t="s">
        <v>31</v>
      </c>
      <c r="K701" t="s">
        <v>117</v>
      </c>
      <c r="L701" t="s">
        <v>167</v>
      </c>
      <c r="M701" t="s">
        <v>436</v>
      </c>
      <c r="N701">
        <v>0.76</v>
      </c>
      <c r="O701" t="s">
        <v>35</v>
      </c>
      <c r="P701" t="s">
        <v>88</v>
      </c>
      <c r="Q701" t="s">
        <v>437</v>
      </c>
      <c r="R701" t="s">
        <v>438</v>
      </c>
      <c r="S701">
        <v>22601</v>
      </c>
      <c r="T701" s="1">
        <v>42171</v>
      </c>
      <c r="U701" s="1">
        <v>42172</v>
      </c>
      <c r="V701">
        <v>-32.816000000000003</v>
      </c>
      <c r="W701" s="2">
        <f>Sales_Dataset[[#This Row],[Profit]]/Sales_Dataset[[#This Row],[Sales]]</f>
        <v>-7.8269372957759931E-2</v>
      </c>
      <c r="X701">
        <v>10</v>
      </c>
      <c r="Y701">
        <v>419.27</v>
      </c>
      <c r="Z701">
        <v>86633</v>
      </c>
      <c r="AA701" t="s">
        <v>91</v>
      </c>
      <c r="AB701" t="s">
        <v>40</v>
      </c>
    </row>
    <row r="702" spans="1:28" x14ac:dyDescent="0.3">
      <c r="A702">
        <v>25185</v>
      </c>
      <c r="B702" t="s">
        <v>76</v>
      </c>
      <c r="C702">
        <v>0.05</v>
      </c>
      <c r="D702">
        <v>34.99</v>
      </c>
      <c r="E702">
        <v>7.73</v>
      </c>
      <c r="F702">
        <v>2287</v>
      </c>
      <c r="G702" t="s">
        <v>2632</v>
      </c>
      <c r="H702" t="s">
        <v>85</v>
      </c>
      <c r="I702" t="s">
        <v>30</v>
      </c>
      <c r="J702" t="s">
        <v>45</v>
      </c>
      <c r="K702" t="s">
        <v>81</v>
      </c>
      <c r="L702" t="s">
        <v>47</v>
      </c>
      <c r="M702" t="s">
        <v>1979</v>
      </c>
      <c r="N702">
        <v>0.59</v>
      </c>
      <c r="O702" t="s">
        <v>35</v>
      </c>
      <c r="P702" t="s">
        <v>88</v>
      </c>
      <c r="Q702" t="s">
        <v>598</v>
      </c>
      <c r="R702" t="s">
        <v>2634</v>
      </c>
      <c r="S702">
        <v>29483</v>
      </c>
      <c r="T702" s="1">
        <v>42088</v>
      </c>
      <c r="U702" s="1">
        <v>42090</v>
      </c>
      <c r="V702">
        <v>-12.026699999999998</v>
      </c>
      <c r="W702" s="2">
        <f>Sales_Dataset[[#This Row],[Profit]]/Sales_Dataset[[#This Row],[Sales]]</f>
        <v>-2.8720477611940295E-2</v>
      </c>
      <c r="X702">
        <v>12</v>
      </c>
      <c r="Y702">
        <v>418.75</v>
      </c>
      <c r="Z702">
        <v>90146</v>
      </c>
      <c r="AA702" t="s">
        <v>91</v>
      </c>
      <c r="AB702" t="s">
        <v>40</v>
      </c>
    </row>
    <row r="703" spans="1:28" x14ac:dyDescent="0.3">
      <c r="A703">
        <v>24019</v>
      </c>
      <c r="B703" t="s">
        <v>58</v>
      </c>
      <c r="C703">
        <v>0.08</v>
      </c>
      <c r="D703">
        <v>65.989999999999995</v>
      </c>
      <c r="E703">
        <v>8.99</v>
      </c>
      <c r="F703">
        <v>1650</v>
      </c>
      <c r="G703" t="s">
        <v>2559</v>
      </c>
      <c r="H703" t="s">
        <v>85</v>
      </c>
      <c r="I703" t="s">
        <v>30</v>
      </c>
      <c r="J703" t="s">
        <v>55</v>
      </c>
      <c r="K703" t="s">
        <v>56</v>
      </c>
      <c r="L703" t="s">
        <v>47</v>
      </c>
      <c r="M703" t="s">
        <v>742</v>
      </c>
      <c r="N703">
        <v>0.55000000000000004</v>
      </c>
      <c r="O703" t="s">
        <v>35</v>
      </c>
      <c r="P703" t="s">
        <v>88</v>
      </c>
      <c r="Q703" t="s">
        <v>112</v>
      </c>
      <c r="R703" t="s">
        <v>2561</v>
      </c>
      <c r="S703">
        <v>27203</v>
      </c>
      <c r="T703" s="1">
        <v>42133</v>
      </c>
      <c r="U703" s="1">
        <v>42135</v>
      </c>
      <c r="V703">
        <v>-135.226</v>
      </c>
      <c r="W703" s="2">
        <f>Sales_Dataset[[#This Row],[Profit]]/Sales_Dataset[[#This Row],[Sales]]</f>
        <v>-0.32391788631518431</v>
      </c>
      <c r="X703">
        <v>8</v>
      </c>
      <c r="Y703">
        <v>417.47</v>
      </c>
      <c r="Z703">
        <v>91042</v>
      </c>
      <c r="AA703" t="s">
        <v>91</v>
      </c>
      <c r="AB703" t="s">
        <v>40</v>
      </c>
    </row>
    <row r="704" spans="1:28" x14ac:dyDescent="0.3">
      <c r="A704">
        <v>23503</v>
      </c>
      <c r="B704" t="s">
        <v>41</v>
      </c>
      <c r="C704">
        <v>0.03</v>
      </c>
      <c r="D704">
        <v>55.99</v>
      </c>
      <c r="E704">
        <v>5</v>
      </c>
      <c r="F704">
        <v>282</v>
      </c>
      <c r="G704" t="s">
        <v>2453</v>
      </c>
      <c r="H704" t="s">
        <v>43</v>
      </c>
      <c r="I704" t="s">
        <v>30</v>
      </c>
      <c r="J704" t="s">
        <v>55</v>
      </c>
      <c r="K704" t="s">
        <v>56</v>
      </c>
      <c r="L704" t="s">
        <v>62</v>
      </c>
      <c r="M704" t="s">
        <v>1753</v>
      </c>
      <c r="N704">
        <v>0.83</v>
      </c>
      <c r="O704" t="s">
        <v>35</v>
      </c>
      <c r="P704" t="s">
        <v>69</v>
      </c>
      <c r="Q704" t="s">
        <v>497</v>
      </c>
      <c r="R704" t="s">
        <v>2454</v>
      </c>
      <c r="S704">
        <v>7109</v>
      </c>
      <c r="T704" s="1">
        <v>42145</v>
      </c>
      <c r="U704" s="1">
        <v>42146</v>
      </c>
      <c r="V704">
        <v>-221.25399999999999</v>
      </c>
      <c r="W704" s="2">
        <f>Sales_Dataset[[#This Row],[Profit]]/Sales_Dataset[[#This Row],[Sales]]</f>
        <v>-0.5306487588439861</v>
      </c>
      <c r="X704">
        <v>9</v>
      </c>
      <c r="Y704">
        <v>416.95</v>
      </c>
      <c r="Z704">
        <v>89291</v>
      </c>
      <c r="AA704" t="s">
        <v>72</v>
      </c>
      <c r="AB704" t="s">
        <v>40</v>
      </c>
    </row>
    <row r="705" spans="1:28" x14ac:dyDescent="0.3">
      <c r="A705">
        <v>25126</v>
      </c>
      <c r="B705" t="s">
        <v>65</v>
      </c>
      <c r="C705">
        <v>0.04</v>
      </c>
      <c r="D705">
        <v>100.98</v>
      </c>
      <c r="E705">
        <v>7.18</v>
      </c>
      <c r="F705">
        <v>2423</v>
      </c>
      <c r="G705" t="s">
        <v>2814</v>
      </c>
      <c r="H705" t="s">
        <v>43</v>
      </c>
      <c r="I705" t="s">
        <v>44</v>
      </c>
      <c r="J705" t="s">
        <v>55</v>
      </c>
      <c r="K705" t="s">
        <v>86</v>
      </c>
      <c r="L705" t="s">
        <v>47</v>
      </c>
      <c r="M705" t="s">
        <v>1285</v>
      </c>
      <c r="N705">
        <v>0.4</v>
      </c>
      <c r="O705" t="s">
        <v>35</v>
      </c>
      <c r="P705" t="s">
        <v>49</v>
      </c>
      <c r="Q705" t="s">
        <v>50</v>
      </c>
      <c r="R705" t="s">
        <v>2815</v>
      </c>
      <c r="S705">
        <v>76053</v>
      </c>
      <c r="T705" s="1">
        <v>42025</v>
      </c>
      <c r="U705" s="1">
        <v>42030</v>
      </c>
      <c r="V705">
        <v>269.94</v>
      </c>
      <c r="W705" s="2">
        <f>Sales_Dataset[[#This Row],[Profit]]/Sales_Dataset[[#This Row],[Sales]]</f>
        <v>0.65059892506808703</v>
      </c>
      <c r="X705">
        <v>4</v>
      </c>
      <c r="Y705">
        <v>414.91</v>
      </c>
      <c r="Z705">
        <v>89054</v>
      </c>
      <c r="AA705" t="s">
        <v>52</v>
      </c>
      <c r="AB705" t="s">
        <v>40</v>
      </c>
    </row>
    <row r="706" spans="1:28" x14ac:dyDescent="0.3">
      <c r="A706">
        <v>20811</v>
      </c>
      <c r="B706" t="s">
        <v>27</v>
      </c>
      <c r="C706">
        <v>0.05</v>
      </c>
      <c r="D706">
        <v>59.78</v>
      </c>
      <c r="E706">
        <v>10.29</v>
      </c>
      <c r="F706">
        <v>539</v>
      </c>
      <c r="G706" t="s">
        <v>1628</v>
      </c>
      <c r="H706" t="s">
        <v>43</v>
      </c>
      <c r="I706" t="s">
        <v>60</v>
      </c>
      <c r="J706" t="s">
        <v>45</v>
      </c>
      <c r="K706" t="s">
        <v>67</v>
      </c>
      <c r="L706" t="s">
        <v>47</v>
      </c>
      <c r="M706" t="s">
        <v>1629</v>
      </c>
      <c r="N706">
        <v>0.39</v>
      </c>
      <c r="O706" t="s">
        <v>35</v>
      </c>
      <c r="P706" t="s">
        <v>49</v>
      </c>
      <c r="Q706" t="s">
        <v>176</v>
      </c>
      <c r="R706" t="s">
        <v>1630</v>
      </c>
      <c r="S706">
        <v>61801</v>
      </c>
      <c r="T706" s="1">
        <v>42138</v>
      </c>
      <c r="U706" s="1">
        <v>42139</v>
      </c>
      <c r="V706">
        <v>159.52970000000005</v>
      </c>
      <c r="W706" s="2">
        <f>Sales_Dataset[[#This Row],[Profit]]/Sales_Dataset[[#This Row],[Sales]]</f>
        <v>0.38488190306159387</v>
      </c>
      <c r="X706">
        <v>7</v>
      </c>
      <c r="Y706">
        <v>414.49</v>
      </c>
      <c r="Z706">
        <v>91174</v>
      </c>
      <c r="AA706" t="s">
        <v>52</v>
      </c>
      <c r="AB706" t="s">
        <v>40</v>
      </c>
    </row>
    <row r="707" spans="1:28" x14ac:dyDescent="0.3">
      <c r="A707">
        <v>19780</v>
      </c>
      <c r="B707" t="s">
        <v>41</v>
      </c>
      <c r="C707">
        <v>0.01</v>
      </c>
      <c r="D707">
        <v>42.98</v>
      </c>
      <c r="E707">
        <v>4.62</v>
      </c>
      <c r="F707">
        <v>1935</v>
      </c>
      <c r="G707" t="s">
        <v>1250</v>
      </c>
      <c r="H707" t="s">
        <v>85</v>
      </c>
      <c r="I707" t="s">
        <v>30</v>
      </c>
      <c r="J707" t="s">
        <v>45</v>
      </c>
      <c r="K707" t="s">
        <v>73</v>
      </c>
      <c r="L707" t="s">
        <v>47</v>
      </c>
      <c r="M707" t="s">
        <v>1275</v>
      </c>
      <c r="N707">
        <v>0.56000000000000005</v>
      </c>
      <c r="O707" t="s">
        <v>35</v>
      </c>
      <c r="P707" t="s">
        <v>49</v>
      </c>
      <c r="Q707" t="s">
        <v>50</v>
      </c>
      <c r="R707" t="s">
        <v>1252</v>
      </c>
      <c r="S707">
        <v>75051</v>
      </c>
      <c r="T707" s="1">
        <v>42102</v>
      </c>
      <c r="U707" s="1">
        <v>42104</v>
      </c>
      <c r="V707">
        <v>285.47370000000001</v>
      </c>
      <c r="W707" s="2">
        <f>Sales_Dataset[[#This Row],[Profit]]/Sales_Dataset[[#This Row],[Sales]]</f>
        <v>0.69</v>
      </c>
      <c r="X707">
        <v>9</v>
      </c>
      <c r="Y707">
        <v>413.73</v>
      </c>
      <c r="Z707">
        <v>86686</v>
      </c>
      <c r="AA707" t="s">
        <v>52</v>
      </c>
      <c r="AB707" t="s">
        <v>40</v>
      </c>
    </row>
    <row r="708" spans="1:28" x14ac:dyDescent="0.3">
      <c r="A708">
        <v>5511</v>
      </c>
      <c r="B708" t="s">
        <v>41</v>
      </c>
      <c r="C708">
        <v>0.02</v>
      </c>
      <c r="D708">
        <v>5.28</v>
      </c>
      <c r="E708">
        <v>6.26</v>
      </c>
      <c r="F708">
        <v>3251</v>
      </c>
      <c r="G708" t="s">
        <v>289</v>
      </c>
      <c r="H708" t="s">
        <v>43</v>
      </c>
      <c r="I708" t="s">
        <v>30</v>
      </c>
      <c r="J708" t="s">
        <v>45</v>
      </c>
      <c r="K708" t="s">
        <v>53</v>
      </c>
      <c r="L708" t="s">
        <v>47</v>
      </c>
      <c r="M708" t="s">
        <v>290</v>
      </c>
      <c r="N708">
        <v>0.4</v>
      </c>
      <c r="O708" t="s">
        <v>35</v>
      </c>
      <c r="P708" t="s">
        <v>69</v>
      </c>
      <c r="Q708" t="s">
        <v>70</v>
      </c>
      <c r="R708" t="s">
        <v>71</v>
      </c>
      <c r="S708">
        <v>10112</v>
      </c>
      <c r="T708" s="1">
        <v>42166</v>
      </c>
      <c r="U708" s="1">
        <v>42167</v>
      </c>
      <c r="V708">
        <v>-131.16</v>
      </c>
      <c r="W708" s="2">
        <f>Sales_Dataset[[#This Row],[Profit]]/Sales_Dataset[[#This Row],[Sales]]</f>
        <v>-0.31779414615235507</v>
      </c>
      <c r="X708">
        <v>76</v>
      </c>
      <c r="Y708">
        <v>412.72</v>
      </c>
      <c r="Z708">
        <v>39076</v>
      </c>
      <c r="AA708" t="s">
        <v>72</v>
      </c>
      <c r="AB708" t="s">
        <v>40</v>
      </c>
    </row>
    <row r="709" spans="1:28" x14ac:dyDescent="0.3">
      <c r="A709">
        <v>23629</v>
      </c>
      <c r="B709" t="s">
        <v>65</v>
      </c>
      <c r="C709">
        <v>0.06</v>
      </c>
      <c r="D709">
        <v>130.97999999999999</v>
      </c>
      <c r="E709">
        <v>54.74</v>
      </c>
      <c r="F709">
        <v>751</v>
      </c>
      <c r="G709" t="s">
        <v>2489</v>
      </c>
      <c r="H709" t="s">
        <v>29</v>
      </c>
      <c r="I709" t="s">
        <v>30</v>
      </c>
      <c r="J709" t="s">
        <v>31</v>
      </c>
      <c r="K709" t="s">
        <v>153</v>
      </c>
      <c r="L709" t="s">
        <v>33</v>
      </c>
      <c r="M709" t="s">
        <v>656</v>
      </c>
      <c r="N709">
        <v>0.69</v>
      </c>
      <c r="O709" t="s">
        <v>35</v>
      </c>
      <c r="P709" t="s">
        <v>88</v>
      </c>
      <c r="Q709" t="s">
        <v>409</v>
      </c>
      <c r="R709" t="s">
        <v>1249</v>
      </c>
      <c r="S709">
        <v>40324</v>
      </c>
      <c r="T709" s="1">
        <v>42062</v>
      </c>
      <c r="U709" s="1">
        <v>42069</v>
      </c>
      <c r="V709">
        <v>14.76</v>
      </c>
      <c r="W709" s="2">
        <f>Sales_Dataset[[#This Row],[Profit]]/Sales_Dataset[[#This Row],[Sales]]</f>
        <v>3.5856573705179286E-2</v>
      </c>
      <c r="X709">
        <v>3</v>
      </c>
      <c r="Y709">
        <v>411.64</v>
      </c>
      <c r="Z709">
        <v>91201</v>
      </c>
      <c r="AA709" t="s">
        <v>91</v>
      </c>
      <c r="AB709" t="s">
        <v>40</v>
      </c>
    </row>
    <row r="710" spans="1:28" x14ac:dyDescent="0.3">
      <c r="A710">
        <v>24894</v>
      </c>
      <c r="B710" t="s">
        <v>27</v>
      </c>
      <c r="C710">
        <v>7.0000000000000007E-2</v>
      </c>
      <c r="D710">
        <v>60.98</v>
      </c>
      <c r="E710">
        <v>49</v>
      </c>
      <c r="F710">
        <v>1771</v>
      </c>
      <c r="G710" t="s">
        <v>2754</v>
      </c>
      <c r="H710" t="s">
        <v>43</v>
      </c>
      <c r="I710" t="s">
        <v>44</v>
      </c>
      <c r="J710" t="s">
        <v>45</v>
      </c>
      <c r="K710" t="s">
        <v>73</v>
      </c>
      <c r="L710" t="s">
        <v>105</v>
      </c>
      <c r="M710" t="s">
        <v>106</v>
      </c>
      <c r="N710">
        <v>0.59</v>
      </c>
      <c r="O710" t="s">
        <v>35</v>
      </c>
      <c r="P710" t="s">
        <v>49</v>
      </c>
      <c r="Q710" t="s">
        <v>176</v>
      </c>
      <c r="R710" t="s">
        <v>2281</v>
      </c>
      <c r="S710">
        <v>61032</v>
      </c>
      <c r="T710" s="1">
        <v>42069</v>
      </c>
      <c r="U710" s="1">
        <v>42070</v>
      </c>
      <c r="V710">
        <v>-807.89</v>
      </c>
      <c r="W710" s="2">
        <f>Sales_Dataset[[#This Row],[Profit]]/Sales_Dataset[[#This Row],[Sales]]</f>
        <v>-1.9696467318428943</v>
      </c>
      <c r="X710">
        <v>7</v>
      </c>
      <c r="Y710">
        <v>410.17</v>
      </c>
      <c r="Z710">
        <v>89106</v>
      </c>
      <c r="AA710" t="s">
        <v>52</v>
      </c>
      <c r="AB710" t="s">
        <v>40</v>
      </c>
    </row>
    <row r="711" spans="1:28" x14ac:dyDescent="0.3">
      <c r="A711">
        <v>19797</v>
      </c>
      <c r="B711" t="s">
        <v>76</v>
      </c>
      <c r="C711">
        <v>0.1</v>
      </c>
      <c r="D711">
        <v>125.99</v>
      </c>
      <c r="E711">
        <v>8.99</v>
      </c>
      <c r="F711">
        <v>1997</v>
      </c>
      <c r="G711" t="s">
        <v>1201</v>
      </c>
      <c r="H711" t="s">
        <v>43</v>
      </c>
      <c r="I711" t="s">
        <v>80</v>
      </c>
      <c r="J711" t="s">
        <v>55</v>
      </c>
      <c r="K711" t="s">
        <v>56</v>
      </c>
      <c r="L711" t="s">
        <v>47</v>
      </c>
      <c r="M711" t="s">
        <v>1280</v>
      </c>
      <c r="N711">
        <v>0.56999999999999995</v>
      </c>
      <c r="O711" t="s">
        <v>35</v>
      </c>
      <c r="P711" t="s">
        <v>88</v>
      </c>
      <c r="Q711" t="s">
        <v>598</v>
      </c>
      <c r="R711" t="s">
        <v>599</v>
      </c>
      <c r="S711">
        <v>29915</v>
      </c>
      <c r="T711" s="1">
        <v>42029</v>
      </c>
      <c r="U711" s="1">
        <v>42032</v>
      </c>
      <c r="V711">
        <v>17.652000000000001</v>
      </c>
      <c r="W711" s="2">
        <f>Sales_Dataset[[#This Row],[Profit]]/Sales_Dataset[[#This Row],[Sales]]</f>
        <v>4.319483188959037E-2</v>
      </c>
      <c r="X711">
        <v>4</v>
      </c>
      <c r="Y711">
        <v>408.66</v>
      </c>
      <c r="Z711">
        <v>90333</v>
      </c>
      <c r="AA711" t="s">
        <v>91</v>
      </c>
      <c r="AB711" t="s">
        <v>40</v>
      </c>
    </row>
    <row r="712" spans="1:28" x14ac:dyDescent="0.3">
      <c r="A712">
        <v>1917</v>
      </c>
      <c r="B712" t="s">
        <v>27</v>
      </c>
      <c r="C712">
        <v>0.02</v>
      </c>
      <c r="D712">
        <v>7.64</v>
      </c>
      <c r="E712">
        <v>1.39</v>
      </c>
      <c r="F712">
        <v>1129</v>
      </c>
      <c r="G712" t="s">
        <v>170</v>
      </c>
      <c r="H712" t="s">
        <v>43</v>
      </c>
      <c r="I712" t="s">
        <v>44</v>
      </c>
      <c r="J712" t="s">
        <v>45</v>
      </c>
      <c r="K712" t="s">
        <v>115</v>
      </c>
      <c r="L712" t="s">
        <v>47</v>
      </c>
      <c r="M712" t="s">
        <v>171</v>
      </c>
      <c r="N712">
        <v>0.36</v>
      </c>
      <c r="O712" t="s">
        <v>35</v>
      </c>
      <c r="P712" t="s">
        <v>69</v>
      </c>
      <c r="Q712" t="s">
        <v>98</v>
      </c>
      <c r="R712" t="s">
        <v>99</v>
      </c>
      <c r="S712">
        <v>2118</v>
      </c>
      <c r="T712" s="1">
        <v>42145</v>
      </c>
      <c r="U712" s="1">
        <v>42147</v>
      </c>
      <c r="V712">
        <v>117.38</v>
      </c>
      <c r="W712" s="2">
        <f>Sales_Dataset[[#This Row],[Profit]]/Sales_Dataset[[#This Row],[Sales]]</f>
        <v>0.2884667371163156</v>
      </c>
      <c r="X712">
        <v>52</v>
      </c>
      <c r="Y712">
        <v>406.91</v>
      </c>
      <c r="Z712">
        <v>13735</v>
      </c>
      <c r="AA712" t="s">
        <v>72</v>
      </c>
      <c r="AB712" t="s">
        <v>40</v>
      </c>
    </row>
    <row r="713" spans="1:28" x14ac:dyDescent="0.3">
      <c r="A713">
        <v>18804</v>
      </c>
      <c r="B713" t="s">
        <v>65</v>
      </c>
      <c r="C713">
        <v>0.04</v>
      </c>
      <c r="D713">
        <v>35.44</v>
      </c>
      <c r="E713">
        <v>19.989999999999998</v>
      </c>
      <c r="F713">
        <v>1738</v>
      </c>
      <c r="G713" t="s">
        <v>551</v>
      </c>
      <c r="H713" t="s">
        <v>43</v>
      </c>
      <c r="I713" t="s">
        <v>30</v>
      </c>
      <c r="J713" t="s">
        <v>45</v>
      </c>
      <c r="K713" t="s">
        <v>53</v>
      </c>
      <c r="L713" t="s">
        <v>47</v>
      </c>
      <c r="M713" t="s">
        <v>794</v>
      </c>
      <c r="N713">
        <v>0.38</v>
      </c>
      <c r="O713" t="s">
        <v>35</v>
      </c>
      <c r="P713" t="s">
        <v>88</v>
      </c>
      <c r="Q713" t="s">
        <v>112</v>
      </c>
      <c r="R713" t="s">
        <v>552</v>
      </c>
      <c r="S713">
        <v>28052</v>
      </c>
      <c r="T713" s="1">
        <v>42169</v>
      </c>
      <c r="U713" s="1">
        <v>42176</v>
      </c>
      <c r="V713">
        <v>-108.27250000000001</v>
      </c>
      <c r="W713" s="2">
        <f>Sales_Dataset[[#This Row],[Profit]]/Sales_Dataset[[#This Row],[Sales]]</f>
        <v>-0.26651036282183826</v>
      </c>
      <c r="X713">
        <v>11</v>
      </c>
      <c r="Y713">
        <v>406.26</v>
      </c>
      <c r="Z713">
        <v>85868</v>
      </c>
      <c r="AA713" t="s">
        <v>91</v>
      </c>
      <c r="AB713" t="s">
        <v>40</v>
      </c>
    </row>
    <row r="714" spans="1:28" x14ac:dyDescent="0.3">
      <c r="A714">
        <v>21992</v>
      </c>
      <c r="B714" t="s">
        <v>58</v>
      </c>
      <c r="C714">
        <v>0.08</v>
      </c>
      <c r="D714">
        <v>415.88</v>
      </c>
      <c r="E714">
        <v>11.37</v>
      </c>
      <c r="F714">
        <v>573</v>
      </c>
      <c r="G714" t="s">
        <v>2028</v>
      </c>
      <c r="H714" t="s">
        <v>43</v>
      </c>
      <c r="I714" t="s">
        <v>30</v>
      </c>
      <c r="J714" t="s">
        <v>45</v>
      </c>
      <c r="K714" t="s">
        <v>120</v>
      </c>
      <c r="L714" t="s">
        <v>47</v>
      </c>
      <c r="M714" t="s">
        <v>2029</v>
      </c>
      <c r="N714">
        <v>0.56999999999999995</v>
      </c>
      <c r="O714" t="s">
        <v>35</v>
      </c>
      <c r="P714" t="s">
        <v>49</v>
      </c>
      <c r="Q714" t="s">
        <v>176</v>
      </c>
      <c r="R714" t="s">
        <v>2030</v>
      </c>
      <c r="S714">
        <v>61554</v>
      </c>
      <c r="T714" s="1">
        <v>42061</v>
      </c>
      <c r="U714" s="1">
        <v>42062</v>
      </c>
      <c r="V714">
        <v>-269.08440000000002</v>
      </c>
      <c r="W714" s="2">
        <f>Sales_Dataset[[#This Row],[Profit]]/Sales_Dataset[[#This Row],[Sales]]</f>
        <v>-0.66347215030697537</v>
      </c>
      <c r="X714">
        <v>1</v>
      </c>
      <c r="Y714">
        <v>405.57</v>
      </c>
      <c r="Z714">
        <v>86556</v>
      </c>
      <c r="AA714" t="s">
        <v>52</v>
      </c>
      <c r="AB714" t="s">
        <v>40</v>
      </c>
    </row>
    <row r="715" spans="1:28" x14ac:dyDescent="0.3">
      <c r="A715">
        <v>25979</v>
      </c>
      <c r="B715" t="s">
        <v>65</v>
      </c>
      <c r="C715">
        <v>0.04</v>
      </c>
      <c r="D715">
        <v>22.38</v>
      </c>
      <c r="E715">
        <v>15.1</v>
      </c>
      <c r="F715">
        <v>1062</v>
      </c>
      <c r="G715" t="s">
        <v>2952</v>
      </c>
      <c r="H715" t="s">
        <v>43</v>
      </c>
      <c r="I715" t="s">
        <v>60</v>
      </c>
      <c r="J715" t="s">
        <v>45</v>
      </c>
      <c r="K715" t="s">
        <v>67</v>
      </c>
      <c r="L715" t="s">
        <v>47</v>
      </c>
      <c r="M715" t="s">
        <v>200</v>
      </c>
      <c r="N715">
        <v>0.38</v>
      </c>
      <c r="O715" t="s">
        <v>35</v>
      </c>
      <c r="P715" t="s">
        <v>69</v>
      </c>
      <c r="Q715" t="s">
        <v>70</v>
      </c>
      <c r="R715" t="s">
        <v>2953</v>
      </c>
      <c r="S715">
        <v>11727</v>
      </c>
      <c r="T715" s="1">
        <v>42154</v>
      </c>
      <c r="U715" s="1">
        <v>42162</v>
      </c>
      <c r="V715">
        <v>16.021800000000013</v>
      </c>
      <c r="W715" s="2">
        <f>Sales_Dataset[[#This Row],[Profit]]/Sales_Dataset[[#This Row],[Sales]]</f>
        <v>3.9704111218496804E-2</v>
      </c>
      <c r="X715">
        <v>18</v>
      </c>
      <c r="Y715">
        <v>403.53</v>
      </c>
      <c r="Z715">
        <v>91355</v>
      </c>
      <c r="AA715" t="s">
        <v>72</v>
      </c>
      <c r="AB715" t="s">
        <v>40</v>
      </c>
    </row>
    <row r="716" spans="1:28" x14ac:dyDescent="0.3">
      <c r="A716">
        <v>26210</v>
      </c>
      <c r="B716" t="s">
        <v>65</v>
      </c>
      <c r="C716">
        <v>0</v>
      </c>
      <c r="D716">
        <v>15.99</v>
      </c>
      <c r="E716">
        <v>13.18</v>
      </c>
      <c r="F716">
        <v>535</v>
      </c>
      <c r="G716" t="s">
        <v>3006</v>
      </c>
      <c r="H716" t="s">
        <v>43</v>
      </c>
      <c r="I716" t="s">
        <v>30</v>
      </c>
      <c r="J716" t="s">
        <v>45</v>
      </c>
      <c r="K716" t="s">
        <v>67</v>
      </c>
      <c r="L716" t="s">
        <v>47</v>
      </c>
      <c r="M716" t="s">
        <v>1057</v>
      </c>
      <c r="N716">
        <v>0.37</v>
      </c>
      <c r="O716" t="s">
        <v>35</v>
      </c>
      <c r="P716" t="s">
        <v>88</v>
      </c>
      <c r="Q716" t="s">
        <v>437</v>
      </c>
      <c r="R716" t="s">
        <v>796</v>
      </c>
      <c r="S716">
        <v>22025</v>
      </c>
      <c r="T716" s="1">
        <v>42115</v>
      </c>
      <c r="U716" s="1">
        <v>42119</v>
      </c>
      <c r="V716">
        <v>46.488</v>
      </c>
      <c r="W716" s="2">
        <f>Sales_Dataset[[#This Row],[Profit]]/Sales_Dataset[[#This Row],[Sales]]</f>
        <v>0.11528332300061996</v>
      </c>
      <c r="X716">
        <v>23</v>
      </c>
      <c r="Y716">
        <v>403.25</v>
      </c>
      <c r="Z716">
        <v>88511</v>
      </c>
      <c r="AA716" t="s">
        <v>91</v>
      </c>
      <c r="AB716" t="s">
        <v>40</v>
      </c>
    </row>
    <row r="717" spans="1:28" x14ac:dyDescent="0.3">
      <c r="A717">
        <v>19104</v>
      </c>
      <c r="B717" t="s">
        <v>65</v>
      </c>
      <c r="C717">
        <v>7.0000000000000007E-2</v>
      </c>
      <c r="D717">
        <v>29.17</v>
      </c>
      <c r="E717">
        <v>6.27</v>
      </c>
      <c r="F717">
        <v>408</v>
      </c>
      <c r="G717" t="s">
        <v>948</v>
      </c>
      <c r="H717" t="s">
        <v>43</v>
      </c>
      <c r="I717" t="s">
        <v>30</v>
      </c>
      <c r="J717" t="s">
        <v>45</v>
      </c>
      <c r="K717" t="s">
        <v>67</v>
      </c>
      <c r="L717" t="s">
        <v>47</v>
      </c>
      <c r="M717" t="s">
        <v>949</v>
      </c>
      <c r="N717">
        <v>0.37</v>
      </c>
      <c r="O717" t="s">
        <v>35</v>
      </c>
      <c r="P717" t="s">
        <v>49</v>
      </c>
      <c r="Q717" t="s">
        <v>50</v>
      </c>
      <c r="R717" t="s">
        <v>950</v>
      </c>
      <c r="S717">
        <v>78589</v>
      </c>
      <c r="T717" s="1">
        <v>42126</v>
      </c>
      <c r="U717" s="1">
        <v>42130</v>
      </c>
      <c r="V717">
        <v>236.2371</v>
      </c>
      <c r="W717" s="2">
        <f>Sales_Dataset[[#This Row],[Profit]]/Sales_Dataset[[#This Row],[Sales]]</f>
        <v>0.58989961794890999</v>
      </c>
      <c r="X717">
        <v>14</v>
      </c>
      <c r="Y717">
        <v>400.47</v>
      </c>
      <c r="Z717">
        <v>89639</v>
      </c>
      <c r="AA717" t="s">
        <v>52</v>
      </c>
      <c r="AB717" t="s">
        <v>40</v>
      </c>
    </row>
    <row r="718" spans="1:28" x14ac:dyDescent="0.3">
      <c r="A718">
        <v>21951</v>
      </c>
      <c r="B718" t="s">
        <v>76</v>
      </c>
      <c r="C718">
        <v>0.04</v>
      </c>
      <c r="D718">
        <v>27.48</v>
      </c>
      <c r="E718">
        <v>4</v>
      </c>
      <c r="F718">
        <v>741</v>
      </c>
      <c r="G718" t="s">
        <v>2005</v>
      </c>
      <c r="H718" t="s">
        <v>43</v>
      </c>
      <c r="I718" t="s">
        <v>80</v>
      </c>
      <c r="J718" t="s">
        <v>55</v>
      </c>
      <c r="K718" t="s">
        <v>86</v>
      </c>
      <c r="L718" t="s">
        <v>47</v>
      </c>
      <c r="M718" t="s">
        <v>957</v>
      </c>
      <c r="N718">
        <v>0.75</v>
      </c>
      <c r="O718" t="s">
        <v>35</v>
      </c>
      <c r="P718" t="s">
        <v>69</v>
      </c>
      <c r="Q718" t="s">
        <v>497</v>
      </c>
      <c r="R718" t="s">
        <v>2006</v>
      </c>
      <c r="S718">
        <v>7901</v>
      </c>
      <c r="T718" s="1">
        <v>42170</v>
      </c>
      <c r="U718" s="1">
        <v>42172</v>
      </c>
      <c r="V718">
        <v>-26.655999999999999</v>
      </c>
      <c r="W718" s="2">
        <f>Sales_Dataset[[#This Row],[Profit]]/Sales_Dataset[[#This Row],[Sales]]</f>
        <v>-6.7114837475136579E-2</v>
      </c>
      <c r="X718">
        <v>15</v>
      </c>
      <c r="Y718">
        <v>397.17</v>
      </c>
      <c r="Z718">
        <v>90361</v>
      </c>
      <c r="AA718" t="s">
        <v>72</v>
      </c>
      <c r="AB718" t="s">
        <v>40</v>
      </c>
    </row>
    <row r="719" spans="1:28" x14ac:dyDescent="0.3">
      <c r="A719">
        <v>22638</v>
      </c>
      <c r="B719" t="s">
        <v>65</v>
      </c>
      <c r="C719">
        <v>0.09</v>
      </c>
      <c r="D719">
        <v>100.98</v>
      </c>
      <c r="E719">
        <v>35.840000000000003</v>
      </c>
      <c r="F719">
        <v>940</v>
      </c>
      <c r="G719" t="s">
        <v>2190</v>
      </c>
      <c r="H719" t="s">
        <v>29</v>
      </c>
      <c r="I719" t="s">
        <v>44</v>
      </c>
      <c r="J719" t="s">
        <v>31</v>
      </c>
      <c r="K719" t="s">
        <v>153</v>
      </c>
      <c r="L719" t="s">
        <v>33</v>
      </c>
      <c r="M719" t="s">
        <v>1635</v>
      </c>
      <c r="N719">
        <v>0.62</v>
      </c>
      <c r="O719" t="s">
        <v>35</v>
      </c>
      <c r="P719" t="s">
        <v>69</v>
      </c>
      <c r="Q719" t="s">
        <v>480</v>
      </c>
      <c r="R719" t="s">
        <v>2191</v>
      </c>
      <c r="S719">
        <v>6776</v>
      </c>
      <c r="T719" s="1">
        <v>42108</v>
      </c>
      <c r="U719" s="1">
        <v>42113</v>
      </c>
      <c r="V719">
        <v>-193.58</v>
      </c>
      <c r="W719" s="2">
        <f>Sales_Dataset[[#This Row],[Profit]]/Sales_Dataset[[#This Row],[Sales]]</f>
        <v>-0.4886039526489816</v>
      </c>
      <c r="X719">
        <v>4</v>
      </c>
      <c r="Y719">
        <v>396.19</v>
      </c>
      <c r="Z719">
        <v>90844</v>
      </c>
      <c r="AA719" t="s">
        <v>72</v>
      </c>
      <c r="AB719" t="s">
        <v>40</v>
      </c>
    </row>
    <row r="720" spans="1:28" x14ac:dyDescent="0.3">
      <c r="A720">
        <v>22401</v>
      </c>
      <c r="B720" t="s">
        <v>76</v>
      </c>
      <c r="C720">
        <v>7.0000000000000007E-2</v>
      </c>
      <c r="D720">
        <v>415.88</v>
      </c>
      <c r="E720">
        <v>11.37</v>
      </c>
      <c r="F720">
        <v>381</v>
      </c>
      <c r="G720" t="s">
        <v>2125</v>
      </c>
      <c r="H720" t="s">
        <v>43</v>
      </c>
      <c r="I720" t="s">
        <v>30</v>
      </c>
      <c r="J720" t="s">
        <v>45</v>
      </c>
      <c r="K720" t="s">
        <v>120</v>
      </c>
      <c r="L720" t="s">
        <v>47</v>
      </c>
      <c r="M720" t="s">
        <v>2029</v>
      </c>
      <c r="N720">
        <v>0.56999999999999995</v>
      </c>
      <c r="O720" t="s">
        <v>35</v>
      </c>
      <c r="P720" t="s">
        <v>49</v>
      </c>
      <c r="Q720" t="s">
        <v>176</v>
      </c>
      <c r="R720" t="s">
        <v>1438</v>
      </c>
      <c r="S720">
        <v>61701</v>
      </c>
      <c r="T720" s="1">
        <v>42125</v>
      </c>
      <c r="U720" s="1">
        <v>42125</v>
      </c>
      <c r="V720">
        <v>-539.59</v>
      </c>
      <c r="W720" s="2">
        <f>Sales_Dataset[[#This Row],[Profit]]/Sales_Dataset[[#This Row],[Sales]]</f>
        <v>-1.3677473321335329</v>
      </c>
      <c r="X720">
        <v>1</v>
      </c>
      <c r="Y720">
        <v>394.51</v>
      </c>
      <c r="Z720">
        <v>88929</v>
      </c>
      <c r="AA720" t="s">
        <v>52</v>
      </c>
      <c r="AB720" t="s">
        <v>40</v>
      </c>
    </row>
    <row r="721" spans="1:28" x14ac:dyDescent="0.3">
      <c r="A721">
        <v>24794</v>
      </c>
      <c r="B721" t="s">
        <v>65</v>
      </c>
      <c r="C721">
        <v>0.09</v>
      </c>
      <c r="D721">
        <v>19.23</v>
      </c>
      <c r="E721">
        <v>6.15</v>
      </c>
      <c r="F721">
        <v>369</v>
      </c>
      <c r="G721" t="s">
        <v>2721</v>
      </c>
      <c r="H721" t="s">
        <v>85</v>
      </c>
      <c r="I721" t="s">
        <v>30</v>
      </c>
      <c r="J721" t="s">
        <v>31</v>
      </c>
      <c r="K721" t="s">
        <v>117</v>
      </c>
      <c r="L721" t="s">
        <v>62</v>
      </c>
      <c r="M721" t="s">
        <v>182</v>
      </c>
      <c r="N721">
        <v>0.44</v>
      </c>
      <c r="O721" t="s">
        <v>35</v>
      </c>
      <c r="P721" t="s">
        <v>36</v>
      </c>
      <c r="Q721" t="s">
        <v>37</v>
      </c>
      <c r="R721" t="s">
        <v>607</v>
      </c>
      <c r="S721">
        <v>94601</v>
      </c>
      <c r="T721" s="1">
        <v>42105</v>
      </c>
      <c r="U721" s="1">
        <v>42107</v>
      </c>
      <c r="V721">
        <v>211.232</v>
      </c>
      <c r="W721" s="2">
        <f>Sales_Dataset[[#This Row],[Profit]]/Sales_Dataset[[#This Row],[Sales]]</f>
        <v>0.53598579040852568</v>
      </c>
      <c r="X721">
        <v>21</v>
      </c>
      <c r="Y721">
        <v>394.1</v>
      </c>
      <c r="Z721">
        <v>90292</v>
      </c>
      <c r="AA721" t="s">
        <v>39</v>
      </c>
      <c r="AB721" t="s">
        <v>40</v>
      </c>
    </row>
    <row r="722" spans="1:28" x14ac:dyDescent="0.3">
      <c r="A722">
        <v>21587</v>
      </c>
      <c r="B722" t="s">
        <v>76</v>
      </c>
      <c r="C722">
        <v>0.01</v>
      </c>
      <c r="D722">
        <v>47.98</v>
      </c>
      <c r="E722">
        <v>3.61</v>
      </c>
      <c r="F722">
        <v>2787</v>
      </c>
      <c r="G722" t="s">
        <v>1899</v>
      </c>
      <c r="H722" t="s">
        <v>85</v>
      </c>
      <c r="I722" t="s">
        <v>80</v>
      </c>
      <c r="J722" t="s">
        <v>55</v>
      </c>
      <c r="K722" t="s">
        <v>86</v>
      </c>
      <c r="L722" t="s">
        <v>62</v>
      </c>
      <c r="M722" t="s">
        <v>1143</v>
      </c>
      <c r="N722">
        <v>0.71</v>
      </c>
      <c r="O722" t="s">
        <v>35</v>
      </c>
      <c r="P722" t="s">
        <v>88</v>
      </c>
      <c r="Q722" t="s">
        <v>521</v>
      </c>
      <c r="R722" t="s">
        <v>1900</v>
      </c>
      <c r="S722">
        <v>70003</v>
      </c>
      <c r="T722" s="1">
        <v>42075</v>
      </c>
      <c r="U722" s="1">
        <v>42076</v>
      </c>
      <c r="V722">
        <v>-44.436</v>
      </c>
      <c r="W722" s="2">
        <f>Sales_Dataset[[#This Row],[Profit]]/Sales_Dataset[[#This Row],[Sales]]</f>
        <v>-0.11278745113965176</v>
      </c>
      <c r="X722">
        <v>8</v>
      </c>
      <c r="Y722">
        <v>393.98</v>
      </c>
      <c r="Z722">
        <v>91316</v>
      </c>
      <c r="AA722" t="s">
        <v>91</v>
      </c>
      <c r="AB722" t="s">
        <v>40</v>
      </c>
    </row>
    <row r="723" spans="1:28" x14ac:dyDescent="0.3">
      <c r="A723">
        <v>22805</v>
      </c>
      <c r="B723" t="s">
        <v>58</v>
      </c>
      <c r="C723">
        <v>0.1</v>
      </c>
      <c r="D723">
        <v>20.99</v>
      </c>
      <c r="E723">
        <v>2.5</v>
      </c>
      <c r="F723">
        <v>3211</v>
      </c>
      <c r="G723" t="s">
        <v>2243</v>
      </c>
      <c r="H723" t="s">
        <v>43</v>
      </c>
      <c r="I723" t="s">
        <v>30</v>
      </c>
      <c r="J723" t="s">
        <v>55</v>
      </c>
      <c r="K723" t="s">
        <v>56</v>
      </c>
      <c r="L723" t="s">
        <v>82</v>
      </c>
      <c r="M723" t="s">
        <v>2245</v>
      </c>
      <c r="N723">
        <v>0.81</v>
      </c>
      <c r="O723" t="s">
        <v>35</v>
      </c>
      <c r="P723" t="s">
        <v>49</v>
      </c>
      <c r="Q723" t="s">
        <v>176</v>
      </c>
      <c r="R723" t="s">
        <v>2244</v>
      </c>
      <c r="S723">
        <v>60101</v>
      </c>
      <c r="T723" s="1">
        <v>42050</v>
      </c>
      <c r="U723" s="1">
        <v>42051</v>
      </c>
      <c r="V723">
        <v>-43.65504</v>
      </c>
      <c r="W723" s="2">
        <f>Sales_Dataset[[#This Row],[Profit]]/Sales_Dataset[[#This Row],[Sales]]</f>
        <v>-0.11123720219136196</v>
      </c>
      <c r="X723">
        <v>23</v>
      </c>
      <c r="Y723">
        <v>392.45</v>
      </c>
      <c r="Z723">
        <v>91522</v>
      </c>
      <c r="AA723" t="s">
        <v>52</v>
      </c>
      <c r="AB723" t="s">
        <v>40</v>
      </c>
    </row>
    <row r="724" spans="1:28" x14ac:dyDescent="0.3">
      <c r="A724">
        <v>25663</v>
      </c>
      <c r="B724" t="s">
        <v>76</v>
      </c>
      <c r="C724">
        <v>0.02</v>
      </c>
      <c r="D724">
        <v>34.229999999999997</v>
      </c>
      <c r="E724">
        <v>5.0199999999999996</v>
      </c>
      <c r="F724">
        <v>2653</v>
      </c>
      <c r="G724" t="s">
        <v>2889</v>
      </c>
      <c r="H724" t="s">
        <v>43</v>
      </c>
      <c r="I724" t="s">
        <v>80</v>
      </c>
      <c r="J724" t="s">
        <v>31</v>
      </c>
      <c r="K724" t="s">
        <v>117</v>
      </c>
      <c r="L724" t="s">
        <v>47</v>
      </c>
      <c r="M724" t="s">
        <v>1109</v>
      </c>
      <c r="N724">
        <v>0.55000000000000004</v>
      </c>
      <c r="O724" t="s">
        <v>35</v>
      </c>
      <c r="P724" t="s">
        <v>49</v>
      </c>
      <c r="Q724" t="s">
        <v>991</v>
      </c>
      <c r="R724" t="s">
        <v>2890</v>
      </c>
      <c r="S724">
        <v>67037</v>
      </c>
      <c r="T724" s="1">
        <v>42057</v>
      </c>
      <c r="U724" s="1">
        <v>42059</v>
      </c>
      <c r="V724">
        <v>270.79049999999995</v>
      </c>
      <c r="W724" s="2">
        <f>Sales_Dataset[[#This Row],[Profit]]/Sales_Dataset[[#This Row],[Sales]]</f>
        <v>0.69</v>
      </c>
      <c r="X724">
        <v>11</v>
      </c>
      <c r="Y724">
        <v>392.45</v>
      </c>
      <c r="Z724">
        <v>89360</v>
      </c>
      <c r="AA724" t="s">
        <v>52</v>
      </c>
      <c r="AB724" t="s">
        <v>40</v>
      </c>
    </row>
    <row r="725" spans="1:28" x14ac:dyDescent="0.3">
      <c r="A725">
        <v>20464</v>
      </c>
      <c r="B725" t="s">
        <v>27</v>
      </c>
      <c r="C725">
        <v>7.0000000000000007E-2</v>
      </c>
      <c r="D725">
        <v>20.95</v>
      </c>
      <c r="E725">
        <v>5.99</v>
      </c>
      <c r="F725">
        <v>1574</v>
      </c>
      <c r="G725" t="s">
        <v>1503</v>
      </c>
      <c r="H725" t="s">
        <v>43</v>
      </c>
      <c r="I725" t="s">
        <v>80</v>
      </c>
      <c r="J725" t="s">
        <v>55</v>
      </c>
      <c r="K725" t="s">
        <v>86</v>
      </c>
      <c r="L725" t="s">
        <v>47</v>
      </c>
      <c r="M725" t="s">
        <v>1504</v>
      </c>
      <c r="N725">
        <v>0.65</v>
      </c>
      <c r="O725" t="s">
        <v>35</v>
      </c>
      <c r="P725" t="s">
        <v>88</v>
      </c>
      <c r="Q725" t="s">
        <v>112</v>
      </c>
      <c r="R725" t="s">
        <v>1505</v>
      </c>
      <c r="S725">
        <v>28314</v>
      </c>
      <c r="T725" s="1">
        <v>42044</v>
      </c>
      <c r="U725" s="1">
        <v>42045</v>
      </c>
      <c r="V725">
        <v>27.233999999999998</v>
      </c>
      <c r="W725" s="2">
        <f>Sales_Dataset[[#This Row],[Profit]]/Sales_Dataset[[#This Row],[Sales]]</f>
        <v>6.9580991313234544E-2</v>
      </c>
      <c r="X725">
        <v>19</v>
      </c>
      <c r="Y725">
        <v>391.4</v>
      </c>
      <c r="Z725">
        <v>86966</v>
      </c>
      <c r="AA725" t="s">
        <v>91</v>
      </c>
      <c r="AB725" t="s">
        <v>40</v>
      </c>
    </row>
    <row r="726" spans="1:28" x14ac:dyDescent="0.3">
      <c r="A726">
        <v>18418</v>
      </c>
      <c r="B726" t="s">
        <v>27</v>
      </c>
      <c r="C726">
        <v>0.06</v>
      </c>
      <c r="D726">
        <v>39.89</v>
      </c>
      <c r="E726">
        <v>3.04</v>
      </c>
      <c r="F726">
        <v>2098</v>
      </c>
      <c r="G726" t="s">
        <v>600</v>
      </c>
      <c r="H726" t="s">
        <v>43</v>
      </c>
      <c r="I726" t="s">
        <v>44</v>
      </c>
      <c r="J726" t="s">
        <v>31</v>
      </c>
      <c r="K726" t="s">
        <v>117</v>
      </c>
      <c r="L726" t="s">
        <v>82</v>
      </c>
      <c r="M726" t="s">
        <v>601</v>
      </c>
      <c r="N726">
        <v>0.53</v>
      </c>
      <c r="O726" t="s">
        <v>35</v>
      </c>
      <c r="P726" t="s">
        <v>88</v>
      </c>
      <c r="Q726" t="s">
        <v>598</v>
      </c>
      <c r="R726" t="s">
        <v>602</v>
      </c>
      <c r="S726">
        <v>29464</v>
      </c>
      <c r="T726" s="1">
        <v>42112</v>
      </c>
      <c r="U726" s="1">
        <v>42114</v>
      </c>
      <c r="V726">
        <v>38.874000000000002</v>
      </c>
      <c r="W726" s="2">
        <f>Sales_Dataset[[#This Row],[Profit]]/Sales_Dataset[[#This Row],[Sales]]</f>
        <v>9.9684591122394028E-2</v>
      </c>
      <c r="X726">
        <v>10</v>
      </c>
      <c r="Y726">
        <v>389.97</v>
      </c>
      <c r="Z726">
        <v>87889</v>
      </c>
      <c r="AA726" t="s">
        <v>91</v>
      </c>
      <c r="AB726" t="s">
        <v>40</v>
      </c>
    </row>
    <row r="727" spans="1:28" x14ac:dyDescent="0.3">
      <c r="A727">
        <v>20163</v>
      </c>
      <c r="B727" t="s">
        <v>65</v>
      </c>
      <c r="C727">
        <v>7.0000000000000007E-2</v>
      </c>
      <c r="D727">
        <v>12.28</v>
      </c>
      <c r="E727">
        <v>6.13</v>
      </c>
      <c r="F727">
        <v>1391</v>
      </c>
      <c r="G727" t="s">
        <v>1409</v>
      </c>
      <c r="H727" t="s">
        <v>43</v>
      </c>
      <c r="I727" t="s">
        <v>60</v>
      </c>
      <c r="J727" t="s">
        <v>45</v>
      </c>
      <c r="K727" t="s">
        <v>120</v>
      </c>
      <c r="L727" t="s">
        <v>47</v>
      </c>
      <c r="M727" t="s">
        <v>1410</v>
      </c>
      <c r="N727">
        <v>0.56999999999999995</v>
      </c>
      <c r="O727" t="s">
        <v>35</v>
      </c>
      <c r="P727" t="s">
        <v>36</v>
      </c>
      <c r="Q727" t="s">
        <v>37</v>
      </c>
      <c r="R727" t="s">
        <v>1411</v>
      </c>
      <c r="S727">
        <v>94086</v>
      </c>
      <c r="T727" s="1">
        <v>42127</v>
      </c>
      <c r="U727" s="1">
        <v>42134</v>
      </c>
      <c r="V727">
        <v>15.236000000000018</v>
      </c>
      <c r="W727" s="2">
        <f>Sales_Dataset[[#This Row],[Profit]]/Sales_Dataset[[#This Row],[Sales]]</f>
        <v>3.9107779973818681E-2</v>
      </c>
      <c r="X727">
        <v>33</v>
      </c>
      <c r="Y727">
        <v>389.59</v>
      </c>
      <c r="Z727">
        <v>88730</v>
      </c>
      <c r="AA727" t="s">
        <v>39</v>
      </c>
      <c r="AB727" t="s">
        <v>40</v>
      </c>
    </row>
    <row r="728" spans="1:28" x14ac:dyDescent="0.3">
      <c r="A728">
        <v>23351</v>
      </c>
      <c r="B728" t="s">
        <v>27</v>
      </c>
      <c r="C728">
        <v>0.02</v>
      </c>
      <c r="D728">
        <v>30.44</v>
      </c>
      <c r="E728">
        <v>1.49</v>
      </c>
      <c r="F728">
        <v>2796</v>
      </c>
      <c r="G728" t="s">
        <v>2395</v>
      </c>
      <c r="H728" t="s">
        <v>43</v>
      </c>
      <c r="I728" t="s">
        <v>30</v>
      </c>
      <c r="J728" t="s">
        <v>45</v>
      </c>
      <c r="K728" t="s">
        <v>67</v>
      </c>
      <c r="L728" t="s">
        <v>47</v>
      </c>
      <c r="M728" t="s">
        <v>2396</v>
      </c>
      <c r="N728">
        <v>0.37</v>
      </c>
      <c r="O728" t="s">
        <v>35</v>
      </c>
      <c r="P728" t="s">
        <v>49</v>
      </c>
      <c r="Q728" t="s">
        <v>455</v>
      </c>
      <c r="R728" t="s">
        <v>2397</v>
      </c>
      <c r="S728">
        <v>51106</v>
      </c>
      <c r="T728" s="1">
        <v>42025</v>
      </c>
      <c r="U728" s="1">
        <v>42027</v>
      </c>
      <c r="V728">
        <v>266.76089999999999</v>
      </c>
      <c r="W728" s="2">
        <f>Sales_Dataset[[#This Row],[Profit]]/Sales_Dataset[[#This Row],[Sales]]</f>
        <v>0.69</v>
      </c>
      <c r="X728">
        <v>12</v>
      </c>
      <c r="Y728">
        <v>386.61</v>
      </c>
      <c r="Z728">
        <v>87553</v>
      </c>
      <c r="AA728" t="s">
        <v>52</v>
      </c>
      <c r="AB728" t="s">
        <v>40</v>
      </c>
    </row>
    <row r="729" spans="1:28" x14ac:dyDescent="0.3">
      <c r="A729">
        <v>24525</v>
      </c>
      <c r="B729" t="s">
        <v>65</v>
      </c>
      <c r="C729">
        <v>0</v>
      </c>
      <c r="D729">
        <v>35.99</v>
      </c>
      <c r="E729">
        <v>0.99</v>
      </c>
      <c r="F729">
        <v>2551</v>
      </c>
      <c r="G729" t="s">
        <v>2658</v>
      </c>
      <c r="H729" t="s">
        <v>43</v>
      </c>
      <c r="I729" t="s">
        <v>60</v>
      </c>
      <c r="J729" t="s">
        <v>55</v>
      </c>
      <c r="K729" t="s">
        <v>56</v>
      </c>
      <c r="L729" t="s">
        <v>62</v>
      </c>
      <c r="M729" t="s">
        <v>318</v>
      </c>
      <c r="N729">
        <v>0.35</v>
      </c>
      <c r="O729" t="s">
        <v>35</v>
      </c>
      <c r="P729" t="s">
        <v>69</v>
      </c>
      <c r="Q729" t="s">
        <v>165</v>
      </c>
      <c r="R729" t="s">
        <v>2659</v>
      </c>
      <c r="S729">
        <v>17403</v>
      </c>
      <c r="T729" s="1">
        <v>42098</v>
      </c>
      <c r="U729" s="1">
        <v>42105</v>
      </c>
      <c r="V729">
        <v>265.96049999999997</v>
      </c>
      <c r="W729" s="2">
        <f>Sales_Dataset[[#This Row],[Profit]]/Sales_Dataset[[#This Row],[Sales]]</f>
        <v>0.69</v>
      </c>
      <c r="X729">
        <v>12</v>
      </c>
      <c r="Y729">
        <v>385.45</v>
      </c>
      <c r="Z729">
        <v>88656</v>
      </c>
      <c r="AA729" t="s">
        <v>72</v>
      </c>
      <c r="AB729" t="s">
        <v>40</v>
      </c>
    </row>
    <row r="730" spans="1:28" x14ac:dyDescent="0.3">
      <c r="A730">
        <v>18251</v>
      </c>
      <c r="B730" t="s">
        <v>76</v>
      </c>
      <c r="C730">
        <v>7.0000000000000007E-2</v>
      </c>
      <c r="D730">
        <v>31.78</v>
      </c>
      <c r="E730">
        <v>1.99</v>
      </c>
      <c r="F730">
        <v>2052</v>
      </c>
      <c r="G730" t="s">
        <v>506</v>
      </c>
      <c r="H730" t="s">
        <v>43</v>
      </c>
      <c r="I730" t="s">
        <v>44</v>
      </c>
      <c r="J730" t="s">
        <v>55</v>
      </c>
      <c r="K730" t="s">
        <v>86</v>
      </c>
      <c r="L730" t="s">
        <v>62</v>
      </c>
      <c r="M730" t="s">
        <v>507</v>
      </c>
      <c r="N730">
        <v>0.42</v>
      </c>
      <c r="O730" t="s">
        <v>35</v>
      </c>
      <c r="P730" t="s">
        <v>36</v>
      </c>
      <c r="Q730" t="s">
        <v>372</v>
      </c>
      <c r="R730" t="s">
        <v>508</v>
      </c>
      <c r="S730">
        <v>87105</v>
      </c>
      <c r="T730" s="1">
        <v>42054</v>
      </c>
      <c r="U730" s="1">
        <v>42056</v>
      </c>
      <c r="V730">
        <v>265.11180000000002</v>
      </c>
      <c r="W730" s="2">
        <f>Sales_Dataset[[#This Row],[Profit]]/Sales_Dataset[[#This Row],[Sales]]</f>
        <v>0.69</v>
      </c>
      <c r="X730">
        <v>13</v>
      </c>
      <c r="Y730">
        <v>384.22</v>
      </c>
      <c r="Z730">
        <v>87234</v>
      </c>
      <c r="AA730" t="s">
        <v>39</v>
      </c>
      <c r="AB730" t="s">
        <v>40</v>
      </c>
    </row>
    <row r="731" spans="1:28" x14ac:dyDescent="0.3">
      <c r="A731">
        <v>21485</v>
      </c>
      <c r="B731" t="s">
        <v>27</v>
      </c>
      <c r="C731">
        <v>0.01</v>
      </c>
      <c r="D731">
        <v>73.98</v>
      </c>
      <c r="E731">
        <v>12.14</v>
      </c>
      <c r="F731">
        <v>3350</v>
      </c>
      <c r="G731" t="s">
        <v>1865</v>
      </c>
      <c r="H731" t="s">
        <v>43</v>
      </c>
      <c r="I731" t="s">
        <v>60</v>
      </c>
      <c r="J731" t="s">
        <v>55</v>
      </c>
      <c r="K731" t="s">
        <v>86</v>
      </c>
      <c r="L731" t="s">
        <v>47</v>
      </c>
      <c r="M731" t="s">
        <v>556</v>
      </c>
      <c r="N731">
        <v>0.67</v>
      </c>
      <c r="O731" t="s">
        <v>35</v>
      </c>
      <c r="P731" t="s">
        <v>36</v>
      </c>
      <c r="Q731" t="s">
        <v>108</v>
      </c>
      <c r="R731" t="s">
        <v>1866</v>
      </c>
      <c r="S731">
        <v>98444</v>
      </c>
      <c r="T731" s="1">
        <v>42027</v>
      </c>
      <c r="U731" s="1">
        <v>42029</v>
      </c>
      <c r="V731">
        <v>-29.065600000000003</v>
      </c>
      <c r="W731" s="2">
        <f>Sales_Dataset[[#This Row],[Profit]]/Sales_Dataset[[#This Row],[Sales]]</f>
        <v>-7.5648326479621053E-2</v>
      </c>
      <c r="X731">
        <v>5</v>
      </c>
      <c r="Y731">
        <v>384.22</v>
      </c>
      <c r="Z731">
        <v>91296</v>
      </c>
      <c r="AA731" t="s">
        <v>39</v>
      </c>
      <c r="AB731" t="s">
        <v>40</v>
      </c>
    </row>
    <row r="732" spans="1:28" x14ac:dyDescent="0.3">
      <c r="A732">
        <v>19598</v>
      </c>
      <c r="B732" t="s">
        <v>27</v>
      </c>
      <c r="C732">
        <v>0.03</v>
      </c>
      <c r="D732">
        <v>85.99</v>
      </c>
      <c r="E732">
        <v>0.99</v>
      </c>
      <c r="F732">
        <v>1827</v>
      </c>
      <c r="G732" t="s">
        <v>1205</v>
      </c>
      <c r="H732" t="s">
        <v>43</v>
      </c>
      <c r="I732" t="s">
        <v>30</v>
      </c>
      <c r="J732" t="s">
        <v>55</v>
      </c>
      <c r="K732" t="s">
        <v>56</v>
      </c>
      <c r="L732" t="s">
        <v>82</v>
      </c>
      <c r="M732" t="s">
        <v>1207</v>
      </c>
      <c r="N732">
        <v>0.55000000000000004</v>
      </c>
      <c r="O732" t="s">
        <v>35</v>
      </c>
      <c r="P732" t="s">
        <v>49</v>
      </c>
      <c r="Q732" t="s">
        <v>455</v>
      </c>
      <c r="R732" t="s">
        <v>491</v>
      </c>
      <c r="S732">
        <v>52601</v>
      </c>
      <c r="T732" s="1">
        <v>42112</v>
      </c>
      <c r="U732" s="1">
        <v>42114</v>
      </c>
      <c r="V732">
        <v>264.16649999999998</v>
      </c>
      <c r="W732" s="2">
        <f>Sales_Dataset[[#This Row],[Profit]]/Sales_Dataset[[#This Row],[Sales]]</f>
        <v>0.69</v>
      </c>
      <c r="X732">
        <v>5</v>
      </c>
      <c r="Y732">
        <v>382.85</v>
      </c>
      <c r="Z732">
        <v>86958</v>
      </c>
      <c r="AA732" t="s">
        <v>52</v>
      </c>
      <c r="AB732" t="s">
        <v>40</v>
      </c>
    </row>
    <row r="733" spans="1:28" x14ac:dyDescent="0.3">
      <c r="A733">
        <v>7664</v>
      </c>
      <c r="B733" t="s">
        <v>65</v>
      </c>
      <c r="C733">
        <v>0.08</v>
      </c>
      <c r="D733">
        <v>6.48</v>
      </c>
      <c r="E733">
        <v>6.81</v>
      </c>
      <c r="F733">
        <v>3004</v>
      </c>
      <c r="G733" t="s">
        <v>348</v>
      </c>
      <c r="H733" t="s">
        <v>43</v>
      </c>
      <c r="I733" t="s">
        <v>30</v>
      </c>
      <c r="J733" t="s">
        <v>45</v>
      </c>
      <c r="K733" t="s">
        <v>53</v>
      </c>
      <c r="L733" t="s">
        <v>47</v>
      </c>
      <c r="M733" t="s">
        <v>349</v>
      </c>
      <c r="N733">
        <v>0.36</v>
      </c>
      <c r="O733" t="s">
        <v>35</v>
      </c>
      <c r="P733" t="s">
        <v>36</v>
      </c>
      <c r="Q733" t="s">
        <v>37</v>
      </c>
      <c r="R733" t="s">
        <v>38</v>
      </c>
      <c r="S733">
        <v>90049</v>
      </c>
      <c r="T733" s="1">
        <v>42045</v>
      </c>
      <c r="U733" s="1">
        <v>42050</v>
      </c>
      <c r="V733">
        <v>-94.59</v>
      </c>
      <c r="W733" s="2">
        <f>Sales_Dataset[[#This Row],[Profit]]/Sales_Dataset[[#This Row],[Sales]]</f>
        <v>-0.2474040750137316</v>
      </c>
      <c r="X733">
        <v>58</v>
      </c>
      <c r="Y733">
        <v>382.33</v>
      </c>
      <c r="Z733">
        <v>54949</v>
      </c>
      <c r="AA733" t="s">
        <v>39</v>
      </c>
      <c r="AB733" t="s">
        <v>40</v>
      </c>
    </row>
    <row r="734" spans="1:28" x14ac:dyDescent="0.3">
      <c r="A734">
        <v>5777</v>
      </c>
      <c r="B734" t="s">
        <v>65</v>
      </c>
      <c r="C734">
        <v>0.05</v>
      </c>
      <c r="D734">
        <v>30.98</v>
      </c>
      <c r="E734">
        <v>9.18</v>
      </c>
      <c r="F734">
        <v>2548</v>
      </c>
      <c r="G734" t="s">
        <v>243</v>
      </c>
      <c r="H734" t="s">
        <v>85</v>
      </c>
      <c r="I734" t="s">
        <v>60</v>
      </c>
      <c r="J734" t="s">
        <v>45</v>
      </c>
      <c r="K734" t="s">
        <v>53</v>
      </c>
      <c r="L734" t="s">
        <v>47</v>
      </c>
      <c r="M734" t="s">
        <v>295</v>
      </c>
      <c r="N734">
        <v>0.4</v>
      </c>
      <c r="O734" t="s">
        <v>35</v>
      </c>
      <c r="P734" t="s">
        <v>36</v>
      </c>
      <c r="Q734" t="s">
        <v>37</v>
      </c>
      <c r="R734" t="s">
        <v>38</v>
      </c>
      <c r="S734">
        <v>90068</v>
      </c>
      <c r="T734" s="1">
        <v>42115</v>
      </c>
      <c r="U734" s="1">
        <v>42115</v>
      </c>
      <c r="V734">
        <v>61.47</v>
      </c>
      <c r="W734" s="2">
        <f>Sales_Dataset[[#This Row],[Profit]]/Sales_Dataset[[#This Row],[Sales]]</f>
        <v>0.1607941615004316</v>
      </c>
      <c r="X734">
        <v>12</v>
      </c>
      <c r="Y734">
        <v>382.29</v>
      </c>
      <c r="Z734">
        <v>40997</v>
      </c>
      <c r="AA734" t="s">
        <v>39</v>
      </c>
      <c r="AB734" t="s">
        <v>40</v>
      </c>
    </row>
    <row r="735" spans="1:28" x14ac:dyDescent="0.3">
      <c r="A735">
        <v>1008</v>
      </c>
      <c r="B735" t="s">
        <v>58</v>
      </c>
      <c r="C735">
        <v>0.09</v>
      </c>
      <c r="D735">
        <v>16.98</v>
      </c>
      <c r="E735">
        <v>12.39</v>
      </c>
      <c r="F735">
        <v>2189</v>
      </c>
      <c r="G735" t="s">
        <v>127</v>
      </c>
      <c r="H735" t="s">
        <v>43</v>
      </c>
      <c r="I735" t="s">
        <v>30</v>
      </c>
      <c r="J735" t="s">
        <v>45</v>
      </c>
      <c r="K735" t="s">
        <v>115</v>
      </c>
      <c r="L735" t="s">
        <v>47</v>
      </c>
      <c r="M735" t="s">
        <v>128</v>
      </c>
      <c r="N735">
        <v>0.35</v>
      </c>
      <c r="O735" t="s">
        <v>35</v>
      </c>
      <c r="P735" t="s">
        <v>69</v>
      </c>
      <c r="Q735" t="s">
        <v>70</v>
      </c>
      <c r="R735" t="s">
        <v>71</v>
      </c>
      <c r="S735">
        <v>10177</v>
      </c>
      <c r="T735" s="1">
        <v>42132</v>
      </c>
      <c r="U735" s="1">
        <v>42134</v>
      </c>
      <c r="V735">
        <v>-48.57</v>
      </c>
      <c r="W735" s="2">
        <f>Sales_Dataset[[#This Row],[Profit]]/Sales_Dataset[[#This Row],[Sales]]</f>
        <v>-0.12717655992249483</v>
      </c>
      <c r="X735">
        <v>22</v>
      </c>
      <c r="Y735">
        <v>381.91</v>
      </c>
      <c r="Z735">
        <v>7364</v>
      </c>
      <c r="AA735" t="s">
        <v>72</v>
      </c>
      <c r="AB735" t="s">
        <v>129</v>
      </c>
    </row>
    <row r="736" spans="1:28" x14ac:dyDescent="0.3">
      <c r="A736">
        <v>21554</v>
      </c>
      <c r="B736" t="s">
        <v>65</v>
      </c>
      <c r="C736">
        <v>7.0000000000000007E-2</v>
      </c>
      <c r="D736">
        <v>35.44</v>
      </c>
      <c r="E736">
        <v>7.5</v>
      </c>
      <c r="F736">
        <v>3179</v>
      </c>
      <c r="G736" t="s">
        <v>1885</v>
      </c>
      <c r="H736" t="s">
        <v>43</v>
      </c>
      <c r="I736" t="s">
        <v>30</v>
      </c>
      <c r="J736" t="s">
        <v>45</v>
      </c>
      <c r="K736" t="s">
        <v>53</v>
      </c>
      <c r="L736" t="s">
        <v>47</v>
      </c>
      <c r="M736" t="s">
        <v>1300</v>
      </c>
      <c r="N736">
        <v>0.38</v>
      </c>
      <c r="O736" t="s">
        <v>35</v>
      </c>
      <c r="P736" t="s">
        <v>49</v>
      </c>
      <c r="Q736" t="s">
        <v>474</v>
      </c>
      <c r="R736" t="s">
        <v>1886</v>
      </c>
      <c r="S736">
        <v>55060</v>
      </c>
      <c r="T736" s="1">
        <v>42167</v>
      </c>
      <c r="U736" s="1">
        <v>42174</v>
      </c>
      <c r="V736">
        <v>262.2</v>
      </c>
      <c r="W736" s="2">
        <f>Sales_Dataset[[#This Row],[Profit]]/Sales_Dataset[[#This Row],[Sales]]</f>
        <v>0.69</v>
      </c>
      <c r="X736">
        <v>11</v>
      </c>
      <c r="Y736">
        <v>380</v>
      </c>
      <c r="Z736">
        <v>86989</v>
      </c>
      <c r="AA736" t="s">
        <v>52</v>
      </c>
      <c r="AB736" t="s">
        <v>40</v>
      </c>
    </row>
    <row r="737" spans="1:28" x14ac:dyDescent="0.3">
      <c r="A737">
        <v>19923</v>
      </c>
      <c r="B737" t="s">
        <v>76</v>
      </c>
      <c r="C737">
        <v>0.1</v>
      </c>
      <c r="D737">
        <v>36.549999999999997</v>
      </c>
      <c r="E737">
        <v>13.89</v>
      </c>
      <c r="F737">
        <v>2960</v>
      </c>
      <c r="G737" t="s">
        <v>1332</v>
      </c>
      <c r="H737" t="s">
        <v>43</v>
      </c>
      <c r="I737" t="s">
        <v>30</v>
      </c>
      <c r="J737" t="s">
        <v>45</v>
      </c>
      <c r="K737" t="s">
        <v>81</v>
      </c>
      <c r="L737" t="s">
        <v>82</v>
      </c>
      <c r="M737" t="s">
        <v>242</v>
      </c>
      <c r="N737">
        <v>0.41</v>
      </c>
      <c r="O737" t="s">
        <v>35</v>
      </c>
      <c r="P737" t="s">
        <v>88</v>
      </c>
      <c r="Q737" t="s">
        <v>380</v>
      </c>
      <c r="R737" t="s">
        <v>1333</v>
      </c>
      <c r="S737">
        <v>72956</v>
      </c>
      <c r="T737" s="1">
        <v>42099</v>
      </c>
      <c r="U737" s="1">
        <v>42101</v>
      </c>
      <c r="V737">
        <v>-89.572000000000003</v>
      </c>
      <c r="W737" s="2">
        <f>Sales_Dataset[[#This Row],[Profit]]/Sales_Dataset[[#This Row],[Sales]]</f>
        <v>-0.23588960286526914</v>
      </c>
      <c r="X737">
        <v>11</v>
      </c>
      <c r="Y737">
        <v>379.72</v>
      </c>
      <c r="Z737">
        <v>90646</v>
      </c>
      <c r="AA737" t="s">
        <v>91</v>
      </c>
      <c r="AB737" t="s">
        <v>40</v>
      </c>
    </row>
    <row r="738" spans="1:28" x14ac:dyDescent="0.3">
      <c r="A738">
        <v>20925</v>
      </c>
      <c r="B738" t="s">
        <v>27</v>
      </c>
      <c r="C738">
        <v>0.01</v>
      </c>
      <c r="D738">
        <v>35.94</v>
      </c>
      <c r="E738">
        <v>6.66</v>
      </c>
      <c r="F738">
        <v>15</v>
      </c>
      <c r="G738" t="s">
        <v>462</v>
      </c>
      <c r="H738" t="s">
        <v>43</v>
      </c>
      <c r="I738" t="s">
        <v>60</v>
      </c>
      <c r="J738" t="s">
        <v>45</v>
      </c>
      <c r="K738" t="s">
        <v>115</v>
      </c>
      <c r="L738" t="s">
        <v>47</v>
      </c>
      <c r="M738" t="s">
        <v>265</v>
      </c>
      <c r="N738">
        <v>0.4</v>
      </c>
      <c r="O738" t="s">
        <v>35</v>
      </c>
      <c r="P738" t="s">
        <v>69</v>
      </c>
      <c r="Q738" t="s">
        <v>70</v>
      </c>
      <c r="R738" t="s">
        <v>464</v>
      </c>
      <c r="S738">
        <v>11787</v>
      </c>
      <c r="T738" s="1">
        <v>42152</v>
      </c>
      <c r="U738" s="1">
        <v>42152</v>
      </c>
      <c r="V738">
        <v>261.87569999999994</v>
      </c>
      <c r="W738" s="2">
        <f>Sales_Dataset[[#This Row],[Profit]]/Sales_Dataset[[#This Row],[Sales]]</f>
        <v>0.68999999999999984</v>
      </c>
      <c r="X738">
        <v>10</v>
      </c>
      <c r="Y738">
        <v>379.53</v>
      </c>
      <c r="Z738">
        <v>86839</v>
      </c>
      <c r="AA738" t="s">
        <v>72</v>
      </c>
      <c r="AB738" t="s">
        <v>40</v>
      </c>
    </row>
    <row r="739" spans="1:28" x14ac:dyDescent="0.3">
      <c r="A739">
        <v>18940</v>
      </c>
      <c r="B739" t="s">
        <v>76</v>
      </c>
      <c r="C739">
        <v>0.01</v>
      </c>
      <c r="D739">
        <v>24.95</v>
      </c>
      <c r="E739">
        <v>2.99</v>
      </c>
      <c r="F739">
        <v>3229</v>
      </c>
      <c r="G739" t="s">
        <v>870</v>
      </c>
      <c r="H739" t="s">
        <v>43</v>
      </c>
      <c r="I739" t="s">
        <v>60</v>
      </c>
      <c r="J739" t="s">
        <v>45</v>
      </c>
      <c r="K739" t="s">
        <v>67</v>
      </c>
      <c r="L739" t="s">
        <v>47</v>
      </c>
      <c r="M739" t="s">
        <v>871</v>
      </c>
      <c r="N739">
        <v>0.39</v>
      </c>
      <c r="O739" t="s">
        <v>35</v>
      </c>
      <c r="P739" t="s">
        <v>49</v>
      </c>
      <c r="Q739" t="s">
        <v>419</v>
      </c>
      <c r="R739" t="s">
        <v>872</v>
      </c>
      <c r="S739">
        <v>54880</v>
      </c>
      <c r="T739" s="1">
        <v>42025</v>
      </c>
      <c r="U739" s="1">
        <v>42026</v>
      </c>
      <c r="V739">
        <v>261.38579999999996</v>
      </c>
      <c r="W739" s="2">
        <f>Sales_Dataset[[#This Row],[Profit]]/Sales_Dataset[[#This Row],[Sales]]</f>
        <v>0.69</v>
      </c>
      <c r="X739">
        <v>15</v>
      </c>
      <c r="Y739">
        <v>378.82</v>
      </c>
      <c r="Z739">
        <v>87435</v>
      </c>
      <c r="AA739" t="s">
        <v>52</v>
      </c>
      <c r="AB739" t="s">
        <v>40</v>
      </c>
    </row>
    <row r="740" spans="1:28" x14ac:dyDescent="0.3">
      <c r="A740">
        <v>21771</v>
      </c>
      <c r="B740" t="s">
        <v>41</v>
      </c>
      <c r="C740">
        <v>0.02</v>
      </c>
      <c r="D740">
        <v>73.98</v>
      </c>
      <c r="E740">
        <v>14.52</v>
      </c>
      <c r="F740">
        <v>1261</v>
      </c>
      <c r="G740" t="s">
        <v>1959</v>
      </c>
      <c r="H740" t="s">
        <v>43</v>
      </c>
      <c r="I740" t="s">
        <v>44</v>
      </c>
      <c r="J740" t="s">
        <v>55</v>
      </c>
      <c r="K740" t="s">
        <v>86</v>
      </c>
      <c r="L740" t="s">
        <v>47</v>
      </c>
      <c r="M740" t="s">
        <v>1258</v>
      </c>
      <c r="N740">
        <v>0.65</v>
      </c>
      <c r="O740" t="s">
        <v>35</v>
      </c>
      <c r="P740" t="s">
        <v>36</v>
      </c>
      <c r="Q740" t="s">
        <v>423</v>
      </c>
      <c r="R740" t="s">
        <v>1960</v>
      </c>
      <c r="S740">
        <v>80020</v>
      </c>
      <c r="T740" s="1">
        <v>42131</v>
      </c>
      <c r="U740" s="1">
        <v>42134</v>
      </c>
      <c r="V740">
        <v>43.538000000000011</v>
      </c>
      <c r="W740" s="2">
        <f>Sales_Dataset[[#This Row],[Profit]]/Sales_Dataset[[#This Row],[Sales]]</f>
        <v>0.11510985379266586</v>
      </c>
      <c r="X740">
        <v>5</v>
      </c>
      <c r="Y740">
        <v>378.23</v>
      </c>
      <c r="Z740">
        <v>89730</v>
      </c>
      <c r="AA740" t="s">
        <v>39</v>
      </c>
      <c r="AB740" t="s">
        <v>40</v>
      </c>
    </row>
    <row r="741" spans="1:28" x14ac:dyDescent="0.3">
      <c r="A741">
        <v>19445</v>
      </c>
      <c r="B741" t="s">
        <v>41</v>
      </c>
      <c r="C741">
        <v>0.01</v>
      </c>
      <c r="D741">
        <v>15.99</v>
      </c>
      <c r="E741">
        <v>13.18</v>
      </c>
      <c r="F741">
        <v>1065</v>
      </c>
      <c r="G741" t="s">
        <v>1135</v>
      </c>
      <c r="H741" t="s">
        <v>43</v>
      </c>
      <c r="I741" t="s">
        <v>30</v>
      </c>
      <c r="J741" t="s">
        <v>45</v>
      </c>
      <c r="K741" t="s">
        <v>67</v>
      </c>
      <c r="L741" t="s">
        <v>47</v>
      </c>
      <c r="M741" t="s">
        <v>1057</v>
      </c>
      <c r="N741">
        <v>0.37</v>
      </c>
      <c r="O741" t="s">
        <v>35</v>
      </c>
      <c r="P741" t="s">
        <v>49</v>
      </c>
      <c r="Q741" t="s">
        <v>176</v>
      </c>
      <c r="R741" t="s">
        <v>1136</v>
      </c>
      <c r="S741">
        <v>60459</v>
      </c>
      <c r="T741" s="1">
        <v>42053</v>
      </c>
      <c r="U741" s="1">
        <v>42055</v>
      </c>
      <c r="V741">
        <v>-99.435440000000014</v>
      </c>
      <c r="W741" s="2">
        <f>Sales_Dataset[[#This Row],[Profit]]/Sales_Dataset[[#This Row],[Sales]]</f>
        <v>-0.26344701144552779</v>
      </c>
      <c r="X741">
        <v>23</v>
      </c>
      <c r="Y741">
        <v>377.44</v>
      </c>
      <c r="Z741">
        <v>88899</v>
      </c>
      <c r="AA741" t="s">
        <v>52</v>
      </c>
      <c r="AB741" t="s">
        <v>40</v>
      </c>
    </row>
    <row r="742" spans="1:28" x14ac:dyDescent="0.3">
      <c r="A742">
        <v>20568</v>
      </c>
      <c r="B742" t="s">
        <v>76</v>
      </c>
      <c r="C742">
        <v>0.01</v>
      </c>
      <c r="D742">
        <v>15.31</v>
      </c>
      <c r="E742">
        <v>8.7799999999999994</v>
      </c>
      <c r="F742">
        <v>1986</v>
      </c>
      <c r="G742" t="s">
        <v>1534</v>
      </c>
      <c r="H742" t="s">
        <v>43</v>
      </c>
      <c r="I742" t="s">
        <v>44</v>
      </c>
      <c r="J742" t="s">
        <v>45</v>
      </c>
      <c r="K742" t="s">
        <v>120</v>
      </c>
      <c r="L742" t="s">
        <v>47</v>
      </c>
      <c r="M742" t="s">
        <v>782</v>
      </c>
      <c r="N742">
        <v>0.56999999999999995</v>
      </c>
      <c r="O742" t="s">
        <v>35</v>
      </c>
      <c r="P742" t="s">
        <v>49</v>
      </c>
      <c r="Q742" t="s">
        <v>50</v>
      </c>
      <c r="R742" t="s">
        <v>1200</v>
      </c>
      <c r="S742">
        <v>79701</v>
      </c>
      <c r="T742" s="1">
        <v>42130</v>
      </c>
      <c r="U742" s="1">
        <v>42131</v>
      </c>
      <c r="V742">
        <v>12.146000000000008</v>
      </c>
      <c r="W742" s="2">
        <f>Sales_Dataset[[#This Row],[Profit]]/Sales_Dataset[[#This Row],[Sales]]</f>
        <v>3.2217506631299755E-2</v>
      </c>
      <c r="X742">
        <v>23</v>
      </c>
      <c r="Y742">
        <v>377</v>
      </c>
      <c r="Z742">
        <v>90888</v>
      </c>
      <c r="AA742" t="s">
        <v>52</v>
      </c>
      <c r="AB742" t="s">
        <v>40</v>
      </c>
    </row>
    <row r="743" spans="1:28" x14ac:dyDescent="0.3">
      <c r="A743">
        <v>23963</v>
      </c>
      <c r="B743" t="s">
        <v>65</v>
      </c>
      <c r="C743">
        <v>0.01</v>
      </c>
      <c r="D743">
        <v>20.48</v>
      </c>
      <c r="E743">
        <v>6.32</v>
      </c>
      <c r="F743">
        <v>2270</v>
      </c>
      <c r="G743" t="s">
        <v>2551</v>
      </c>
      <c r="H743" t="s">
        <v>43</v>
      </c>
      <c r="I743" t="s">
        <v>60</v>
      </c>
      <c r="J743" t="s">
        <v>45</v>
      </c>
      <c r="K743" t="s">
        <v>73</v>
      </c>
      <c r="L743" t="s">
        <v>47</v>
      </c>
      <c r="M743" t="s">
        <v>785</v>
      </c>
      <c r="N743">
        <v>0.57999999999999996</v>
      </c>
      <c r="O743" t="s">
        <v>35</v>
      </c>
      <c r="P743" t="s">
        <v>88</v>
      </c>
      <c r="Q743" t="s">
        <v>598</v>
      </c>
      <c r="R743" t="s">
        <v>2552</v>
      </c>
      <c r="S743">
        <v>29662</v>
      </c>
      <c r="T743" s="1">
        <v>42041</v>
      </c>
      <c r="U743" s="1">
        <v>42043</v>
      </c>
      <c r="V743">
        <v>711.24479999999994</v>
      </c>
      <c r="W743" s="2">
        <f>Sales_Dataset[[#This Row],[Profit]]/Sales_Dataset[[#This Row],[Sales]]</f>
        <v>1.8965010799136068</v>
      </c>
      <c r="X743">
        <v>18</v>
      </c>
      <c r="Y743">
        <v>375.03</v>
      </c>
      <c r="Z743">
        <v>89572</v>
      </c>
      <c r="AA743" t="s">
        <v>91</v>
      </c>
      <c r="AB743" t="s">
        <v>40</v>
      </c>
    </row>
    <row r="744" spans="1:28" x14ac:dyDescent="0.3">
      <c r="A744">
        <v>24270</v>
      </c>
      <c r="B744" t="s">
        <v>65</v>
      </c>
      <c r="C744">
        <v>7.0000000000000007E-2</v>
      </c>
      <c r="D744">
        <v>29.89</v>
      </c>
      <c r="E744">
        <v>1.99</v>
      </c>
      <c r="F744">
        <v>1213</v>
      </c>
      <c r="G744" t="s">
        <v>2160</v>
      </c>
      <c r="H744" t="s">
        <v>85</v>
      </c>
      <c r="I744" t="s">
        <v>30</v>
      </c>
      <c r="J744" t="s">
        <v>55</v>
      </c>
      <c r="K744" t="s">
        <v>86</v>
      </c>
      <c r="L744" t="s">
        <v>62</v>
      </c>
      <c r="M744" t="s">
        <v>660</v>
      </c>
      <c r="N744">
        <v>0.5</v>
      </c>
      <c r="O744" t="s">
        <v>35</v>
      </c>
      <c r="P744" t="s">
        <v>49</v>
      </c>
      <c r="Q744" t="s">
        <v>413</v>
      </c>
      <c r="R744" t="s">
        <v>2161</v>
      </c>
      <c r="S744">
        <v>46530</v>
      </c>
      <c r="T744" s="1">
        <v>42039</v>
      </c>
      <c r="U744" s="1">
        <v>42044</v>
      </c>
      <c r="V744">
        <v>258.6189</v>
      </c>
      <c r="W744" s="2">
        <f>Sales_Dataset[[#This Row],[Profit]]/Sales_Dataset[[#This Row],[Sales]]</f>
        <v>0.69</v>
      </c>
      <c r="X744">
        <v>13</v>
      </c>
      <c r="Y744">
        <v>374.81</v>
      </c>
      <c r="Z744">
        <v>88599</v>
      </c>
      <c r="AA744" t="s">
        <v>52</v>
      </c>
      <c r="AB744" t="s">
        <v>40</v>
      </c>
    </row>
    <row r="745" spans="1:28" x14ac:dyDescent="0.3">
      <c r="A745">
        <v>19460</v>
      </c>
      <c r="B745" t="s">
        <v>27</v>
      </c>
      <c r="C745">
        <v>0.02</v>
      </c>
      <c r="D745">
        <v>17.7</v>
      </c>
      <c r="E745">
        <v>9.4700000000000006</v>
      </c>
      <c r="F745">
        <v>2285</v>
      </c>
      <c r="G745" t="s">
        <v>1137</v>
      </c>
      <c r="H745" t="s">
        <v>85</v>
      </c>
      <c r="I745" t="s">
        <v>30</v>
      </c>
      <c r="J745" t="s">
        <v>45</v>
      </c>
      <c r="K745" t="s">
        <v>120</v>
      </c>
      <c r="L745" t="s">
        <v>47</v>
      </c>
      <c r="M745" t="s">
        <v>310</v>
      </c>
      <c r="N745">
        <v>0.59</v>
      </c>
      <c r="O745" t="s">
        <v>35</v>
      </c>
      <c r="P745" t="s">
        <v>88</v>
      </c>
      <c r="Q745" t="s">
        <v>598</v>
      </c>
      <c r="R745" t="s">
        <v>1138</v>
      </c>
      <c r="S745">
        <v>29730</v>
      </c>
      <c r="T745" s="1">
        <v>42076</v>
      </c>
      <c r="U745" s="1">
        <v>42078</v>
      </c>
      <c r="V745">
        <v>-85.021999999999991</v>
      </c>
      <c r="W745" s="2">
        <f>Sales_Dataset[[#This Row],[Profit]]/Sales_Dataset[[#This Row],[Sales]]</f>
        <v>-0.22696743192738919</v>
      </c>
      <c r="X745">
        <v>21</v>
      </c>
      <c r="Y745">
        <v>374.6</v>
      </c>
      <c r="Z745">
        <v>90148</v>
      </c>
      <c r="AA745" t="s">
        <v>91</v>
      </c>
      <c r="AB745" t="s">
        <v>40</v>
      </c>
    </row>
    <row r="746" spans="1:28" x14ac:dyDescent="0.3">
      <c r="A746">
        <v>88</v>
      </c>
      <c r="B746" t="s">
        <v>41</v>
      </c>
      <c r="C746">
        <v>0.02</v>
      </c>
      <c r="D746">
        <v>6.48</v>
      </c>
      <c r="E746">
        <v>5.9</v>
      </c>
      <c r="F746">
        <v>3106</v>
      </c>
      <c r="G746" t="s">
        <v>42</v>
      </c>
      <c r="H746" t="s">
        <v>43</v>
      </c>
      <c r="I746" t="s">
        <v>44</v>
      </c>
      <c r="J746" t="s">
        <v>45</v>
      </c>
      <c r="K746" t="s">
        <v>53</v>
      </c>
      <c r="L746" t="s">
        <v>47</v>
      </c>
      <c r="M746" t="s">
        <v>54</v>
      </c>
      <c r="N746">
        <v>0.37</v>
      </c>
      <c r="O746" t="s">
        <v>35</v>
      </c>
      <c r="P746" t="s">
        <v>49</v>
      </c>
      <c r="Q746" t="s">
        <v>50</v>
      </c>
      <c r="R746" t="s">
        <v>51</v>
      </c>
      <c r="S746">
        <v>77041</v>
      </c>
      <c r="T746" s="1">
        <v>42083</v>
      </c>
      <c r="U746" s="1">
        <v>42084</v>
      </c>
      <c r="V746">
        <v>-50.64</v>
      </c>
      <c r="W746" s="2">
        <f>Sales_Dataset[[#This Row],[Profit]]/Sales_Dataset[[#This Row],[Sales]]</f>
        <v>-0.13652907713461485</v>
      </c>
      <c r="X746">
        <v>53</v>
      </c>
      <c r="Y746">
        <v>370.91</v>
      </c>
      <c r="Z746">
        <v>548</v>
      </c>
      <c r="AA746" t="s">
        <v>52</v>
      </c>
      <c r="AB746" t="s">
        <v>40</v>
      </c>
    </row>
    <row r="747" spans="1:28" x14ac:dyDescent="0.3">
      <c r="A747">
        <v>21186</v>
      </c>
      <c r="B747" t="s">
        <v>41</v>
      </c>
      <c r="C747">
        <v>0.06</v>
      </c>
      <c r="D747">
        <v>45.99</v>
      </c>
      <c r="E747">
        <v>4.99</v>
      </c>
      <c r="F747">
        <v>1014</v>
      </c>
      <c r="G747" t="s">
        <v>1674</v>
      </c>
      <c r="H747" t="s">
        <v>85</v>
      </c>
      <c r="I747" t="s">
        <v>44</v>
      </c>
      <c r="J747" t="s">
        <v>55</v>
      </c>
      <c r="K747" t="s">
        <v>56</v>
      </c>
      <c r="L747" t="s">
        <v>47</v>
      </c>
      <c r="M747" t="s">
        <v>1772</v>
      </c>
      <c r="N747">
        <v>0.56000000000000005</v>
      </c>
      <c r="O747" t="s">
        <v>35</v>
      </c>
      <c r="P747" t="s">
        <v>88</v>
      </c>
      <c r="Q747" t="s">
        <v>380</v>
      </c>
      <c r="R747" t="s">
        <v>1676</v>
      </c>
      <c r="S747">
        <v>72022</v>
      </c>
      <c r="T747" s="1">
        <v>42064</v>
      </c>
      <c r="U747" s="1">
        <v>42065</v>
      </c>
      <c r="V747">
        <v>-329.78399999999999</v>
      </c>
      <c r="W747" s="2">
        <f>Sales_Dataset[[#This Row],[Profit]]/Sales_Dataset[[#This Row],[Sales]]</f>
        <v>-0.88936112834065961</v>
      </c>
      <c r="X747">
        <v>10</v>
      </c>
      <c r="Y747">
        <v>370.81</v>
      </c>
      <c r="Z747">
        <v>88387</v>
      </c>
      <c r="AA747" t="s">
        <v>91</v>
      </c>
      <c r="AB747" t="s">
        <v>40</v>
      </c>
    </row>
    <row r="748" spans="1:28" x14ac:dyDescent="0.3">
      <c r="A748">
        <v>18221</v>
      </c>
      <c r="B748" t="s">
        <v>27</v>
      </c>
      <c r="C748">
        <v>7.0000000000000007E-2</v>
      </c>
      <c r="D748">
        <v>30.98</v>
      </c>
      <c r="E748">
        <v>8.74</v>
      </c>
      <c r="F748">
        <v>2520</v>
      </c>
      <c r="G748" t="s">
        <v>499</v>
      </c>
      <c r="H748" t="s">
        <v>43</v>
      </c>
      <c r="I748" t="s">
        <v>44</v>
      </c>
      <c r="J748" t="s">
        <v>45</v>
      </c>
      <c r="K748" t="s">
        <v>53</v>
      </c>
      <c r="L748" t="s">
        <v>47</v>
      </c>
      <c r="M748" t="s">
        <v>500</v>
      </c>
      <c r="N748">
        <v>0.4</v>
      </c>
      <c r="O748" t="s">
        <v>35</v>
      </c>
      <c r="P748" t="s">
        <v>69</v>
      </c>
      <c r="Q748" t="s">
        <v>501</v>
      </c>
      <c r="R748" t="s">
        <v>502</v>
      </c>
      <c r="S748">
        <v>2908</v>
      </c>
      <c r="T748" s="1">
        <v>42160</v>
      </c>
      <c r="U748" s="1">
        <v>42161</v>
      </c>
      <c r="V748">
        <v>255.76919999999998</v>
      </c>
      <c r="W748" s="2">
        <f>Sales_Dataset[[#This Row],[Profit]]/Sales_Dataset[[#This Row],[Sales]]</f>
        <v>0.69</v>
      </c>
      <c r="X748">
        <v>12</v>
      </c>
      <c r="Y748">
        <v>370.68</v>
      </c>
      <c r="Z748">
        <v>87033</v>
      </c>
      <c r="AA748" t="s">
        <v>72</v>
      </c>
      <c r="AB748" t="s">
        <v>40</v>
      </c>
    </row>
    <row r="749" spans="1:28" x14ac:dyDescent="0.3">
      <c r="A749">
        <v>18198</v>
      </c>
      <c r="B749" t="s">
        <v>41</v>
      </c>
      <c r="C749">
        <v>0</v>
      </c>
      <c r="D749">
        <v>22.84</v>
      </c>
      <c r="E749">
        <v>16.920000000000002</v>
      </c>
      <c r="F749">
        <v>2896</v>
      </c>
      <c r="G749" t="s">
        <v>472</v>
      </c>
      <c r="H749" t="s">
        <v>43</v>
      </c>
      <c r="I749" t="s">
        <v>44</v>
      </c>
      <c r="J749" t="s">
        <v>45</v>
      </c>
      <c r="K749" t="s">
        <v>53</v>
      </c>
      <c r="L749" t="s">
        <v>47</v>
      </c>
      <c r="M749" t="s">
        <v>473</v>
      </c>
      <c r="N749">
        <v>0.39</v>
      </c>
      <c r="O749" t="s">
        <v>35</v>
      </c>
      <c r="P749" t="s">
        <v>49</v>
      </c>
      <c r="Q749" t="s">
        <v>474</v>
      </c>
      <c r="R749" t="s">
        <v>475</v>
      </c>
      <c r="S749">
        <v>56001</v>
      </c>
      <c r="T749" s="1">
        <v>42075</v>
      </c>
      <c r="U749" s="1">
        <v>42077</v>
      </c>
      <c r="V749">
        <v>-83.75</v>
      </c>
      <c r="W749" s="2">
        <f>Sales_Dataset[[#This Row],[Profit]]/Sales_Dataset[[#This Row],[Sales]]</f>
        <v>-0.22597269440397172</v>
      </c>
      <c r="X749">
        <v>15</v>
      </c>
      <c r="Y749">
        <v>370.62</v>
      </c>
      <c r="Z749">
        <v>86927</v>
      </c>
      <c r="AA749" t="s">
        <v>52</v>
      </c>
      <c r="AB749" t="s">
        <v>40</v>
      </c>
    </row>
    <row r="750" spans="1:28" x14ac:dyDescent="0.3">
      <c r="A750">
        <v>23452</v>
      </c>
      <c r="B750" t="s">
        <v>41</v>
      </c>
      <c r="C750">
        <v>0.05</v>
      </c>
      <c r="D750">
        <v>90.48</v>
      </c>
      <c r="E750">
        <v>19.989999999999998</v>
      </c>
      <c r="F750">
        <v>3310</v>
      </c>
      <c r="G750" t="s">
        <v>2435</v>
      </c>
      <c r="H750" t="s">
        <v>43</v>
      </c>
      <c r="I750" t="s">
        <v>60</v>
      </c>
      <c r="J750" t="s">
        <v>45</v>
      </c>
      <c r="K750" t="s">
        <v>115</v>
      </c>
      <c r="L750" t="s">
        <v>47</v>
      </c>
      <c r="M750" t="s">
        <v>1116</v>
      </c>
      <c r="N750">
        <v>0.4</v>
      </c>
      <c r="O750" t="s">
        <v>35</v>
      </c>
      <c r="P750" t="s">
        <v>69</v>
      </c>
      <c r="Q750" t="s">
        <v>98</v>
      </c>
      <c r="R750" t="s">
        <v>2436</v>
      </c>
      <c r="S750">
        <v>2563</v>
      </c>
      <c r="T750" s="1">
        <v>42087</v>
      </c>
      <c r="U750" s="1">
        <v>42088</v>
      </c>
      <c r="V750">
        <v>255.14819999999997</v>
      </c>
      <c r="W750" s="2">
        <f>Sales_Dataset[[#This Row],[Profit]]/Sales_Dataset[[#This Row],[Sales]]</f>
        <v>0.69</v>
      </c>
      <c r="X750">
        <v>4</v>
      </c>
      <c r="Y750">
        <v>369.78</v>
      </c>
      <c r="Z750">
        <v>90460</v>
      </c>
      <c r="AA750" t="s">
        <v>72</v>
      </c>
      <c r="AB750" t="s">
        <v>40</v>
      </c>
    </row>
    <row r="751" spans="1:28" x14ac:dyDescent="0.3">
      <c r="A751">
        <v>20002</v>
      </c>
      <c r="B751" t="s">
        <v>76</v>
      </c>
      <c r="C751">
        <v>0.01</v>
      </c>
      <c r="D751">
        <v>28.28</v>
      </c>
      <c r="E751">
        <v>13.99</v>
      </c>
      <c r="F751">
        <v>799</v>
      </c>
      <c r="G751" t="s">
        <v>1369</v>
      </c>
      <c r="H751" t="s">
        <v>85</v>
      </c>
      <c r="I751" t="s">
        <v>80</v>
      </c>
      <c r="J751" t="s">
        <v>45</v>
      </c>
      <c r="K751" t="s">
        <v>120</v>
      </c>
      <c r="L751" t="s">
        <v>167</v>
      </c>
      <c r="M751" t="s">
        <v>1371</v>
      </c>
      <c r="N751">
        <v>0.57999999999999996</v>
      </c>
      <c r="O751" t="s">
        <v>35</v>
      </c>
      <c r="P751" t="s">
        <v>88</v>
      </c>
      <c r="Q751" t="s">
        <v>598</v>
      </c>
      <c r="R751" t="s">
        <v>599</v>
      </c>
      <c r="S751">
        <v>29915</v>
      </c>
      <c r="T751" s="1">
        <v>42010</v>
      </c>
      <c r="U751" s="1">
        <v>42012</v>
      </c>
      <c r="V751">
        <v>-89.292000000000002</v>
      </c>
      <c r="W751" s="2">
        <f>Sales_Dataset[[#This Row],[Profit]]/Sales_Dataset[[#This Row],[Sales]]</f>
        <v>-0.2420887105520009</v>
      </c>
      <c r="X751">
        <v>12</v>
      </c>
      <c r="Y751">
        <v>368.84</v>
      </c>
      <c r="Z751">
        <v>89909</v>
      </c>
      <c r="AA751" t="s">
        <v>91</v>
      </c>
      <c r="AB751" t="s">
        <v>40</v>
      </c>
    </row>
    <row r="752" spans="1:28" x14ac:dyDescent="0.3">
      <c r="A752">
        <v>21491</v>
      </c>
      <c r="B752" t="s">
        <v>65</v>
      </c>
      <c r="C752">
        <v>0.03</v>
      </c>
      <c r="D752">
        <v>35.409999999999997</v>
      </c>
      <c r="E752">
        <v>1.99</v>
      </c>
      <c r="F752">
        <v>1670</v>
      </c>
      <c r="G752" t="s">
        <v>1868</v>
      </c>
      <c r="H752" t="s">
        <v>43</v>
      </c>
      <c r="I752" t="s">
        <v>60</v>
      </c>
      <c r="J752" t="s">
        <v>55</v>
      </c>
      <c r="K752" t="s">
        <v>86</v>
      </c>
      <c r="L752" t="s">
        <v>62</v>
      </c>
      <c r="M752" t="s">
        <v>1869</v>
      </c>
      <c r="N752">
        <v>0.43</v>
      </c>
      <c r="O752" t="s">
        <v>35</v>
      </c>
      <c r="P752" t="s">
        <v>88</v>
      </c>
      <c r="Q752" t="s">
        <v>437</v>
      </c>
      <c r="R752" t="s">
        <v>1870</v>
      </c>
      <c r="S752">
        <v>24060</v>
      </c>
      <c r="T752" s="1">
        <v>42118</v>
      </c>
      <c r="U752" s="1">
        <v>42120</v>
      </c>
      <c r="V752">
        <v>1912.4219999999998</v>
      </c>
      <c r="W752" s="2">
        <f>Sales_Dataset[[#This Row],[Profit]]/Sales_Dataset[[#This Row],[Sales]]</f>
        <v>5.203586199390509</v>
      </c>
      <c r="X752">
        <v>10</v>
      </c>
      <c r="Y752">
        <v>367.52</v>
      </c>
      <c r="Z752">
        <v>86722</v>
      </c>
      <c r="AA752" t="s">
        <v>91</v>
      </c>
      <c r="AB752" t="s">
        <v>40</v>
      </c>
    </row>
    <row r="753" spans="1:28" x14ac:dyDescent="0.3">
      <c r="A753">
        <v>21848</v>
      </c>
      <c r="B753" t="s">
        <v>76</v>
      </c>
      <c r="C753">
        <v>0.08</v>
      </c>
      <c r="D753">
        <v>128.24</v>
      </c>
      <c r="E753">
        <v>12.65</v>
      </c>
      <c r="F753">
        <v>1267</v>
      </c>
      <c r="G753" t="s">
        <v>1974</v>
      </c>
      <c r="H753" t="s">
        <v>43</v>
      </c>
      <c r="I753" t="s">
        <v>30</v>
      </c>
      <c r="J753" t="s">
        <v>31</v>
      </c>
      <c r="K753" t="s">
        <v>185</v>
      </c>
      <c r="L753" t="s">
        <v>167</v>
      </c>
      <c r="M753" t="s">
        <v>549</v>
      </c>
      <c r="O753" t="s">
        <v>35</v>
      </c>
      <c r="P753" t="s">
        <v>88</v>
      </c>
      <c r="Q753" t="s">
        <v>94</v>
      </c>
      <c r="R753" t="s">
        <v>1975</v>
      </c>
      <c r="S753">
        <v>33433</v>
      </c>
      <c r="T753" s="1">
        <v>42136</v>
      </c>
      <c r="U753" s="1">
        <v>42137</v>
      </c>
      <c r="V753">
        <v>-379.34399999999999</v>
      </c>
      <c r="W753" s="2">
        <f>Sales_Dataset[[#This Row],[Profit]]/Sales_Dataset[[#This Row],[Sales]]</f>
        <v>-1.0352144962340355</v>
      </c>
      <c r="X753">
        <v>3</v>
      </c>
      <c r="Y753">
        <v>366.44</v>
      </c>
      <c r="Z753">
        <v>89515</v>
      </c>
      <c r="AA753" t="s">
        <v>91</v>
      </c>
      <c r="AB753" t="s">
        <v>40</v>
      </c>
    </row>
    <row r="754" spans="1:28" x14ac:dyDescent="0.3">
      <c r="A754">
        <v>20039</v>
      </c>
      <c r="B754" t="s">
        <v>58</v>
      </c>
      <c r="C754">
        <v>0.06</v>
      </c>
      <c r="D754">
        <v>89.83</v>
      </c>
      <c r="E754">
        <v>35</v>
      </c>
      <c r="F754">
        <v>3279</v>
      </c>
      <c r="G754" t="s">
        <v>1383</v>
      </c>
      <c r="H754" t="s">
        <v>43</v>
      </c>
      <c r="I754" t="s">
        <v>44</v>
      </c>
      <c r="J754" t="s">
        <v>45</v>
      </c>
      <c r="K754" t="s">
        <v>120</v>
      </c>
      <c r="L754" t="s">
        <v>105</v>
      </c>
      <c r="M754" t="s">
        <v>1384</v>
      </c>
      <c r="N754">
        <v>0.83</v>
      </c>
      <c r="O754" t="s">
        <v>35</v>
      </c>
      <c r="P754" t="s">
        <v>88</v>
      </c>
      <c r="Q754" t="s">
        <v>598</v>
      </c>
      <c r="R754" t="s">
        <v>1385</v>
      </c>
      <c r="S754">
        <v>29203</v>
      </c>
      <c r="T754" s="1">
        <v>42100</v>
      </c>
      <c r="U754" s="1">
        <v>42102</v>
      </c>
      <c r="V754">
        <v>31.11</v>
      </c>
      <c r="W754" s="2">
        <f>Sales_Dataset[[#This Row],[Profit]]/Sales_Dataset[[#This Row],[Sales]]</f>
        <v>8.4939660350570628E-2</v>
      </c>
      <c r="X754">
        <v>4</v>
      </c>
      <c r="Y754">
        <v>366.26</v>
      </c>
      <c r="Z754">
        <v>90766</v>
      </c>
      <c r="AA754" t="s">
        <v>91</v>
      </c>
      <c r="AB754" t="s">
        <v>40</v>
      </c>
    </row>
    <row r="755" spans="1:28" x14ac:dyDescent="0.3">
      <c r="A755">
        <v>24604</v>
      </c>
      <c r="B755" t="s">
        <v>27</v>
      </c>
      <c r="C755">
        <v>7.0000000000000007E-2</v>
      </c>
      <c r="D755">
        <v>30.56</v>
      </c>
      <c r="E755">
        <v>2.99</v>
      </c>
      <c r="F755">
        <v>2813</v>
      </c>
      <c r="G755" t="s">
        <v>2674</v>
      </c>
      <c r="H755" t="s">
        <v>43</v>
      </c>
      <c r="I755" t="s">
        <v>30</v>
      </c>
      <c r="J755" t="s">
        <v>45</v>
      </c>
      <c r="K755" t="s">
        <v>67</v>
      </c>
      <c r="L755" t="s">
        <v>47</v>
      </c>
      <c r="M755" t="s">
        <v>1889</v>
      </c>
      <c r="N755">
        <v>0.35</v>
      </c>
      <c r="O755" t="s">
        <v>35</v>
      </c>
      <c r="P755" t="s">
        <v>88</v>
      </c>
      <c r="Q755" t="s">
        <v>736</v>
      </c>
      <c r="R755" t="s">
        <v>2675</v>
      </c>
      <c r="S755">
        <v>37311</v>
      </c>
      <c r="T755" s="1">
        <v>42042</v>
      </c>
      <c r="U755" s="1">
        <v>42042</v>
      </c>
      <c r="V755">
        <v>-95.618600000000015</v>
      </c>
      <c r="W755" s="2">
        <f>Sales_Dataset[[#This Row],[Profit]]/Sales_Dataset[[#This Row],[Sales]]</f>
        <v>-0.26202619752274475</v>
      </c>
      <c r="X755">
        <v>12</v>
      </c>
      <c r="Y755">
        <v>364.92</v>
      </c>
      <c r="Z755">
        <v>88819</v>
      </c>
      <c r="AA755" t="s">
        <v>91</v>
      </c>
      <c r="AB755" t="s">
        <v>40</v>
      </c>
    </row>
    <row r="756" spans="1:28" x14ac:dyDescent="0.3">
      <c r="A756">
        <v>23151</v>
      </c>
      <c r="B756" t="s">
        <v>76</v>
      </c>
      <c r="C756">
        <v>0.06</v>
      </c>
      <c r="D756">
        <v>70.89</v>
      </c>
      <c r="E756">
        <v>89.3</v>
      </c>
      <c r="F756">
        <v>2903</v>
      </c>
      <c r="G756" t="s">
        <v>2329</v>
      </c>
      <c r="H756" t="s">
        <v>29</v>
      </c>
      <c r="I756" t="s">
        <v>60</v>
      </c>
      <c r="J756" t="s">
        <v>31</v>
      </c>
      <c r="K756" t="s">
        <v>32</v>
      </c>
      <c r="L756" t="s">
        <v>33</v>
      </c>
      <c r="M756" t="s">
        <v>2330</v>
      </c>
      <c r="N756">
        <v>0.72</v>
      </c>
      <c r="O756" t="s">
        <v>35</v>
      </c>
      <c r="P756" t="s">
        <v>69</v>
      </c>
      <c r="Q756" t="s">
        <v>441</v>
      </c>
      <c r="R756" t="s">
        <v>2331</v>
      </c>
      <c r="S756">
        <v>43068</v>
      </c>
      <c r="T756" s="1">
        <v>42180</v>
      </c>
      <c r="U756" s="1">
        <v>42180</v>
      </c>
      <c r="V756">
        <v>65.077020000000005</v>
      </c>
      <c r="W756" s="2">
        <f>Sales_Dataset[[#This Row],[Profit]]/Sales_Dataset[[#This Row],[Sales]]</f>
        <v>0.17865541097018614</v>
      </c>
      <c r="X756">
        <v>6</v>
      </c>
      <c r="Y756">
        <v>364.26</v>
      </c>
      <c r="Z756">
        <v>87374</v>
      </c>
      <c r="AA756" t="s">
        <v>72</v>
      </c>
      <c r="AB756" t="s">
        <v>40</v>
      </c>
    </row>
    <row r="757" spans="1:28" x14ac:dyDescent="0.3">
      <c r="A757">
        <v>21385</v>
      </c>
      <c r="B757" t="s">
        <v>65</v>
      </c>
      <c r="C757">
        <v>0.05</v>
      </c>
      <c r="D757">
        <v>39.06</v>
      </c>
      <c r="E757">
        <v>10.55</v>
      </c>
      <c r="F757">
        <v>1829</v>
      </c>
      <c r="G757" t="s">
        <v>1833</v>
      </c>
      <c r="H757" t="s">
        <v>43</v>
      </c>
      <c r="I757" t="s">
        <v>30</v>
      </c>
      <c r="J757" t="s">
        <v>45</v>
      </c>
      <c r="K757" t="s">
        <v>67</v>
      </c>
      <c r="L757" t="s">
        <v>47</v>
      </c>
      <c r="M757" t="s">
        <v>864</v>
      </c>
      <c r="N757">
        <v>0.37</v>
      </c>
      <c r="O757" t="s">
        <v>35</v>
      </c>
      <c r="P757" t="s">
        <v>49</v>
      </c>
      <c r="Q757" t="s">
        <v>455</v>
      </c>
      <c r="R757" t="s">
        <v>1834</v>
      </c>
      <c r="S757">
        <v>52402</v>
      </c>
      <c r="T757" s="1">
        <v>42010</v>
      </c>
      <c r="U757" s="1">
        <v>42017</v>
      </c>
      <c r="V757">
        <v>250.98059999999998</v>
      </c>
      <c r="W757" s="2">
        <f>Sales_Dataset[[#This Row],[Profit]]/Sales_Dataset[[#This Row],[Sales]]</f>
        <v>0.69</v>
      </c>
      <c r="X757">
        <v>9</v>
      </c>
      <c r="Y757">
        <v>363.74</v>
      </c>
      <c r="Z757">
        <v>86960</v>
      </c>
      <c r="AA757" t="s">
        <v>52</v>
      </c>
      <c r="AB757" t="s">
        <v>40</v>
      </c>
    </row>
    <row r="758" spans="1:28" x14ac:dyDescent="0.3">
      <c r="A758">
        <v>20554</v>
      </c>
      <c r="B758" t="s">
        <v>58</v>
      </c>
      <c r="C758">
        <v>0.01</v>
      </c>
      <c r="D758">
        <v>30.98</v>
      </c>
      <c r="E758">
        <v>6.5</v>
      </c>
      <c r="F758">
        <v>1989</v>
      </c>
      <c r="G758" t="s">
        <v>1530</v>
      </c>
      <c r="H758" t="s">
        <v>43</v>
      </c>
      <c r="I758" t="s">
        <v>30</v>
      </c>
      <c r="J758" t="s">
        <v>55</v>
      </c>
      <c r="K758" t="s">
        <v>86</v>
      </c>
      <c r="L758" t="s">
        <v>47</v>
      </c>
      <c r="M758" t="s">
        <v>1531</v>
      </c>
      <c r="N758">
        <v>0.64</v>
      </c>
      <c r="O758" t="s">
        <v>35</v>
      </c>
      <c r="P758" t="s">
        <v>36</v>
      </c>
      <c r="Q758" t="s">
        <v>402</v>
      </c>
      <c r="R758" t="s">
        <v>1532</v>
      </c>
      <c r="S758">
        <v>84117</v>
      </c>
      <c r="T758" s="1">
        <v>42139</v>
      </c>
      <c r="U758" s="1">
        <v>42140</v>
      </c>
      <c r="V758">
        <v>46.29</v>
      </c>
      <c r="W758" s="2">
        <f>Sales_Dataset[[#This Row],[Profit]]/Sales_Dataset[[#This Row],[Sales]]</f>
        <v>0.12739081377108732</v>
      </c>
      <c r="X758">
        <v>11</v>
      </c>
      <c r="Y758">
        <v>363.37</v>
      </c>
      <c r="Z758">
        <v>90001</v>
      </c>
      <c r="AA758" t="s">
        <v>39</v>
      </c>
      <c r="AB758" t="s">
        <v>40</v>
      </c>
    </row>
    <row r="759" spans="1:28" x14ac:dyDescent="0.3">
      <c r="A759">
        <v>19054</v>
      </c>
      <c r="B759" t="s">
        <v>41</v>
      </c>
      <c r="C759">
        <v>7.0000000000000007E-2</v>
      </c>
      <c r="D759">
        <v>60.97</v>
      </c>
      <c r="E759">
        <v>4.5</v>
      </c>
      <c r="F759">
        <v>2256</v>
      </c>
      <c r="G759" t="s">
        <v>714</v>
      </c>
      <c r="H759" t="s">
        <v>85</v>
      </c>
      <c r="I759" t="s">
        <v>30</v>
      </c>
      <c r="J759" t="s">
        <v>45</v>
      </c>
      <c r="K759" t="s">
        <v>73</v>
      </c>
      <c r="L759" t="s">
        <v>47</v>
      </c>
      <c r="M759" t="s">
        <v>852</v>
      </c>
      <c r="N759">
        <v>0.56000000000000005</v>
      </c>
      <c r="O759" t="s">
        <v>35</v>
      </c>
      <c r="P759" t="s">
        <v>88</v>
      </c>
      <c r="Q759" t="s">
        <v>112</v>
      </c>
      <c r="R759" t="s">
        <v>716</v>
      </c>
      <c r="S759">
        <v>28560</v>
      </c>
      <c r="T759" s="1">
        <v>42006</v>
      </c>
      <c r="U759" s="1">
        <v>42008</v>
      </c>
      <c r="V759">
        <v>-42.588000000000001</v>
      </c>
      <c r="W759" s="2">
        <f>Sales_Dataset[[#This Row],[Profit]]/Sales_Dataset[[#This Row],[Sales]]</f>
        <v>-0.11773747650116111</v>
      </c>
      <c r="X759">
        <v>6</v>
      </c>
      <c r="Y759">
        <v>361.72</v>
      </c>
      <c r="Z759">
        <v>87963</v>
      </c>
      <c r="AA759" t="s">
        <v>91</v>
      </c>
      <c r="AB759" t="s">
        <v>40</v>
      </c>
    </row>
    <row r="760" spans="1:28" x14ac:dyDescent="0.3">
      <c r="A760">
        <v>18512</v>
      </c>
      <c r="B760" t="s">
        <v>65</v>
      </c>
      <c r="C760">
        <v>0.05</v>
      </c>
      <c r="D760">
        <v>29.89</v>
      </c>
      <c r="E760">
        <v>1.99</v>
      </c>
      <c r="F760">
        <v>1557</v>
      </c>
      <c r="G760" t="s">
        <v>658</v>
      </c>
      <c r="H760" t="s">
        <v>43</v>
      </c>
      <c r="I760" t="s">
        <v>80</v>
      </c>
      <c r="J760" t="s">
        <v>55</v>
      </c>
      <c r="K760" t="s">
        <v>86</v>
      </c>
      <c r="L760" t="s">
        <v>62</v>
      </c>
      <c r="M760" t="s">
        <v>660</v>
      </c>
      <c r="N760">
        <v>0.5</v>
      </c>
      <c r="O760" t="s">
        <v>35</v>
      </c>
      <c r="P760" t="s">
        <v>88</v>
      </c>
      <c r="Q760" t="s">
        <v>437</v>
      </c>
      <c r="R760" t="s">
        <v>659</v>
      </c>
      <c r="S760">
        <v>22003</v>
      </c>
      <c r="T760" s="1">
        <v>42088</v>
      </c>
      <c r="U760" s="1">
        <v>42090</v>
      </c>
      <c r="V760">
        <v>219.4734</v>
      </c>
      <c r="W760" s="2">
        <f>Sales_Dataset[[#This Row],[Profit]]/Sales_Dataset[[#This Row],[Sales]]</f>
        <v>0.60763974639386475</v>
      </c>
      <c r="X760">
        <v>12</v>
      </c>
      <c r="Y760">
        <v>361.19</v>
      </c>
      <c r="Z760">
        <v>87426</v>
      </c>
      <c r="AA760" t="s">
        <v>91</v>
      </c>
      <c r="AB760" t="s">
        <v>40</v>
      </c>
    </row>
    <row r="761" spans="1:28" x14ac:dyDescent="0.3">
      <c r="A761">
        <v>18416</v>
      </c>
      <c r="B761" t="s">
        <v>58</v>
      </c>
      <c r="C761">
        <v>0</v>
      </c>
      <c r="D761">
        <v>21.98</v>
      </c>
      <c r="E761">
        <v>2.87</v>
      </c>
      <c r="F761">
        <v>2840</v>
      </c>
      <c r="G761" t="s">
        <v>594</v>
      </c>
      <c r="H761" t="s">
        <v>43</v>
      </c>
      <c r="I761" t="s">
        <v>30</v>
      </c>
      <c r="J761" t="s">
        <v>45</v>
      </c>
      <c r="K761" t="s">
        <v>81</v>
      </c>
      <c r="L761" t="s">
        <v>62</v>
      </c>
      <c r="M761" t="s">
        <v>595</v>
      </c>
      <c r="N761">
        <v>0.55000000000000004</v>
      </c>
      <c r="O761" t="s">
        <v>35</v>
      </c>
      <c r="P761" t="s">
        <v>88</v>
      </c>
      <c r="Q761" t="s">
        <v>94</v>
      </c>
      <c r="R761" t="s">
        <v>596</v>
      </c>
      <c r="S761">
        <v>33161</v>
      </c>
      <c r="T761" s="1">
        <v>42082</v>
      </c>
      <c r="U761" s="1">
        <v>42083</v>
      </c>
      <c r="V761">
        <v>21.095999999999997</v>
      </c>
      <c r="W761" s="2">
        <f>Sales_Dataset[[#This Row],[Profit]]/Sales_Dataset[[#This Row],[Sales]]</f>
        <v>5.8595117073577195E-2</v>
      </c>
      <c r="X761">
        <v>16</v>
      </c>
      <c r="Y761">
        <v>360.03</v>
      </c>
      <c r="Z761">
        <v>87884</v>
      </c>
      <c r="AA761" t="s">
        <v>91</v>
      </c>
      <c r="AB761" t="s">
        <v>40</v>
      </c>
    </row>
    <row r="762" spans="1:28" x14ac:dyDescent="0.3">
      <c r="A762">
        <v>20965</v>
      </c>
      <c r="B762" t="s">
        <v>65</v>
      </c>
      <c r="C762">
        <v>0.03</v>
      </c>
      <c r="D762">
        <v>15.57</v>
      </c>
      <c r="E762">
        <v>1.39</v>
      </c>
      <c r="F762">
        <v>3176</v>
      </c>
      <c r="G762" t="s">
        <v>1695</v>
      </c>
      <c r="H762" t="s">
        <v>43</v>
      </c>
      <c r="I762" t="s">
        <v>80</v>
      </c>
      <c r="J762" t="s">
        <v>45</v>
      </c>
      <c r="K762" t="s">
        <v>115</v>
      </c>
      <c r="L762" t="s">
        <v>47</v>
      </c>
      <c r="M762" t="s">
        <v>639</v>
      </c>
      <c r="N762">
        <v>0.38</v>
      </c>
      <c r="O762" t="s">
        <v>35</v>
      </c>
      <c r="P762" t="s">
        <v>88</v>
      </c>
      <c r="Q762" t="s">
        <v>94</v>
      </c>
      <c r="R762" t="s">
        <v>1696</v>
      </c>
      <c r="S762">
        <v>32216</v>
      </c>
      <c r="T762" s="1">
        <v>42180</v>
      </c>
      <c r="U762" s="1">
        <v>42186</v>
      </c>
      <c r="V762">
        <v>63.222000000000001</v>
      </c>
      <c r="W762" s="2">
        <f>Sales_Dataset[[#This Row],[Profit]]/Sales_Dataset[[#This Row],[Sales]]</f>
        <v>0.17618437186489802</v>
      </c>
      <c r="X762">
        <v>22</v>
      </c>
      <c r="Y762">
        <v>358.84</v>
      </c>
      <c r="Z762">
        <v>90821</v>
      </c>
      <c r="AA762" t="s">
        <v>91</v>
      </c>
      <c r="AB762" t="s">
        <v>40</v>
      </c>
    </row>
    <row r="763" spans="1:28" x14ac:dyDescent="0.3">
      <c r="A763">
        <v>18400</v>
      </c>
      <c r="B763" t="s">
        <v>58</v>
      </c>
      <c r="C763">
        <v>0.04</v>
      </c>
      <c r="D763">
        <v>90.24</v>
      </c>
      <c r="E763">
        <v>0.99</v>
      </c>
      <c r="F763">
        <v>2667</v>
      </c>
      <c r="G763" t="s">
        <v>575</v>
      </c>
      <c r="H763" t="s">
        <v>43</v>
      </c>
      <c r="I763" t="s">
        <v>44</v>
      </c>
      <c r="J763" t="s">
        <v>45</v>
      </c>
      <c r="K763" t="s">
        <v>73</v>
      </c>
      <c r="L763" t="s">
        <v>47</v>
      </c>
      <c r="M763" t="s">
        <v>576</v>
      </c>
      <c r="N763">
        <v>0.56000000000000005</v>
      </c>
      <c r="O763" t="s">
        <v>35</v>
      </c>
      <c r="P763" t="s">
        <v>69</v>
      </c>
      <c r="Q763" t="s">
        <v>441</v>
      </c>
      <c r="R763" t="s">
        <v>577</v>
      </c>
      <c r="S763">
        <v>44107</v>
      </c>
      <c r="T763" s="1">
        <v>42096</v>
      </c>
      <c r="U763" s="1">
        <v>42098</v>
      </c>
      <c r="V763">
        <v>246.2748</v>
      </c>
      <c r="W763" s="2">
        <f>Sales_Dataset[[#This Row],[Profit]]/Sales_Dataset[[#This Row],[Sales]]</f>
        <v>0.69</v>
      </c>
      <c r="X763">
        <v>4</v>
      </c>
      <c r="Y763">
        <v>356.92</v>
      </c>
      <c r="Z763">
        <v>87831</v>
      </c>
      <c r="AA763" t="s">
        <v>72</v>
      </c>
      <c r="AB763" t="s">
        <v>40</v>
      </c>
    </row>
    <row r="764" spans="1:28" x14ac:dyDescent="0.3">
      <c r="A764">
        <v>7665</v>
      </c>
      <c r="B764" t="s">
        <v>65</v>
      </c>
      <c r="C764">
        <v>0.09</v>
      </c>
      <c r="D764">
        <v>20.98</v>
      </c>
      <c r="E764">
        <v>53.03</v>
      </c>
      <c r="F764">
        <v>3004</v>
      </c>
      <c r="G764" t="s">
        <v>348</v>
      </c>
      <c r="H764" t="s">
        <v>29</v>
      </c>
      <c r="I764" t="s">
        <v>30</v>
      </c>
      <c r="J764" t="s">
        <v>45</v>
      </c>
      <c r="K764" t="s">
        <v>120</v>
      </c>
      <c r="L764" t="s">
        <v>74</v>
      </c>
      <c r="M764" t="s">
        <v>350</v>
      </c>
      <c r="N764">
        <v>0.78</v>
      </c>
      <c r="O764" t="s">
        <v>35</v>
      </c>
      <c r="P764" t="s">
        <v>36</v>
      </c>
      <c r="Q764" t="s">
        <v>37</v>
      </c>
      <c r="R764" t="s">
        <v>38</v>
      </c>
      <c r="S764">
        <v>90049</v>
      </c>
      <c r="T764" s="1">
        <v>42045</v>
      </c>
      <c r="U764" s="1">
        <v>42052</v>
      </c>
      <c r="V764">
        <v>-293.74</v>
      </c>
      <c r="W764" s="2">
        <f>Sales_Dataset[[#This Row],[Profit]]/Sales_Dataset[[#This Row],[Sales]]</f>
        <v>-0.82370096183505792</v>
      </c>
      <c r="X764">
        <v>13</v>
      </c>
      <c r="Y764">
        <v>356.61</v>
      </c>
      <c r="Z764">
        <v>54949</v>
      </c>
      <c r="AA764" t="s">
        <v>39</v>
      </c>
      <c r="AB764" t="s">
        <v>40</v>
      </c>
    </row>
    <row r="765" spans="1:28" x14ac:dyDescent="0.3">
      <c r="A765">
        <v>18259</v>
      </c>
      <c r="B765" t="s">
        <v>76</v>
      </c>
      <c r="C765">
        <v>0.06</v>
      </c>
      <c r="D765">
        <v>113.98</v>
      </c>
      <c r="E765">
        <v>30</v>
      </c>
      <c r="F765">
        <v>3327</v>
      </c>
      <c r="G765" t="s">
        <v>510</v>
      </c>
      <c r="H765" t="s">
        <v>29</v>
      </c>
      <c r="I765" t="s">
        <v>60</v>
      </c>
      <c r="J765" t="s">
        <v>31</v>
      </c>
      <c r="K765" t="s">
        <v>185</v>
      </c>
      <c r="L765" t="s">
        <v>74</v>
      </c>
      <c r="M765" t="s">
        <v>511</v>
      </c>
      <c r="N765">
        <v>0.69</v>
      </c>
      <c r="O765" t="s">
        <v>35</v>
      </c>
      <c r="P765" t="s">
        <v>49</v>
      </c>
      <c r="Q765" t="s">
        <v>216</v>
      </c>
      <c r="R765" t="s">
        <v>512</v>
      </c>
      <c r="S765">
        <v>48060</v>
      </c>
      <c r="T765" s="1">
        <v>42069</v>
      </c>
      <c r="U765" s="1">
        <v>42071</v>
      </c>
      <c r="V765">
        <v>-127.3</v>
      </c>
      <c r="W765" s="2">
        <f>Sales_Dataset[[#This Row],[Profit]]/Sales_Dataset[[#This Row],[Sales]]</f>
        <v>-0.35744370191497726</v>
      </c>
      <c r="X765">
        <v>3</v>
      </c>
      <c r="Y765">
        <v>356.14</v>
      </c>
      <c r="Z765">
        <v>87272</v>
      </c>
      <c r="AA765" t="s">
        <v>52</v>
      </c>
      <c r="AB765" t="s">
        <v>40</v>
      </c>
    </row>
    <row r="766" spans="1:28" x14ac:dyDescent="0.3">
      <c r="A766">
        <v>25813</v>
      </c>
      <c r="B766" t="s">
        <v>41</v>
      </c>
      <c r="C766">
        <v>0</v>
      </c>
      <c r="D766">
        <v>7.59</v>
      </c>
      <c r="E766">
        <v>4</v>
      </c>
      <c r="F766">
        <v>444</v>
      </c>
      <c r="G766" t="s">
        <v>2924</v>
      </c>
      <c r="H766" t="s">
        <v>43</v>
      </c>
      <c r="I766" t="s">
        <v>60</v>
      </c>
      <c r="J766" t="s">
        <v>31</v>
      </c>
      <c r="K766" t="s">
        <v>117</v>
      </c>
      <c r="L766" t="s">
        <v>82</v>
      </c>
      <c r="M766" t="s">
        <v>1030</v>
      </c>
      <c r="N766">
        <v>0.42</v>
      </c>
      <c r="O766" t="s">
        <v>35</v>
      </c>
      <c r="P766" t="s">
        <v>49</v>
      </c>
      <c r="Q766" t="s">
        <v>176</v>
      </c>
      <c r="R766" t="s">
        <v>1630</v>
      </c>
      <c r="S766">
        <v>61801</v>
      </c>
      <c r="T766" s="1">
        <v>42149</v>
      </c>
      <c r="U766" s="1">
        <v>42152</v>
      </c>
      <c r="V766">
        <v>86.438000000000002</v>
      </c>
      <c r="W766" s="2">
        <f>Sales_Dataset[[#This Row],[Profit]]/Sales_Dataset[[#This Row],[Sales]]</f>
        <v>0.24285794560575411</v>
      </c>
      <c r="X766">
        <v>43</v>
      </c>
      <c r="Y766">
        <v>355.92</v>
      </c>
      <c r="Z766">
        <v>88085</v>
      </c>
      <c r="AA766" t="s">
        <v>52</v>
      </c>
      <c r="AB766" t="s">
        <v>40</v>
      </c>
    </row>
    <row r="767" spans="1:28" x14ac:dyDescent="0.3">
      <c r="A767">
        <v>19225</v>
      </c>
      <c r="B767" t="s">
        <v>65</v>
      </c>
      <c r="C767">
        <v>0.1</v>
      </c>
      <c r="D767">
        <v>40.479999999999997</v>
      </c>
      <c r="E767">
        <v>19.989999999999998</v>
      </c>
      <c r="F767">
        <v>696</v>
      </c>
      <c r="G767" t="s">
        <v>1022</v>
      </c>
      <c r="H767" t="s">
        <v>43</v>
      </c>
      <c r="I767" t="s">
        <v>30</v>
      </c>
      <c r="J767" t="s">
        <v>55</v>
      </c>
      <c r="K767" t="s">
        <v>86</v>
      </c>
      <c r="L767" t="s">
        <v>47</v>
      </c>
      <c r="M767" t="s">
        <v>141</v>
      </c>
      <c r="N767">
        <v>0.77</v>
      </c>
      <c r="O767" t="s">
        <v>35</v>
      </c>
      <c r="P767" t="s">
        <v>49</v>
      </c>
      <c r="Q767" t="s">
        <v>413</v>
      </c>
      <c r="R767" t="s">
        <v>1023</v>
      </c>
      <c r="S767">
        <v>46307</v>
      </c>
      <c r="T767" s="1">
        <v>42101</v>
      </c>
      <c r="U767" s="1">
        <v>42103</v>
      </c>
      <c r="V767">
        <v>-580.32000000000005</v>
      </c>
      <c r="W767" s="2">
        <f>Sales_Dataset[[#This Row],[Profit]]/Sales_Dataset[[#This Row],[Sales]]</f>
        <v>-1.6308453237410074</v>
      </c>
      <c r="X767">
        <v>9</v>
      </c>
      <c r="Y767">
        <v>355.84</v>
      </c>
      <c r="Z767">
        <v>89848</v>
      </c>
      <c r="AA767" t="s">
        <v>52</v>
      </c>
      <c r="AB767" t="s">
        <v>40</v>
      </c>
    </row>
    <row r="768" spans="1:28" x14ac:dyDescent="0.3">
      <c r="A768">
        <v>7628</v>
      </c>
      <c r="B768" t="s">
        <v>27</v>
      </c>
      <c r="C768">
        <v>0.09</v>
      </c>
      <c r="D768">
        <v>6.28</v>
      </c>
      <c r="E768">
        <v>5.41</v>
      </c>
      <c r="F768">
        <v>2498</v>
      </c>
      <c r="G768" t="s">
        <v>184</v>
      </c>
      <c r="H768" t="s">
        <v>43</v>
      </c>
      <c r="I768" t="s">
        <v>60</v>
      </c>
      <c r="J768" t="s">
        <v>31</v>
      </c>
      <c r="K768" t="s">
        <v>117</v>
      </c>
      <c r="L768" t="s">
        <v>47</v>
      </c>
      <c r="M768" t="s">
        <v>175</v>
      </c>
      <c r="N768">
        <v>0.53</v>
      </c>
      <c r="O768" t="s">
        <v>35</v>
      </c>
      <c r="P768" t="s">
        <v>36</v>
      </c>
      <c r="Q768" t="s">
        <v>37</v>
      </c>
      <c r="R768" t="s">
        <v>187</v>
      </c>
      <c r="S768">
        <v>92024</v>
      </c>
      <c r="T768" s="1">
        <v>42037</v>
      </c>
      <c r="U768" s="1">
        <v>42039</v>
      </c>
      <c r="V768">
        <v>-61.59</v>
      </c>
      <c r="W768" s="2">
        <f>Sales_Dataset[[#This Row],[Profit]]/Sales_Dataset[[#This Row],[Sales]]</f>
        <v>-0.17329769274057402</v>
      </c>
      <c r="X768">
        <v>56</v>
      </c>
      <c r="Y768">
        <v>355.4</v>
      </c>
      <c r="Z768">
        <v>54567</v>
      </c>
      <c r="AA768" t="s">
        <v>39</v>
      </c>
      <c r="AB768" t="s">
        <v>40</v>
      </c>
    </row>
    <row r="769" spans="1:28" x14ac:dyDescent="0.3">
      <c r="A769">
        <v>24080</v>
      </c>
      <c r="B769" t="s">
        <v>27</v>
      </c>
      <c r="C769">
        <v>0.04</v>
      </c>
      <c r="D769">
        <v>30.73</v>
      </c>
      <c r="E769">
        <v>4</v>
      </c>
      <c r="F769">
        <v>1405</v>
      </c>
      <c r="G769" t="s">
        <v>2368</v>
      </c>
      <c r="H769" t="s">
        <v>43</v>
      </c>
      <c r="I769" t="s">
        <v>44</v>
      </c>
      <c r="J769" t="s">
        <v>55</v>
      </c>
      <c r="K769" t="s">
        <v>86</v>
      </c>
      <c r="L769" t="s">
        <v>47</v>
      </c>
      <c r="M769" t="s">
        <v>308</v>
      </c>
      <c r="N769">
        <v>0.75</v>
      </c>
      <c r="O769" t="s">
        <v>35</v>
      </c>
      <c r="P769" t="s">
        <v>49</v>
      </c>
      <c r="Q769" t="s">
        <v>216</v>
      </c>
      <c r="R769" t="s">
        <v>2369</v>
      </c>
      <c r="S769">
        <v>49017</v>
      </c>
      <c r="T769" s="1">
        <v>42025</v>
      </c>
      <c r="U769" s="1">
        <v>42026</v>
      </c>
      <c r="V769">
        <v>-20.79</v>
      </c>
      <c r="W769" s="2">
        <f>Sales_Dataset[[#This Row],[Profit]]/Sales_Dataset[[#This Row],[Sales]]</f>
        <v>-5.8528757636327804E-2</v>
      </c>
      <c r="X769">
        <v>12</v>
      </c>
      <c r="Y769">
        <v>355.21</v>
      </c>
      <c r="Z769">
        <v>86145</v>
      </c>
      <c r="AA769" t="s">
        <v>52</v>
      </c>
      <c r="AB769" t="s">
        <v>40</v>
      </c>
    </row>
    <row r="770" spans="1:28" x14ac:dyDescent="0.3">
      <c r="A770">
        <v>19639</v>
      </c>
      <c r="B770" t="s">
        <v>27</v>
      </c>
      <c r="C770">
        <v>0.05</v>
      </c>
      <c r="D770">
        <v>115.79</v>
      </c>
      <c r="E770">
        <v>1.99</v>
      </c>
      <c r="F770">
        <v>745</v>
      </c>
      <c r="G770" t="s">
        <v>1230</v>
      </c>
      <c r="H770" t="s">
        <v>43</v>
      </c>
      <c r="I770" t="s">
        <v>80</v>
      </c>
      <c r="J770" t="s">
        <v>55</v>
      </c>
      <c r="K770" t="s">
        <v>86</v>
      </c>
      <c r="L770" t="s">
        <v>62</v>
      </c>
      <c r="M770" t="s">
        <v>1231</v>
      </c>
      <c r="N770">
        <v>0.49</v>
      </c>
      <c r="O770" t="s">
        <v>35</v>
      </c>
      <c r="P770" t="s">
        <v>36</v>
      </c>
      <c r="Q770" t="s">
        <v>396</v>
      </c>
      <c r="R770" t="s">
        <v>1232</v>
      </c>
      <c r="S770">
        <v>85345</v>
      </c>
      <c r="T770" s="1">
        <v>42021</v>
      </c>
      <c r="U770" s="1">
        <v>42023</v>
      </c>
      <c r="V770">
        <v>67.599999999999923</v>
      </c>
      <c r="W770" s="2">
        <f>Sales_Dataset[[#This Row],[Profit]]/Sales_Dataset[[#This Row],[Sales]]</f>
        <v>0.19144718210138748</v>
      </c>
      <c r="X770">
        <v>3</v>
      </c>
      <c r="Y770">
        <v>353.1</v>
      </c>
      <c r="Z770">
        <v>87726</v>
      </c>
      <c r="AA770" t="s">
        <v>39</v>
      </c>
      <c r="AB770" t="s">
        <v>40</v>
      </c>
    </row>
    <row r="771" spans="1:28" x14ac:dyDescent="0.3">
      <c r="A771">
        <v>448</v>
      </c>
      <c r="B771" t="s">
        <v>27</v>
      </c>
      <c r="C771">
        <v>0.1</v>
      </c>
      <c r="D771">
        <v>4.26</v>
      </c>
      <c r="E771">
        <v>1.2</v>
      </c>
      <c r="F771">
        <v>699</v>
      </c>
      <c r="G771" t="s">
        <v>79</v>
      </c>
      <c r="H771" t="s">
        <v>43</v>
      </c>
      <c r="I771" t="s">
        <v>80</v>
      </c>
      <c r="J771" t="s">
        <v>45</v>
      </c>
      <c r="K771" t="s">
        <v>81</v>
      </c>
      <c r="L771" t="s">
        <v>82</v>
      </c>
      <c r="M771" t="s">
        <v>83</v>
      </c>
      <c r="N771">
        <v>0.44</v>
      </c>
      <c r="O771" t="s">
        <v>35</v>
      </c>
      <c r="P771" t="s">
        <v>36</v>
      </c>
      <c r="Q771" t="s">
        <v>37</v>
      </c>
      <c r="R771" t="s">
        <v>38</v>
      </c>
      <c r="S771">
        <v>90041</v>
      </c>
      <c r="T771" s="1">
        <v>42144</v>
      </c>
      <c r="U771" s="1">
        <v>42145</v>
      </c>
      <c r="V771">
        <v>15.42</v>
      </c>
      <c r="W771" s="2">
        <f>Sales_Dataset[[#This Row],[Profit]]/Sales_Dataset[[#This Row],[Sales]]</f>
        <v>4.3861645238366137E-2</v>
      </c>
      <c r="X771">
        <v>88</v>
      </c>
      <c r="Y771">
        <v>351.56</v>
      </c>
      <c r="Z771">
        <v>3042</v>
      </c>
      <c r="AA771" t="s">
        <v>39</v>
      </c>
      <c r="AB771" t="s">
        <v>40</v>
      </c>
    </row>
    <row r="772" spans="1:28" x14ac:dyDescent="0.3">
      <c r="A772">
        <v>7720</v>
      </c>
      <c r="B772" t="s">
        <v>58</v>
      </c>
      <c r="C772">
        <v>0.02</v>
      </c>
      <c r="D772">
        <v>10.68</v>
      </c>
      <c r="E772">
        <v>13.04</v>
      </c>
      <c r="F772">
        <v>2882</v>
      </c>
      <c r="G772" t="s">
        <v>110</v>
      </c>
      <c r="H772" t="s">
        <v>43</v>
      </c>
      <c r="I772" t="s">
        <v>80</v>
      </c>
      <c r="J772" t="s">
        <v>31</v>
      </c>
      <c r="K772" t="s">
        <v>117</v>
      </c>
      <c r="L772" t="s">
        <v>105</v>
      </c>
      <c r="M772" t="s">
        <v>353</v>
      </c>
      <c r="N772">
        <v>0.6</v>
      </c>
      <c r="O772" t="s">
        <v>35</v>
      </c>
      <c r="P772" t="s">
        <v>88</v>
      </c>
      <c r="Q772" t="s">
        <v>112</v>
      </c>
      <c r="R772" t="s">
        <v>113</v>
      </c>
      <c r="S772">
        <v>28206</v>
      </c>
      <c r="T772" s="1">
        <v>42055</v>
      </c>
      <c r="U772" s="1">
        <v>42057</v>
      </c>
      <c r="V772">
        <v>-307.29650000000004</v>
      </c>
      <c r="W772" s="2">
        <f>Sales_Dataset[[#This Row],[Profit]]/Sales_Dataset[[#This Row],[Sales]]</f>
        <v>-0.87678754850490759</v>
      </c>
      <c r="X772">
        <v>31</v>
      </c>
      <c r="Y772">
        <v>350.48</v>
      </c>
      <c r="Z772">
        <v>55300</v>
      </c>
      <c r="AA772" t="s">
        <v>91</v>
      </c>
      <c r="AB772" t="s">
        <v>40</v>
      </c>
    </row>
    <row r="773" spans="1:28" x14ac:dyDescent="0.3">
      <c r="A773">
        <v>19816</v>
      </c>
      <c r="B773" t="s">
        <v>41</v>
      </c>
      <c r="C773">
        <v>0.05</v>
      </c>
      <c r="D773">
        <v>35.44</v>
      </c>
      <c r="E773">
        <v>5.09</v>
      </c>
      <c r="F773">
        <v>3098</v>
      </c>
      <c r="G773" t="s">
        <v>867</v>
      </c>
      <c r="H773" t="s">
        <v>43</v>
      </c>
      <c r="I773" t="s">
        <v>80</v>
      </c>
      <c r="J773" t="s">
        <v>45</v>
      </c>
      <c r="K773" t="s">
        <v>53</v>
      </c>
      <c r="L773" t="s">
        <v>47</v>
      </c>
      <c r="M773" t="s">
        <v>339</v>
      </c>
      <c r="N773">
        <v>0.38</v>
      </c>
      <c r="O773" t="s">
        <v>35</v>
      </c>
      <c r="P773" t="s">
        <v>69</v>
      </c>
      <c r="Q773" t="s">
        <v>70</v>
      </c>
      <c r="R773" t="s">
        <v>869</v>
      </c>
      <c r="S773">
        <v>11967</v>
      </c>
      <c r="T773" s="1">
        <v>42102</v>
      </c>
      <c r="U773" s="1">
        <v>42103</v>
      </c>
      <c r="V773">
        <v>240.17519999999996</v>
      </c>
      <c r="W773" s="2">
        <f>Sales_Dataset[[#This Row],[Profit]]/Sales_Dataset[[#This Row],[Sales]]</f>
        <v>0.69</v>
      </c>
      <c r="X773">
        <v>10</v>
      </c>
      <c r="Y773">
        <v>348.08</v>
      </c>
      <c r="Z773">
        <v>89314</v>
      </c>
      <c r="AA773" t="s">
        <v>72</v>
      </c>
      <c r="AB773" t="s">
        <v>40</v>
      </c>
    </row>
    <row r="774" spans="1:28" x14ac:dyDescent="0.3">
      <c r="A774">
        <v>22662</v>
      </c>
      <c r="B774" t="s">
        <v>58</v>
      </c>
      <c r="C774">
        <v>0.1</v>
      </c>
      <c r="D774">
        <v>73.98</v>
      </c>
      <c r="E774">
        <v>4</v>
      </c>
      <c r="F774">
        <v>1027</v>
      </c>
      <c r="G774" t="s">
        <v>2200</v>
      </c>
      <c r="H774" t="s">
        <v>43</v>
      </c>
      <c r="I774" t="s">
        <v>60</v>
      </c>
      <c r="J774" t="s">
        <v>55</v>
      </c>
      <c r="K774" t="s">
        <v>86</v>
      </c>
      <c r="L774" t="s">
        <v>47</v>
      </c>
      <c r="M774" t="s">
        <v>1258</v>
      </c>
      <c r="N774">
        <v>0.79</v>
      </c>
      <c r="O774" t="s">
        <v>35</v>
      </c>
      <c r="P774" t="s">
        <v>69</v>
      </c>
      <c r="Q774" t="s">
        <v>70</v>
      </c>
      <c r="R774" t="s">
        <v>2201</v>
      </c>
      <c r="S774">
        <v>14225</v>
      </c>
      <c r="T774" s="1">
        <v>42075</v>
      </c>
      <c r="U774" s="1">
        <v>42076</v>
      </c>
      <c r="V774">
        <v>-229.87</v>
      </c>
      <c r="W774" s="2">
        <f>Sales_Dataset[[#This Row],[Profit]]/Sales_Dataset[[#This Row],[Sales]]</f>
        <v>-0.66201077095873051</v>
      </c>
      <c r="X774">
        <v>5</v>
      </c>
      <c r="Y774">
        <v>347.23</v>
      </c>
      <c r="Z774">
        <v>89004</v>
      </c>
      <c r="AA774" t="s">
        <v>72</v>
      </c>
      <c r="AB774" t="s">
        <v>40</v>
      </c>
    </row>
    <row r="775" spans="1:28" x14ac:dyDescent="0.3">
      <c r="A775">
        <v>24953</v>
      </c>
      <c r="B775" t="s">
        <v>58</v>
      </c>
      <c r="C775">
        <v>0.06</v>
      </c>
      <c r="D775">
        <v>350.98</v>
      </c>
      <c r="E775">
        <v>30</v>
      </c>
      <c r="F775">
        <v>915</v>
      </c>
      <c r="G775" t="s">
        <v>2770</v>
      </c>
      <c r="H775" t="s">
        <v>29</v>
      </c>
      <c r="I775" t="s">
        <v>44</v>
      </c>
      <c r="J775" t="s">
        <v>31</v>
      </c>
      <c r="K775" t="s">
        <v>185</v>
      </c>
      <c r="L775" t="s">
        <v>74</v>
      </c>
      <c r="M775" t="s">
        <v>2004</v>
      </c>
      <c r="N775">
        <v>0.61</v>
      </c>
      <c r="O775" t="s">
        <v>35</v>
      </c>
      <c r="P775" t="s">
        <v>49</v>
      </c>
      <c r="Q775" t="s">
        <v>50</v>
      </c>
      <c r="R775" t="s">
        <v>2771</v>
      </c>
      <c r="S775">
        <v>77803</v>
      </c>
      <c r="T775" s="1">
        <v>42008</v>
      </c>
      <c r="U775" s="1">
        <v>42009</v>
      </c>
      <c r="V775">
        <v>-489.41559999999998</v>
      </c>
      <c r="W775" s="2">
        <f>Sales_Dataset[[#This Row],[Profit]]/Sales_Dataset[[#This Row],[Sales]]</f>
        <v>-1.4123733117857555</v>
      </c>
      <c r="X775">
        <v>1</v>
      </c>
      <c r="Y775">
        <v>346.52</v>
      </c>
      <c r="Z775">
        <v>86356</v>
      </c>
      <c r="AA775" t="s">
        <v>52</v>
      </c>
      <c r="AB775" t="s">
        <v>40</v>
      </c>
    </row>
    <row r="776" spans="1:28" x14ac:dyDescent="0.3">
      <c r="A776">
        <v>21707</v>
      </c>
      <c r="B776" t="s">
        <v>41</v>
      </c>
      <c r="C776">
        <v>0.01</v>
      </c>
      <c r="D776">
        <v>35.99</v>
      </c>
      <c r="E776">
        <v>5.99</v>
      </c>
      <c r="F776">
        <v>2779</v>
      </c>
      <c r="G776" t="s">
        <v>1937</v>
      </c>
      <c r="H776" t="s">
        <v>43</v>
      </c>
      <c r="I776" t="s">
        <v>30</v>
      </c>
      <c r="J776" t="s">
        <v>55</v>
      </c>
      <c r="K776" t="s">
        <v>56</v>
      </c>
      <c r="L776" t="s">
        <v>82</v>
      </c>
      <c r="M776" t="s">
        <v>1190</v>
      </c>
      <c r="N776">
        <v>0.38</v>
      </c>
      <c r="O776" t="s">
        <v>35</v>
      </c>
      <c r="P776" t="s">
        <v>88</v>
      </c>
      <c r="Q776" t="s">
        <v>112</v>
      </c>
      <c r="R776" t="s">
        <v>1938</v>
      </c>
      <c r="S776">
        <v>27893</v>
      </c>
      <c r="T776" s="1">
        <v>42166</v>
      </c>
      <c r="U776" s="1">
        <v>42167</v>
      </c>
      <c r="V776">
        <v>-60.704000000000001</v>
      </c>
      <c r="W776" s="2">
        <f>Sales_Dataset[[#This Row],[Profit]]/Sales_Dataset[[#This Row],[Sales]]</f>
        <v>-0.17591792969542414</v>
      </c>
      <c r="X776">
        <v>11</v>
      </c>
      <c r="Y776">
        <v>345.07</v>
      </c>
      <c r="Z776">
        <v>87161</v>
      </c>
      <c r="AA776" t="s">
        <v>91</v>
      </c>
      <c r="AB776" t="s">
        <v>40</v>
      </c>
    </row>
    <row r="777" spans="1:28" x14ac:dyDescent="0.3">
      <c r="A777">
        <v>18041</v>
      </c>
      <c r="B777" t="s">
        <v>58</v>
      </c>
      <c r="C777">
        <v>0.06</v>
      </c>
      <c r="D777">
        <v>363.25</v>
      </c>
      <c r="E777">
        <v>19.989999999999998</v>
      </c>
      <c r="F777">
        <v>2968</v>
      </c>
      <c r="G777" t="s">
        <v>387</v>
      </c>
      <c r="H777" t="s">
        <v>43</v>
      </c>
      <c r="I777" t="s">
        <v>60</v>
      </c>
      <c r="J777" t="s">
        <v>45</v>
      </c>
      <c r="K777" t="s">
        <v>73</v>
      </c>
      <c r="L777" t="s">
        <v>47</v>
      </c>
      <c r="M777" t="s">
        <v>203</v>
      </c>
      <c r="N777">
        <v>0.56999999999999995</v>
      </c>
      <c r="O777" t="s">
        <v>35</v>
      </c>
      <c r="P777" t="s">
        <v>88</v>
      </c>
      <c r="Q777" t="s">
        <v>94</v>
      </c>
      <c r="R777" t="s">
        <v>388</v>
      </c>
      <c r="S777">
        <v>33021</v>
      </c>
      <c r="T777" s="1">
        <v>42091</v>
      </c>
      <c r="U777" s="1">
        <v>42093</v>
      </c>
      <c r="V777">
        <v>36.164099999999998</v>
      </c>
      <c r="W777" s="2">
        <f>Sales_Dataset[[#This Row],[Profit]]/Sales_Dataset[[#This Row],[Sales]]</f>
        <v>0.10486299185200219</v>
      </c>
      <c r="X777">
        <v>1</v>
      </c>
      <c r="Y777">
        <v>344.87</v>
      </c>
      <c r="Z777">
        <v>86086</v>
      </c>
      <c r="AA777" t="s">
        <v>91</v>
      </c>
      <c r="AB777" t="s">
        <v>40</v>
      </c>
    </row>
    <row r="778" spans="1:28" x14ac:dyDescent="0.3">
      <c r="A778">
        <v>20968</v>
      </c>
      <c r="B778" t="s">
        <v>65</v>
      </c>
      <c r="C778">
        <v>7.0000000000000007E-2</v>
      </c>
      <c r="D778">
        <v>9.49</v>
      </c>
      <c r="E778">
        <v>5.76</v>
      </c>
      <c r="F778">
        <v>772</v>
      </c>
      <c r="G778" t="s">
        <v>1697</v>
      </c>
      <c r="H778" t="s">
        <v>43</v>
      </c>
      <c r="I778" t="s">
        <v>60</v>
      </c>
      <c r="J778" t="s">
        <v>55</v>
      </c>
      <c r="K778" t="s">
        <v>77</v>
      </c>
      <c r="L778" t="s">
        <v>167</v>
      </c>
      <c r="M778" t="s">
        <v>1699</v>
      </c>
      <c r="N778">
        <v>0.39</v>
      </c>
      <c r="O778" t="s">
        <v>35</v>
      </c>
      <c r="P778" t="s">
        <v>69</v>
      </c>
      <c r="Q778" t="s">
        <v>165</v>
      </c>
      <c r="R778" t="s">
        <v>1698</v>
      </c>
      <c r="S778">
        <v>18103</v>
      </c>
      <c r="T778" s="1">
        <v>42141</v>
      </c>
      <c r="U778" s="1">
        <v>42145</v>
      </c>
      <c r="V778">
        <v>7.7151600000000045</v>
      </c>
      <c r="W778" s="2">
        <f>Sales_Dataset[[#This Row],[Profit]]/Sales_Dataset[[#This Row],[Sales]]</f>
        <v>2.2390689845314463E-2</v>
      </c>
      <c r="X778">
        <v>37</v>
      </c>
      <c r="Y778">
        <v>344.57</v>
      </c>
      <c r="Z778">
        <v>88668</v>
      </c>
      <c r="AA778" t="s">
        <v>72</v>
      </c>
      <c r="AB778" t="s">
        <v>40</v>
      </c>
    </row>
    <row r="779" spans="1:28" x14ac:dyDescent="0.3">
      <c r="A779">
        <v>19482</v>
      </c>
      <c r="B779" t="s">
        <v>76</v>
      </c>
      <c r="C779">
        <v>7.0000000000000007E-2</v>
      </c>
      <c r="D779">
        <v>30.98</v>
      </c>
      <c r="E779">
        <v>5.76</v>
      </c>
      <c r="F779">
        <v>1693</v>
      </c>
      <c r="G779" t="s">
        <v>1157</v>
      </c>
      <c r="H779" t="s">
        <v>43</v>
      </c>
      <c r="I779" t="s">
        <v>80</v>
      </c>
      <c r="J779" t="s">
        <v>45</v>
      </c>
      <c r="K779" t="s">
        <v>53</v>
      </c>
      <c r="L779" t="s">
        <v>47</v>
      </c>
      <c r="M779" t="s">
        <v>593</v>
      </c>
      <c r="N779">
        <v>0.4</v>
      </c>
      <c r="O779" t="s">
        <v>35</v>
      </c>
      <c r="P779" t="s">
        <v>88</v>
      </c>
      <c r="Q779" t="s">
        <v>437</v>
      </c>
      <c r="R779" t="s">
        <v>1158</v>
      </c>
      <c r="S779">
        <v>20190</v>
      </c>
      <c r="T779" s="1">
        <v>42027</v>
      </c>
      <c r="U779" s="1">
        <v>42029</v>
      </c>
      <c r="V779">
        <v>-28.798000000000002</v>
      </c>
      <c r="W779" s="2">
        <f>Sales_Dataset[[#This Row],[Profit]]/Sales_Dataset[[#This Row],[Sales]]</f>
        <v>-8.3766252654236595E-2</v>
      </c>
      <c r="X779">
        <v>11</v>
      </c>
      <c r="Y779">
        <v>343.79</v>
      </c>
      <c r="Z779">
        <v>90189</v>
      </c>
      <c r="AA779" t="s">
        <v>91</v>
      </c>
      <c r="AB779" t="s">
        <v>40</v>
      </c>
    </row>
    <row r="780" spans="1:28" x14ac:dyDescent="0.3">
      <c r="A780">
        <v>23237</v>
      </c>
      <c r="B780" t="s">
        <v>58</v>
      </c>
      <c r="C780">
        <v>0.01</v>
      </c>
      <c r="D780">
        <v>26.17</v>
      </c>
      <c r="E780">
        <v>1.39</v>
      </c>
      <c r="F780">
        <v>1894</v>
      </c>
      <c r="G780" t="s">
        <v>2350</v>
      </c>
      <c r="H780" t="s">
        <v>43</v>
      </c>
      <c r="I780" t="s">
        <v>80</v>
      </c>
      <c r="J780" t="s">
        <v>45</v>
      </c>
      <c r="K780" t="s">
        <v>115</v>
      </c>
      <c r="L780" t="s">
        <v>47</v>
      </c>
      <c r="M780" t="s">
        <v>2351</v>
      </c>
      <c r="N780">
        <v>0.38</v>
      </c>
      <c r="O780" t="s">
        <v>35</v>
      </c>
      <c r="P780" t="s">
        <v>49</v>
      </c>
      <c r="Q780" t="s">
        <v>419</v>
      </c>
      <c r="R780" t="s">
        <v>2352</v>
      </c>
      <c r="S780">
        <v>54915</v>
      </c>
      <c r="T780" s="1">
        <v>42081</v>
      </c>
      <c r="U780" s="1">
        <v>42082</v>
      </c>
      <c r="V780">
        <v>237.04259999999999</v>
      </c>
      <c r="W780" s="2">
        <f>Sales_Dataset[[#This Row],[Profit]]/Sales_Dataset[[#This Row],[Sales]]</f>
        <v>0.69</v>
      </c>
      <c r="X780">
        <v>13</v>
      </c>
      <c r="Y780">
        <v>343.54</v>
      </c>
      <c r="Z780">
        <v>91263</v>
      </c>
      <c r="AA780" t="s">
        <v>52</v>
      </c>
      <c r="AB780" t="s">
        <v>40</v>
      </c>
    </row>
    <row r="781" spans="1:28" x14ac:dyDescent="0.3">
      <c r="A781">
        <v>26084</v>
      </c>
      <c r="B781" t="s">
        <v>76</v>
      </c>
      <c r="C781">
        <v>0.1</v>
      </c>
      <c r="D781">
        <v>20.98</v>
      </c>
      <c r="E781">
        <v>53.03</v>
      </c>
      <c r="F781">
        <v>2198</v>
      </c>
      <c r="G781" t="s">
        <v>2980</v>
      </c>
      <c r="H781" t="s">
        <v>29</v>
      </c>
      <c r="I781" t="s">
        <v>60</v>
      </c>
      <c r="J781" t="s">
        <v>45</v>
      </c>
      <c r="K781" t="s">
        <v>120</v>
      </c>
      <c r="L781" t="s">
        <v>74</v>
      </c>
      <c r="M781" t="s">
        <v>350</v>
      </c>
      <c r="N781">
        <v>0.78</v>
      </c>
      <c r="O781" t="s">
        <v>35</v>
      </c>
      <c r="P781" t="s">
        <v>69</v>
      </c>
      <c r="Q781" t="s">
        <v>70</v>
      </c>
      <c r="R781" t="s">
        <v>2982</v>
      </c>
      <c r="S781">
        <v>11757</v>
      </c>
      <c r="T781" s="1">
        <v>42146</v>
      </c>
      <c r="U781" s="1">
        <v>42146</v>
      </c>
      <c r="V781">
        <v>-2111.36</v>
      </c>
      <c r="W781" s="2">
        <f>Sales_Dataset[[#This Row],[Profit]]/Sales_Dataset[[#This Row],[Sales]]</f>
        <v>-6.1638348805978866</v>
      </c>
      <c r="X781">
        <v>16</v>
      </c>
      <c r="Y781">
        <v>342.54</v>
      </c>
      <c r="Z781">
        <v>89174</v>
      </c>
      <c r="AA781" t="s">
        <v>72</v>
      </c>
      <c r="AB781" t="s">
        <v>40</v>
      </c>
    </row>
    <row r="782" spans="1:28" x14ac:dyDescent="0.3">
      <c r="A782">
        <v>26048</v>
      </c>
      <c r="B782" t="s">
        <v>58</v>
      </c>
      <c r="C782">
        <v>0.08</v>
      </c>
      <c r="D782">
        <v>68.81</v>
      </c>
      <c r="E782">
        <v>60</v>
      </c>
      <c r="F782">
        <v>2323</v>
      </c>
      <c r="G782" t="s">
        <v>2304</v>
      </c>
      <c r="H782" t="s">
        <v>29</v>
      </c>
      <c r="I782" t="s">
        <v>60</v>
      </c>
      <c r="J782" t="s">
        <v>45</v>
      </c>
      <c r="K782" t="s">
        <v>73</v>
      </c>
      <c r="L782" t="s">
        <v>74</v>
      </c>
      <c r="M782" t="s">
        <v>75</v>
      </c>
      <c r="N782">
        <v>0.41</v>
      </c>
      <c r="O782" t="s">
        <v>35</v>
      </c>
      <c r="P782" t="s">
        <v>36</v>
      </c>
      <c r="Q782" t="s">
        <v>37</v>
      </c>
      <c r="R782" t="s">
        <v>1874</v>
      </c>
      <c r="S782">
        <v>92236</v>
      </c>
      <c r="T782" s="1">
        <v>42079</v>
      </c>
      <c r="U782" s="1">
        <v>42080</v>
      </c>
      <c r="V782">
        <v>-550.42999999999995</v>
      </c>
      <c r="W782" s="2">
        <f>Sales_Dataset[[#This Row],[Profit]]/Sales_Dataset[[#This Row],[Sales]]</f>
        <v>-1.6291659267152072</v>
      </c>
      <c r="X782">
        <v>5</v>
      </c>
      <c r="Y782">
        <v>337.86</v>
      </c>
      <c r="Z782">
        <v>88721</v>
      </c>
      <c r="AA782" t="s">
        <v>39</v>
      </c>
      <c r="AB782" t="s">
        <v>40</v>
      </c>
    </row>
    <row r="783" spans="1:28" x14ac:dyDescent="0.3">
      <c r="A783">
        <v>19596</v>
      </c>
      <c r="B783" t="s">
        <v>27</v>
      </c>
      <c r="C783">
        <v>0.1</v>
      </c>
      <c r="D783">
        <v>52.99</v>
      </c>
      <c r="E783">
        <v>19.989999999999998</v>
      </c>
      <c r="F783">
        <v>1826</v>
      </c>
      <c r="G783" t="s">
        <v>476</v>
      </c>
      <c r="H783" t="s">
        <v>85</v>
      </c>
      <c r="I783" t="s">
        <v>30</v>
      </c>
      <c r="J783" t="s">
        <v>45</v>
      </c>
      <c r="K783" t="s">
        <v>120</v>
      </c>
      <c r="L783" t="s">
        <v>47</v>
      </c>
      <c r="M783" t="s">
        <v>1204</v>
      </c>
      <c r="N783">
        <v>0.81</v>
      </c>
      <c r="O783" t="s">
        <v>35</v>
      </c>
      <c r="P783" t="s">
        <v>49</v>
      </c>
      <c r="Q783" t="s">
        <v>455</v>
      </c>
      <c r="R783" t="s">
        <v>478</v>
      </c>
      <c r="S783">
        <v>52722</v>
      </c>
      <c r="T783" s="1">
        <v>42112</v>
      </c>
      <c r="U783" s="1">
        <v>42113</v>
      </c>
      <c r="V783">
        <v>-517.16999999999996</v>
      </c>
      <c r="W783" s="2">
        <f>Sales_Dataset[[#This Row],[Profit]]/Sales_Dataset[[#This Row],[Sales]]</f>
        <v>-1.5319470363458634</v>
      </c>
      <c r="X783">
        <v>7</v>
      </c>
      <c r="Y783">
        <v>337.59</v>
      </c>
      <c r="Z783">
        <v>86958</v>
      </c>
      <c r="AA783" t="s">
        <v>52</v>
      </c>
      <c r="AB783" t="s">
        <v>40</v>
      </c>
    </row>
    <row r="784" spans="1:28" x14ac:dyDescent="0.3">
      <c r="A784">
        <v>6586</v>
      </c>
      <c r="B784" t="s">
        <v>27</v>
      </c>
      <c r="C784">
        <v>0</v>
      </c>
      <c r="D784">
        <v>125.99</v>
      </c>
      <c r="E784">
        <v>2.5</v>
      </c>
      <c r="F784">
        <v>2618</v>
      </c>
      <c r="G784" t="s">
        <v>258</v>
      </c>
      <c r="H784" t="s">
        <v>43</v>
      </c>
      <c r="I784" t="s">
        <v>30</v>
      </c>
      <c r="J784" t="s">
        <v>55</v>
      </c>
      <c r="K784" t="s">
        <v>56</v>
      </c>
      <c r="L784" t="s">
        <v>47</v>
      </c>
      <c r="M784" t="s">
        <v>321</v>
      </c>
      <c r="N784">
        <v>0.59</v>
      </c>
      <c r="O784" t="s">
        <v>35</v>
      </c>
      <c r="P784" t="s">
        <v>69</v>
      </c>
      <c r="Q784" t="s">
        <v>70</v>
      </c>
      <c r="R784" t="s">
        <v>71</v>
      </c>
      <c r="S784">
        <v>10004</v>
      </c>
      <c r="T784" s="1">
        <v>42021</v>
      </c>
      <c r="U784" s="1">
        <v>42023</v>
      </c>
      <c r="V784">
        <v>-815.90079999999989</v>
      </c>
      <c r="W784" s="2">
        <f>Sales_Dataset[[#This Row],[Profit]]/Sales_Dataset[[#This Row],[Sales]]</f>
        <v>-2.4186304618485801</v>
      </c>
      <c r="X784">
        <v>3</v>
      </c>
      <c r="Y784">
        <v>337.34</v>
      </c>
      <c r="Z784">
        <v>46884</v>
      </c>
      <c r="AA784" t="s">
        <v>72</v>
      </c>
      <c r="AB784" t="s">
        <v>40</v>
      </c>
    </row>
    <row r="785" spans="1:28" x14ac:dyDescent="0.3">
      <c r="A785">
        <v>23499</v>
      </c>
      <c r="B785" t="s">
        <v>76</v>
      </c>
      <c r="C785">
        <v>0.09</v>
      </c>
      <c r="D785">
        <v>28.48</v>
      </c>
      <c r="E785">
        <v>1.99</v>
      </c>
      <c r="F785">
        <v>2059</v>
      </c>
      <c r="G785" t="s">
        <v>1915</v>
      </c>
      <c r="H785" t="s">
        <v>43</v>
      </c>
      <c r="I785" t="s">
        <v>30</v>
      </c>
      <c r="J785" t="s">
        <v>55</v>
      </c>
      <c r="K785" t="s">
        <v>86</v>
      </c>
      <c r="L785" t="s">
        <v>62</v>
      </c>
      <c r="M785" t="s">
        <v>454</v>
      </c>
      <c r="N785">
        <v>0.4</v>
      </c>
      <c r="O785" t="s">
        <v>35</v>
      </c>
      <c r="P785" t="s">
        <v>88</v>
      </c>
      <c r="Q785" t="s">
        <v>112</v>
      </c>
      <c r="R785" t="s">
        <v>1917</v>
      </c>
      <c r="S785">
        <v>27260</v>
      </c>
      <c r="T785" s="1">
        <v>42021</v>
      </c>
      <c r="U785" s="1">
        <v>42022</v>
      </c>
      <c r="V785">
        <v>-1250.7460000000001</v>
      </c>
      <c r="W785" s="2">
        <f>Sales_Dataset[[#This Row],[Profit]]/Sales_Dataset[[#This Row],[Sales]]</f>
        <v>-3.7122937195773478</v>
      </c>
      <c r="X785">
        <v>13</v>
      </c>
      <c r="Y785">
        <v>336.92</v>
      </c>
      <c r="Z785">
        <v>88039</v>
      </c>
      <c r="AA785" t="s">
        <v>91</v>
      </c>
      <c r="AB785" t="s">
        <v>40</v>
      </c>
    </row>
    <row r="786" spans="1:28" x14ac:dyDescent="0.3">
      <c r="A786">
        <v>18735</v>
      </c>
      <c r="B786" t="s">
        <v>41</v>
      </c>
      <c r="C786">
        <v>0.1</v>
      </c>
      <c r="D786">
        <v>31.78</v>
      </c>
      <c r="E786">
        <v>1.99</v>
      </c>
      <c r="F786">
        <v>767</v>
      </c>
      <c r="G786" t="s">
        <v>760</v>
      </c>
      <c r="H786" t="s">
        <v>43</v>
      </c>
      <c r="I786" t="s">
        <v>30</v>
      </c>
      <c r="J786" t="s">
        <v>55</v>
      </c>
      <c r="K786" t="s">
        <v>86</v>
      </c>
      <c r="L786" t="s">
        <v>62</v>
      </c>
      <c r="M786" t="s">
        <v>507</v>
      </c>
      <c r="N786">
        <v>0.42</v>
      </c>
      <c r="O786" t="s">
        <v>35</v>
      </c>
      <c r="P786" t="s">
        <v>49</v>
      </c>
      <c r="Q786" t="s">
        <v>176</v>
      </c>
      <c r="R786" t="s">
        <v>761</v>
      </c>
      <c r="S786">
        <v>61201</v>
      </c>
      <c r="T786" s="1">
        <v>42034</v>
      </c>
      <c r="U786" s="1">
        <v>42036</v>
      </c>
      <c r="V786">
        <v>232.28159999999997</v>
      </c>
      <c r="W786" s="2">
        <f>Sales_Dataset[[#This Row],[Profit]]/Sales_Dataset[[#This Row],[Sales]]</f>
        <v>0.69</v>
      </c>
      <c r="X786">
        <v>11</v>
      </c>
      <c r="Y786">
        <v>336.64</v>
      </c>
      <c r="Z786">
        <v>86279</v>
      </c>
      <c r="AA786" t="s">
        <v>52</v>
      </c>
      <c r="AB786" t="s">
        <v>40</v>
      </c>
    </row>
    <row r="787" spans="1:28" x14ac:dyDescent="0.3">
      <c r="A787">
        <v>21964</v>
      </c>
      <c r="B787" t="s">
        <v>65</v>
      </c>
      <c r="C787">
        <v>0.05</v>
      </c>
      <c r="D787">
        <v>30.42</v>
      </c>
      <c r="E787">
        <v>8.65</v>
      </c>
      <c r="F787">
        <v>2132</v>
      </c>
      <c r="G787" t="s">
        <v>2014</v>
      </c>
      <c r="H787" t="s">
        <v>85</v>
      </c>
      <c r="I787" t="s">
        <v>44</v>
      </c>
      <c r="J787" t="s">
        <v>55</v>
      </c>
      <c r="K787" t="s">
        <v>86</v>
      </c>
      <c r="L787" t="s">
        <v>47</v>
      </c>
      <c r="M787" t="s">
        <v>2015</v>
      </c>
      <c r="N787">
        <v>0.74</v>
      </c>
      <c r="O787" t="s">
        <v>35</v>
      </c>
      <c r="P787" t="s">
        <v>49</v>
      </c>
      <c r="Q787" t="s">
        <v>433</v>
      </c>
      <c r="R787" t="s">
        <v>2016</v>
      </c>
      <c r="S787">
        <v>63042</v>
      </c>
      <c r="T787" s="1">
        <v>42014</v>
      </c>
      <c r="U787" s="1">
        <v>42018</v>
      </c>
      <c r="V787">
        <v>-191.25760000000002</v>
      </c>
      <c r="W787" s="2">
        <f>Sales_Dataset[[#This Row],[Profit]]/Sales_Dataset[[#This Row],[Sales]]</f>
        <v>-0.57187417772993665</v>
      </c>
      <c r="X787">
        <v>11</v>
      </c>
      <c r="Y787">
        <v>334.44</v>
      </c>
      <c r="Z787">
        <v>90078</v>
      </c>
      <c r="AA787" t="s">
        <v>52</v>
      </c>
      <c r="AB787" t="s">
        <v>40</v>
      </c>
    </row>
    <row r="788" spans="1:28" x14ac:dyDescent="0.3">
      <c r="A788">
        <v>23750</v>
      </c>
      <c r="B788" t="s">
        <v>58</v>
      </c>
      <c r="C788">
        <v>0.06</v>
      </c>
      <c r="D788">
        <v>15.01</v>
      </c>
      <c r="E788">
        <v>8.4</v>
      </c>
      <c r="F788">
        <v>1623</v>
      </c>
      <c r="G788" t="s">
        <v>2507</v>
      </c>
      <c r="H788" t="s">
        <v>43</v>
      </c>
      <c r="I788" t="s">
        <v>60</v>
      </c>
      <c r="J788" t="s">
        <v>45</v>
      </c>
      <c r="K788" t="s">
        <v>67</v>
      </c>
      <c r="L788" t="s">
        <v>47</v>
      </c>
      <c r="M788" t="s">
        <v>2508</v>
      </c>
      <c r="N788">
        <v>0.39</v>
      </c>
      <c r="O788" t="s">
        <v>35</v>
      </c>
      <c r="P788" t="s">
        <v>49</v>
      </c>
      <c r="Q788" t="s">
        <v>413</v>
      </c>
      <c r="R788" t="s">
        <v>2509</v>
      </c>
      <c r="S788">
        <v>46375</v>
      </c>
      <c r="T788" s="1">
        <v>42148</v>
      </c>
      <c r="U788" s="1">
        <v>42150</v>
      </c>
      <c r="V788">
        <v>1.6169000000000011</v>
      </c>
      <c r="W788" s="2">
        <f>Sales_Dataset[[#This Row],[Profit]]/Sales_Dataset[[#This Row],[Sales]]</f>
        <v>4.8549723756906105E-3</v>
      </c>
      <c r="X788">
        <v>22</v>
      </c>
      <c r="Y788">
        <v>333.04</v>
      </c>
      <c r="Z788">
        <v>87611</v>
      </c>
      <c r="AA788" t="s">
        <v>52</v>
      </c>
      <c r="AB788" t="s">
        <v>40</v>
      </c>
    </row>
    <row r="789" spans="1:28" x14ac:dyDescent="0.3">
      <c r="A789">
        <v>23568</v>
      </c>
      <c r="B789" t="s">
        <v>65</v>
      </c>
      <c r="C789">
        <v>0.03</v>
      </c>
      <c r="D789">
        <v>30.98</v>
      </c>
      <c r="E789">
        <v>6.5</v>
      </c>
      <c r="F789">
        <v>1132</v>
      </c>
      <c r="G789" t="s">
        <v>2150</v>
      </c>
      <c r="H789" t="s">
        <v>43</v>
      </c>
      <c r="I789" t="s">
        <v>30</v>
      </c>
      <c r="J789" t="s">
        <v>55</v>
      </c>
      <c r="K789" t="s">
        <v>86</v>
      </c>
      <c r="L789" t="s">
        <v>47</v>
      </c>
      <c r="M789" t="s">
        <v>291</v>
      </c>
      <c r="N789">
        <v>0.79</v>
      </c>
      <c r="O789" t="s">
        <v>35</v>
      </c>
      <c r="P789" t="s">
        <v>49</v>
      </c>
      <c r="Q789" t="s">
        <v>50</v>
      </c>
      <c r="R789" t="s">
        <v>2151</v>
      </c>
      <c r="S789">
        <v>76039</v>
      </c>
      <c r="T789" s="1">
        <v>42168</v>
      </c>
      <c r="U789" s="1">
        <v>42172</v>
      </c>
      <c r="V789">
        <v>-115.35999999999999</v>
      </c>
      <c r="W789" s="2">
        <f>Sales_Dataset[[#This Row],[Profit]]/Sales_Dataset[[#This Row],[Sales]]</f>
        <v>-0.34640562128400693</v>
      </c>
      <c r="X789">
        <v>11</v>
      </c>
      <c r="Y789">
        <v>333.02</v>
      </c>
      <c r="Z789">
        <v>88104</v>
      </c>
      <c r="AA789" t="s">
        <v>52</v>
      </c>
      <c r="AB789" t="s">
        <v>40</v>
      </c>
    </row>
    <row r="790" spans="1:28" x14ac:dyDescent="0.3">
      <c r="A790">
        <v>25605</v>
      </c>
      <c r="B790" t="s">
        <v>58</v>
      </c>
      <c r="C790">
        <v>0.04</v>
      </c>
      <c r="D790">
        <v>39.479999999999997</v>
      </c>
      <c r="E790">
        <v>1.99</v>
      </c>
      <c r="F790">
        <v>3222</v>
      </c>
      <c r="G790" t="s">
        <v>2874</v>
      </c>
      <c r="H790" t="s">
        <v>85</v>
      </c>
      <c r="I790" t="s">
        <v>30</v>
      </c>
      <c r="J790" t="s">
        <v>55</v>
      </c>
      <c r="K790" t="s">
        <v>86</v>
      </c>
      <c r="L790" t="s">
        <v>62</v>
      </c>
      <c r="M790" t="s">
        <v>890</v>
      </c>
      <c r="N790">
        <v>0.54</v>
      </c>
      <c r="O790" t="s">
        <v>35</v>
      </c>
      <c r="P790" t="s">
        <v>88</v>
      </c>
      <c r="Q790" t="s">
        <v>94</v>
      </c>
      <c r="R790" t="s">
        <v>2875</v>
      </c>
      <c r="S790">
        <v>32303</v>
      </c>
      <c r="T790" s="1">
        <v>42082</v>
      </c>
      <c r="U790" s="1">
        <v>42082</v>
      </c>
      <c r="V790">
        <v>-1535.4864000000002</v>
      </c>
      <c r="W790" s="2">
        <f>Sales_Dataset[[#This Row],[Profit]]/Sales_Dataset[[#This Row],[Sales]]</f>
        <v>-4.6227312138728331</v>
      </c>
      <c r="X790">
        <v>8</v>
      </c>
      <c r="Y790">
        <v>332.16</v>
      </c>
      <c r="Z790">
        <v>90814</v>
      </c>
      <c r="AA790" t="s">
        <v>91</v>
      </c>
      <c r="AB790" t="s">
        <v>40</v>
      </c>
    </row>
    <row r="791" spans="1:28" x14ac:dyDescent="0.3">
      <c r="A791">
        <v>1115</v>
      </c>
      <c r="B791" t="s">
        <v>65</v>
      </c>
      <c r="C791">
        <v>0.01</v>
      </c>
      <c r="D791">
        <v>4.9800000000000004</v>
      </c>
      <c r="E791">
        <v>7.44</v>
      </c>
      <c r="F791">
        <v>553</v>
      </c>
      <c r="G791" t="s">
        <v>28</v>
      </c>
      <c r="H791" t="s">
        <v>43</v>
      </c>
      <c r="I791" t="s">
        <v>30</v>
      </c>
      <c r="J791" t="s">
        <v>45</v>
      </c>
      <c r="K791" t="s">
        <v>53</v>
      </c>
      <c r="L791" t="s">
        <v>47</v>
      </c>
      <c r="M791" t="s">
        <v>136</v>
      </c>
      <c r="N791">
        <v>0.36</v>
      </c>
      <c r="O791" t="s">
        <v>35</v>
      </c>
      <c r="P791" t="s">
        <v>36</v>
      </c>
      <c r="Q791" t="s">
        <v>37</v>
      </c>
      <c r="R791" t="s">
        <v>38</v>
      </c>
      <c r="S791">
        <v>90008</v>
      </c>
      <c r="T791" s="1">
        <v>42109</v>
      </c>
      <c r="U791" s="1">
        <v>42118</v>
      </c>
      <c r="V791">
        <v>-179.59199999999998</v>
      </c>
      <c r="W791" s="2">
        <f>Sales_Dataset[[#This Row],[Profit]]/Sales_Dataset[[#This Row],[Sales]]</f>
        <v>-0.54387208140274368</v>
      </c>
      <c r="X791">
        <v>63</v>
      </c>
      <c r="Y791">
        <v>330.21</v>
      </c>
      <c r="Z791">
        <v>8165</v>
      </c>
      <c r="AA791" t="s">
        <v>39</v>
      </c>
      <c r="AB791" t="s">
        <v>40</v>
      </c>
    </row>
    <row r="792" spans="1:28" x14ac:dyDescent="0.3">
      <c r="A792">
        <v>19488</v>
      </c>
      <c r="B792" t="s">
        <v>65</v>
      </c>
      <c r="C792">
        <v>7.0000000000000007E-2</v>
      </c>
      <c r="D792">
        <v>195.99</v>
      </c>
      <c r="E792">
        <v>8.99</v>
      </c>
      <c r="F792">
        <v>2795</v>
      </c>
      <c r="G792" t="s">
        <v>1161</v>
      </c>
      <c r="H792" t="s">
        <v>43</v>
      </c>
      <c r="I792" t="s">
        <v>30</v>
      </c>
      <c r="J792" t="s">
        <v>55</v>
      </c>
      <c r="K792" t="s">
        <v>56</v>
      </c>
      <c r="L792" t="s">
        <v>47</v>
      </c>
      <c r="M792" t="s">
        <v>1164</v>
      </c>
      <c r="N792">
        <v>0.57999999999999996</v>
      </c>
      <c r="O792" t="s">
        <v>35</v>
      </c>
      <c r="P792" t="s">
        <v>49</v>
      </c>
      <c r="Q792" t="s">
        <v>455</v>
      </c>
      <c r="R792" t="s">
        <v>1162</v>
      </c>
      <c r="S792">
        <v>50401</v>
      </c>
      <c r="T792" s="1">
        <v>42030</v>
      </c>
      <c r="U792" s="1">
        <v>42030</v>
      </c>
      <c r="V792">
        <v>-457.16</v>
      </c>
      <c r="W792" s="2">
        <f>Sales_Dataset[[#This Row],[Profit]]/Sales_Dataset[[#This Row],[Sales]]</f>
        <v>-1.391870908814127</v>
      </c>
      <c r="X792">
        <v>2</v>
      </c>
      <c r="Y792">
        <v>328.45</v>
      </c>
      <c r="Z792">
        <v>87556</v>
      </c>
      <c r="AA792" t="s">
        <v>52</v>
      </c>
      <c r="AB792" t="s">
        <v>40</v>
      </c>
    </row>
    <row r="793" spans="1:28" x14ac:dyDescent="0.3">
      <c r="A793">
        <v>2628</v>
      </c>
      <c r="B793" t="s">
        <v>41</v>
      </c>
      <c r="C793">
        <v>7.0000000000000007E-2</v>
      </c>
      <c r="D793">
        <v>40.98</v>
      </c>
      <c r="E793">
        <v>7.47</v>
      </c>
      <c r="F793">
        <v>1280</v>
      </c>
      <c r="G793" t="s">
        <v>194</v>
      </c>
      <c r="H793" t="s">
        <v>43</v>
      </c>
      <c r="I793" t="s">
        <v>30</v>
      </c>
      <c r="J793" t="s">
        <v>45</v>
      </c>
      <c r="K793" t="s">
        <v>67</v>
      </c>
      <c r="L793" t="s">
        <v>47</v>
      </c>
      <c r="M793" t="s">
        <v>195</v>
      </c>
      <c r="N793">
        <v>0.37</v>
      </c>
      <c r="O793" t="s">
        <v>35</v>
      </c>
      <c r="P793" t="s">
        <v>36</v>
      </c>
      <c r="Q793" t="s">
        <v>108</v>
      </c>
      <c r="R793" t="s">
        <v>135</v>
      </c>
      <c r="S793">
        <v>98119</v>
      </c>
      <c r="T793" s="1">
        <v>42064</v>
      </c>
      <c r="U793" s="1">
        <v>42065</v>
      </c>
      <c r="V793">
        <v>54.901500000000006</v>
      </c>
      <c r="W793" s="2">
        <f>Sales_Dataset[[#This Row],[Profit]]/Sales_Dataset[[#This Row],[Sales]]</f>
        <v>0.16758188089496659</v>
      </c>
      <c r="X793">
        <v>8</v>
      </c>
      <c r="Y793">
        <v>327.61</v>
      </c>
      <c r="Z793">
        <v>19042</v>
      </c>
      <c r="AA793" t="s">
        <v>39</v>
      </c>
      <c r="AB793" t="s">
        <v>40</v>
      </c>
    </row>
    <row r="794" spans="1:28" x14ac:dyDescent="0.3">
      <c r="A794">
        <v>20066</v>
      </c>
      <c r="B794" t="s">
        <v>58</v>
      </c>
      <c r="C794">
        <v>0.02</v>
      </c>
      <c r="D794">
        <v>28.15</v>
      </c>
      <c r="E794">
        <v>6.17</v>
      </c>
      <c r="F794">
        <v>2488</v>
      </c>
      <c r="G794" t="s">
        <v>1389</v>
      </c>
      <c r="H794" t="s">
        <v>43</v>
      </c>
      <c r="I794" t="s">
        <v>80</v>
      </c>
      <c r="J794" t="s">
        <v>45</v>
      </c>
      <c r="K794" t="s">
        <v>81</v>
      </c>
      <c r="L794" t="s">
        <v>62</v>
      </c>
      <c r="M794" t="s">
        <v>183</v>
      </c>
      <c r="N794">
        <v>0.55000000000000004</v>
      </c>
      <c r="O794" t="s">
        <v>35</v>
      </c>
      <c r="P794" t="s">
        <v>88</v>
      </c>
      <c r="Q794" t="s">
        <v>380</v>
      </c>
      <c r="R794" t="s">
        <v>1390</v>
      </c>
      <c r="S794">
        <v>72023</v>
      </c>
      <c r="T794" s="1">
        <v>42103</v>
      </c>
      <c r="U794" s="1">
        <v>42104</v>
      </c>
      <c r="V794">
        <v>160.8066</v>
      </c>
      <c r="W794" s="2">
        <f>Sales_Dataset[[#This Row],[Profit]]/Sales_Dataset[[#This Row],[Sales]]</f>
        <v>0.49114749091353344</v>
      </c>
      <c r="X794">
        <v>11</v>
      </c>
      <c r="Y794">
        <v>327.41000000000003</v>
      </c>
      <c r="Z794">
        <v>86887</v>
      </c>
      <c r="AA794" t="s">
        <v>91</v>
      </c>
      <c r="AB794" t="s">
        <v>40</v>
      </c>
    </row>
    <row r="795" spans="1:28" x14ac:dyDescent="0.3">
      <c r="A795">
        <v>25709</v>
      </c>
      <c r="B795" t="s">
        <v>65</v>
      </c>
      <c r="C795">
        <v>0.06</v>
      </c>
      <c r="D795">
        <v>20.99</v>
      </c>
      <c r="E795">
        <v>0.99</v>
      </c>
      <c r="F795">
        <v>2958</v>
      </c>
      <c r="G795" t="s">
        <v>2899</v>
      </c>
      <c r="H795" t="s">
        <v>43</v>
      </c>
      <c r="I795" t="s">
        <v>30</v>
      </c>
      <c r="J795" t="s">
        <v>55</v>
      </c>
      <c r="K795" t="s">
        <v>56</v>
      </c>
      <c r="L795" t="s">
        <v>82</v>
      </c>
      <c r="M795" t="s">
        <v>2900</v>
      </c>
      <c r="N795">
        <v>0.37</v>
      </c>
      <c r="O795" t="s">
        <v>35</v>
      </c>
      <c r="P795" t="s">
        <v>49</v>
      </c>
      <c r="Q795" t="s">
        <v>419</v>
      </c>
      <c r="R795" t="s">
        <v>2901</v>
      </c>
      <c r="S795">
        <v>54956</v>
      </c>
      <c r="T795" s="1">
        <v>42086</v>
      </c>
      <c r="U795" s="1">
        <v>42091</v>
      </c>
      <c r="V795">
        <v>224.96069999999997</v>
      </c>
      <c r="W795" s="2">
        <f>Sales_Dataset[[#This Row],[Profit]]/Sales_Dataset[[#This Row],[Sales]]</f>
        <v>0.69</v>
      </c>
      <c r="X795">
        <v>18</v>
      </c>
      <c r="Y795">
        <v>326.02999999999997</v>
      </c>
      <c r="Z795">
        <v>90265</v>
      </c>
      <c r="AA795" t="s">
        <v>52</v>
      </c>
      <c r="AB795" t="s">
        <v>40</v>
      </c>
    </row>
    <row r="796" spans="1:28" x14ac:dyDescent="0.3">
      <c r="A796">
        <v>1553</v>
      </c>
      <c r="B796" t="s">
        <v>65</v>
      </c>
      <c r="C796">
        <v>0.03</v>
      </c>
      <c r="D796">
        <v>28.53</v>
      </c>
      <c r="E796">
        <v>1.49</v>
      </c>
      <c r="F796">
        <v>1193</v>
      </c>
      <c r="G796" t="s">
        <v>122</v>
      </c>
      <c r="H796" t="s">
        <v>43</v>
      </c>
      <c r="I796" t="s">
        <v>60</v>
      </c>
      <c r="J796" t="s">
        <v>45</v>
      </c>
      <c r="K796" t="s">
        <v>67</v>
      </c>
      <c r="L796" t="s">
        <v>47</v>
      </c>
      <c r="M796" t="s">
        <v>156</v>
      </c>
      <c r="N796">
        <v>0.38</v>
      </c>
      <c r="O796" t="s">
        <v>35</v>
      </c>
      <c r="P796" t="s">
        <v>69</v>
      </c>
      <c r="Q796" t="s">
        <v>107</v>
      </c>
      <c r="R796" t="s">
        <v>108</v>
      </c>
      <c r="S796">
        <v>20016</v>
      </c>
      <c r="T796" s="1">
        <v>42183</v>
      </c>
      <c r="U796" s="1">
        <v>42186</v>
      </c>
      <c r="V796">
        <v>39.626999999999995</v>
      </c>
      <c r="W796" s="2">
        <f>Sales_Dataset[[#This Row],[Profit]]/Sales_Dataset[[#This Row],[Sales]]</f>
        <v>0.12165597273815734</v>
      </c>
      <c r="X796">
        <v>11</v>
      </c>
      <c r="Y796">
        <v>325.73</v>
      </c>
      <c r="Z796">
        <v>11206</v>
      </c>
      <c r="AA796" t="s">
        <v>72</v>
      </c>
      <c r="AB796" t="s">
        <v>40</v>
      </c>
    </row>
    <row r="797" spans="1:28" x14ac:dyDescent="0.3">
      <c r="A797">
        <v>20798</v>
      </c>
      <c r="B797" t="s">
        <v>65</v>
      </c>
      <c r="C797">
        <v>0.1</v>
      </c>
      <c r="D797">
        <v>205.99</v>
      </c>
      <c r="E797">
        <v>8.99</v>
      </c>
      <c r="F797">
        <v>2358</v>
      </c>
      <c r="G797" t="s">
        <v>847</v>
      </c>
      <c r="H797" t="s">
        <v>43</v>
      </c>
      <c r="I797" t="s">
        <v>30</v>
      </c>
      <c r="J797" t="s">
        <v>55</v>
      </c>
      <c r="K797" t="s">
        <v>56</v>
      </c>
      <c r="L797" t="s">
        <v>47</v>
      </c>
      <c r="M797" t="s">
        <v>1084</v>
      </c>
      <c r="N797">
        <v>0.56000000000000005</v>
      </c>
      <c r="O797" t="s">
        <v>35</v>
      </c>
      <c r="P797" t="s">
        <v>88</v>
      </c>
      <c r="Q797" t="s">
        <v>94</v>
      </c>
      <c r="R797" t="s">
        <v>849</v>
      </c>
      <c r="S797">
        <v>33311</v>
      </c>
      <c r="T797" s="1">
        <v>42067</v>
      </c>
      <c r="U797" s="1">
        <v>42071</v>
      </c>
      <c r="V797">
        <v>147</v>
      </c>
      <c r="W797" s="2">
        <f>Sales_Dataset[[#This Row],[Profit]]/Sales_Dataset[[#This Row],[Sales]]</f>
        <v>0.45283716345265235</v>
      </c>
      <c r="X797">
        <v>2</v>
      </c>
      <c r="Y797">
        <v>324.62</v>
      </c>
      <c r="Z797">
        <v>88267</v>
      </c>
      <c r="AA797" t="s">
        <v>91</v>
      </c>
      <c r="AB797" t="s">
        <v>40</v>
      </c>
    </row>
    <row r="798" spans="1:28" x14ac:dyDescent="0.3">
      <c r="A798">
        <v>18404</v>
      </c>
      <c r="B798" t="s">
        <v>41</v>
      </c>
      <c r="C798">
        <v>0.06</v>
      </c>
      <c r="D798">
        <v>55.94</v>
      </c>
      <c r="E798">
        <v>4</v>
      </c>
      <c r="F798">
        <v>1041</v>
      </c>
      <c r="G798" t="s">
        <v>579</v>
      </c>
      <c r="H798" t="s">
        <v>43</v>
      </c>
      <c r="I798" t="s">
        <v>60</v>
      </c>
      <c r="J798" t="s">
        <v>55</v>
      </c>
      <c r="K798" t="s">
        <v>86</v>
      </c>
      <c r="L798" t="s">
        <v>47</v>
      </c>
      <c r="M798" t="s">
        <v>580</v>
      </c>
      <c r="N798">
        <v>0.74</v>
      </c>
      <c r="O798" t="s">
        <v>35</v>
      </c>
      <c r="P798" t="s">
        <v>36</v>
      </c>
      <c r="Q798" t="s">
        <v>37</v>
      </c>
      <c r="R798" t="s">
        <v>581</v>
      </c>
      <c r="S798">
        <v>95695</v>
      </c>
      <c r="T798" s="1">
        <v>42111</v>
      </c>
      <c r="U798" s="1">
        <v>42112</v>
      </c>
      <c r="V798">
        <v>-13.77</v>
      </c>
      <c r="W798" s="2">
        <f>Sales_Dataset[[#This Row],[Profit]]/Sales_Dataset[[#This Row],[Sales]]</f>
        <v>-4.266195743098801E-2</v>
      </c>
      <c r="X798">
        <v>6</v>
      </c>
      <c r="Y798">
        <v>322.77</v>
      </c>
      <c r="Z798">
        <v>87846</v>
      </c>
      <c r="AA798" t="s">
        <v>39</v>
      </c>
      <c r="AB798" t="s">
        <v>40</v>
      </c>
    </row>
    <row r="799" spans="1:28" x14ac:dyDescent="0.3">
      <c r="A799">
        <v>4613</v>
      </c>
      <c r="B799" t="s">
        <v>27</v>
      </c>
      <c r="C799">
        <v>0.06</v>
      </c>
      <c r="D799">
        <v>8.1199999999999992</v>
      </c>
      <c r="E799">
        <v>2.83</v>
      </c>
      <c r="F799">
        <v>698</v>
      </c>
      <c r="G799" t="s">
        <v>140</v>
      </c>
      <c r="H799" t="s">
        <v>43</v>
      </c>
      <c r="I799" t="s">
        <v>30</v>
      </c>
      <c r="J799" t="s">
        <v>55</v>
      </c>
      <c r="K799" t="s">
        <v>86</v>
      </c>
      <c r="L799" t="s">
        <v>62</v>
      </c>
      <c r="M799" t="s">
        <v>253</v>
      </c>
      <c r="N799">
        <v>0.77</v>
      </c>
      <c r="O799" t="s">
        <v>35</v>
      </c>
      <c r="P799" t="s">
        <v>36</v>
      </c>
      <c r="Q799" t="s">
        <v>108</v>
      </c>
      <c r="R799" t="s">
        <v>135</v>
      </c>
      <c r="S799">
        <v>98105</v>
      </c>
      <c r="T799" s="1">
        <v>42090</v>
      </c>
      <c r="U799" s="1">
        <v>42091</v>
      </c>
      <c r="V799">
        <v>-82.83</v>
      </c>
      <c r="W799" s="2">
        <f>Sales_Dataset[[#This Row],[Profit]]/Sales_Dataset[[#This Row],[Sales]]</f>
        <v>-0.25721206098810673</v>
      </c>
      <c r="X799">
        <v>41</v>
      </c>
      <c r="Y799">
        <v>322.02999999999997</v>
      </c>
      <c r="Z799">
        <v>32869</v>
      </c>
      <c r="AA799" t="s">
        <v>39</v>
      </c>
      <c r="AB799" t="s">
        <v>40</v>
      </c>
    </row>
    <row r="800" spans="1:28" x14ac:dyDescent="0.3">
      <c r="A800">
        <v>6212</v>
      </c>
      <c r="B800" t="s">
        <v>27</v>
      </c>
      <c r="C800">
        <v>0.05</v>
      </c>
      <c r="D800">
        <v>6.68</v>
      </c>
      <c r="E800">
        <v>5.66</v>
      </c>
      <c r="F800">
        <v>1723</v>
      </c>
      <c r="G800" t="s">
        <v>251</v>
      </c>
      <c r="H800" t="s">
        <v>43</v>
      </c>
      <c r="I800" t="s">
        <v>30</v>
      </c>
      <c r="J800" t="s">
        <v>45</v>
      </c>
      <c r="K800" t="s">
        <v>53</v>
      </c>
      <c r="L800" t="s">
        <v>47</v>
      </c>
      <c r="M800" t="s">
        <v>309</v>
      </c>
      <c r="N800">
        <v>0.37</v>
      </c>
      <c r="O800" t="s">
        <v>35</v>
      </c>
      <c r="P800" t="s">
        <v>36</v>
      </c>
      <c r="Q800" t="s">
        <v>37</v>
      </c>
      <c r="R800" t="s">
        <v>187</v>
      </c>
      <c r="S800">
        <v>92037</v>
      </c>
      <c r="T800" s="1">
        <v>42042</v>
      </c>
      <c r="U800" s="1">
        <v>42044</v>
      </c>
      <c r="V800">
        <v>-66.48</v>
      </c>
      <c r="W800" s="2">
        <f>Sales_Dataset[[#This Row],[Profit]]/Sales_Dataset[[#This Row],[Sales]]</f>
        <v>-0.20714797619418565</v>
      </c>
      <c r="X800">
        <v>46</v>
      </c>
      <c r="Y800">
        <v>320.93</v>
      </c>
      <c r="Z800">
        <v>44002</v>
      </c>
      <c r="AA800" t="s">
        <v>39</v>
      </c>
      <c r="AB800" t="s">
        <v>40</v>
      </c>
    </row>
    <row r="801" spans="1:28" x14ac:dyDescent="0.3">
      <c r="A801">
        <v>20844</v>
      </c>
      <c r="B801" t="s">
        <v>41</v>
      </c>
      <c r="C801">
        <v>0.09</v>
      </c>
      <c r="D801">
        <v>95.99</v>
      </c>
      <c r="E801">
        <v>4.9000000000000004</v>
      </c>
      <c r="F801">
        <v>1875</v>
      </c>
      <c r="G801" t="s">
        <v>1652</v>
      </c>
      <c r="H801" t="s">
        <v>43</v>
      </c>
      <c r="I801" t="s">
        <v>80</v>
      </c>
      <c r="J801" t="s">
        <v>55</v>
      </c>
      <c r="K801" t="s">
        <v>56</v>
      </c>
      <c r="L801" t="s">
        <v>47</v>
      </c>
      <c r="M801" t="s">
        <v>1039</v>
      </c>
      <c r="N801">
        <v>0.56000000000000005</v>
      </c>
      <c r="O801" t="s">
        <v>35</v>
      </c>
      <c r="P801" t="s">
        <v>88</v>
      </c>
      <c r="Q801" t="s">
        <v>437</v>
      </c>
      <c r="R801" t="s">
        <v>1653</v>
      </c>
      <c r="S801">
        <v>23320</v>
      </c>
      <c r="T801" s="1">
        <v>42033</v>
      </c>
      <c r="U801" s="1">
        <v>42035</v>
      </c>
      <c r="V801">
        <v>34.302</v>
      </c>
      <c r="W801" s="2">
        <f>Sales_Dataset[[#This Row],[Profit]]/Sales_Dataset[[#This Row],[Sales]]</f>
        <v>0.10694310210444272</v>
      </c>
      <c r="X801">
        <v>4</v>
      </c>
      <c r="Y801">
        <v>320.75</v>
      </c>
      <c r="Z801">
        <v>90899</v>
      </c>
      <c r="AA801" t="s">
        <v>91</v>
      </c>
      <c r="AB801" t="s">
        <v>40</v>
      </c>
    </row>
    <row r="802" spans="1:28" x14ac:dyDescent="0.3">
      <c r="A802">
        <v>21438</v>
      </c>
      <c r="B802" t="s">
        <v>58</v>
      </c>
      <c r="C802">
        <v>0.1</v>
      </c>
      <c r="D802">
        <v>32.479999999999997</v>
      </c>
      <c r="E802">
        <v>35</v>
      </c>
      <c r="F802">
        <v>3155</v>
      </c>
      <c r="G802" t="s">
        <v>1853</v>
      </c>
      <c r="H802" t="s">
        <v>43</v>
      </c>
      <c r="I802" t="s">
        <v>30</v>
      </c>
      <c r="J802" t="s">
        <v>45</v>
      </c>
      <c r="K802" t="s">
        <v>120</v>
      </c>
      <c r="L802" t="s">
        <v>105</v>
      </c>
      <c r="M802" t="s">
        <v>1476</v>
      </c>
      <c r="N802">
        <v>0.81</v>
      </c>
      <c r="O802" t="s">
        <v>35</v>
      </c>
      <c r="P802" t="s">
        <v>88</v>
      </c>
      <c r="Q802" t="s">
        <v>94</v>
      </c>
      <c r="R802" t="s">
        <v>905</v>
      </c>
      <c r="S802">
        <v>32771</v>
      </c>
      <c r="T802" s="1">
        <v>42030</v>
      </c>
      <c r="U802" s="1">
        <v>42031</v>
      </c>
      <c r="V802">
        <v>-333.42540000000002</v>
      </c>
      <c r="W802" s="2">
        <f>Sales_Dataset[[#This Row],[Profit]]/Sales_Dataset[[#This Row],[Sales]]</f>
        <v>-1.0457780008154818</v>
      </c>
      <c r="X802">
        <v>10</v>
      </c>
      <c r="Y802">
        <v>318.83</v>
      </c>
      <c r="Z802">
        <v>86899</v>
      </c>
      <c r="AA802" t="s">
        <v>91</v>
      </c>
      <c r="AB802" t="s">
        <v>40</v>
      </c>
    </row>
    <row r="803" spans="1:28" x14ac:dyDescent="0.3">
      <c r="A803">
        <v>2808</v>
      </c>
      <c r="B803" t="s">
        <v>27</v>
      </c>
      <c r="C803">
        <v>0.04</v>
      </c>
      <c r="D803">
        <v>6.35</v>
      </c>
      <c r="E803">
        <v>1.02</v>
      </c>
      <c r="F803">
        <v>1106</v>
      </c>
      <c r="G803" t="s">
        <v>59</v>
      </c>
      <c r="H803" t="s">
        <v>43</v>
      </c>
      <c r="I803" t="s">
        <v>60</v>
      </c>
      <c r="J803" t="s">
        <v>45</v>
      </c>
      <c r="K803" t="s">
        <v>53</v>
      </c>
      <c r="L803" t="s">
        <v>82</v>
      </c>
      <c r="M803" t="s">
        <v>196</v>
      </c>
      <c r="N803">
        <v>0.39</v>
      </c>
      <c r="O803" t="s">
        <v>35</v>
      </c>
      <c r="P803" t="s">
        <v>49</v>
      </c>
      <c r="Q803" t="s">
        <v>50</v>
      </c>
      <c r="R803" t="s">
        <v>64</v>
      </c>
      <c r="S803">
        <v>75220</v>
      </c>
      <c r="T803" s="1">
        <v>42144</v>
      </c>
      <c r="U803" s="1">
        <v>42147</v>
      </c>
      <c r="V803">
        <v>81.91</v>
      </c>
      <c r="W803" s="2">
        <f>Sales_Dataset[[#This Row],[Profit]]/Sales_Dataset[[#This Row],[Sales]]</f>
        <v>0.25719848023361697</v>
      </c>
      <c r="X803">
        <v>52</v>
      </c>
      <c r="Y803">
        <v>318.47000000000003</v>
      </c>
      <c r="Z803">
        <v>20261</v>
      </c>
      <c r="AA803" t="s">
        <v>52</v>
      </c>
      <c r="AB803" t="s">
        <v>40</v>
      </c>
    </row>
    <row r="804" spans="1:28" x14ac:dyDescent="0.3">
      <c r="A804">
        <v>23689</v>
      </c>
      <c r="B804" t="s">
        <v>65</v>
      </c>
      <c r="C804">
        <v>0.05</v>
      </c>
      <c r="D804">
        <v>63.94</v>
      </c>
      <c r="E804">
        <v>14.48</v>
      </c>
      <c r="F804">
        <v>2885</v>
      </c>
      <c r="G804" t="s">
        <v>2495</v>
      </c>
      <c r="H804" t="s">
        <v>85</v>
      </c>
      <c r="I804" t="s">
        <v>80</v>
      </c>
      <c r="J804" t="s">
        <v>31</v>
      </c>
      <c r="K804" t="s">
        <v>117</v>
      </c>
      <c r="L804" t="s">
        <v>47</v>
      </c>
      <c r="M804" t="s">
        <v>292</v>
      </c>
      <c r="N804">
        <v>0.46</v>
      </c>
      <c r="O804" t="s">
        <v>35</v>
      </c>
      <c r="P804" t="s">
        <v>69</v>
      </c>
      <c r="Q804" t="s">
        <v>441</v>
      </c>
      <c r="R804" t="s">
        <v>2496</v>
      </c>
      <c r="S804">
        <v>44133</v>
      </c>
      <c r="T804" s="1">
        <v>42185</v>
      </c>
      <c r="U804" s="1">
        <v>42192</v>
      </c>
      <c r="V804">
        <v>219.54419999999999</v>
      </c>
      <c r="W804" s="2">
        <f>Sales_Dataset[[#This Row],[Profit]]/Sales_Dataset[[#This Row],[Sales]]</f>
        <v>0.69</v>
      </c>
      <c r="X804">
        <v>5</v>
      </c>
      <c r="Y804">
        <v>318.18</v>
      </c>
      <c r="Z804">
        <v>87634</v>
      </c>
      <c r="AA804" t="s">
        <v>72</v>
      </c>
      <c r="AB804" t="s">
        <v>40</v>
      </c>
    </row>
    <row r="805" spans="1:28" x14ac:dyDescent="0.3">
      <c r="A805">
        <v>19987</v>
      </c>
      <c r="B805" t="s">
        <v>65</v>
      </c>
      <c r="C805">
        <v>0.01</v>
      </c>
      <c r="D805">
        <v>35.99</v>
      </c>
      <c r="E805">
        <v>5.99</v>
      </c>
      <c r="F805">
        <v>2741</v>
      </c>
      <c r="G805" t="s">
        <v>1360</v>
      </c>
      <c r="H805" t="s">
        <v>43</v>
      </c>
      <c r="I805" t="s">
        <v>60</v>
      </c>
      <c r="J805" t="s">
        <v>55</v>
      </c>
      <c r="K805" t="s">
        <v>56</v>
      </c>
      <c r="L805" t="s">
        <v>82</v>
      </c>
      <c r="M805" t="s">
        <v>1190</v>
      </c>
      <c r="N805">
        <v>0.38</v>
      </c>
      <c r="O805" t="s">
        <v>35</v>
      </c>
      <c r="P805" t="s">
        <v>36</v>
      </c>
      <c r="Q805" t="s">
        <v>610</v>
      </c>
      <c r="R805" t="s">
        <v>1361</v>
      </c>
      <c r="S805">
        <v>83605</v>
      </c>
      <c r="T805" s="1">
        <v>42075</v>
      </c>
      <c r="U805" s="1">
        <v>42082</v>
      </c>
      <c r="V805">
        <v>218.23319999999995</v>
      </c>
      <c r="W805" s="2">
        <f>Sales_Dataset[[#This Row],[Profit]]/Sales_Dataset[[#This Row],[Sales]]</f>
        <v>0.69</v>
      </c>
      <c r="X805">
        <v>10</v>
      </c>
      <c r="Y805">
        <v>316.27999999999997</v>
      </c>
      <c r="Z805">
        <v>89481</v>
      </c>
      <c r="AA805" t="s">
        <v>39</v>
      </c>
      <c r="AB805" t="s">
        <v>40</v>
      </c>
    </row>
    <row r="806" spans="1:28" x14ac:dyDescent="0.3">
      <c r="A806">
        <v>23558</v>
      </c>
      <c r="B806" t="s">
        <v>76</v>
      </c>
      <c r="C806">
        <v>0.1</v>
      </c>
      <c r="D806">
        <v>27.18</v>
      </c>
      <c r="E806">
        <v>8.23</v>
      </c>
      <c r="F806">
        <v>2391</v>
      </c>
      <c r="G806" t="s">
        <v>1859</v>
      </c>
      <c r="H806" t="s">
        <v>43</v>
      </c>
      <c r="I806" t="s">
        <v>30</v>
      </c>
      <c r="J806" t="s">
        <v>45</v>
      </c>
      <c r="K806" t="s">
        <v>115</v>
      </c>
      <c r="L806" t="s">
        <v>47</v>
      </c>
      <c r="M806" t="s">
        <v>2468</v>
      </c>
      <c r="N806">
        <v>0.38</v>
      </c>
      <c r="O806" t="s">
        <v>35</v>
      </c>
      <c r="P806" t="s">
        <v>69</v>
      </c>
      <c r="Q806" t="s">
        <v>70</v>
      </c>
      <c r="R806" t="s">
        <v>1861</v>
      </c>
      <c r="S806">
        <v>11572</v>
      </c>
      <c r="T806" s="1">
        <v>42149</v>
      </c>
      <c r="U806" s="1">
        <v>42151</v>
      </c>
      <c r="V806">
        <v>204.49</v>
      </c>
      <c r="W806" s="2">
        <f>Sales_Dataset[[#This Row],[Profit]]/Sales_Dataset[[#This Row],[Sales]]</f>
        <v>0.65111762083678282</v>
      </c>
      <c r="X806">
        <v>12</v>
      </c>
      <c r="Y806">
        <v>314.06</v>
      </c>
      <c r="Z806">
        <v>91122</v>
      </c>
      <c r="AA806" t="s">
        <v>72</v>
      </c>
      <c r="AB806" t="s">
        <v>40</v>
      </c>
    </row>
    <row r="807" spans="1:28" x14ac:dyDescent="0.3">
      <c r="A807">
        <v>21949</v>
      </c>
      <c r="B807" t="s">
        <v>76</v>
      </c>
      <c r="C807">
        <v>0.02</v>
      </c>
      <c r="D807">
        <v>70.98</v>
      </c>
      <c r="E807">
        <v>46.74</v>
      </c>
      <c r="F807">
        <v>738</v>
      </c>
      <c r="G807" t="s">
        <v>2000</v>
      </c>
      <c r="H807" t="s">
        <v>29</v>
      </c>
      <c r="I807" t="s">
        <v>80</v>
      </c>
      <c r="J807" t="s">
        <v>31</v>
      </c>
      <c r="K807" t="s">
        <v>153</v>
      </c>
      <c r="L807" t="s">
        <v>33</v>
      </c>
      <c r="M807" t="s">
        <v>2001</v>
      </c>
      <c r="N807">
        <v>0.56000000000000005</v>
      </c>
      <c r="O807" t="s">
        <v>35</v>
      </c>
      <c r="P807" t="s">
        <v>69</v>
      </c>
      <c r="Q807" t="s">
        <v>497</v>
      </c>
      <c r="R807" t="s">
        <v>2002</v>
      </c>
      <c r="S807">
        <v>7016</v>
      </c>
      <c r="T807" s="1">
        <v>42170</v>
      </c>
      <c r="U807" s="1">
        <v>42171</v>
      </c>
      <c r="V807">
        <v>-178.21600000000001</v>
      </c>
      <c r="W807" s="2">
        <f>Sales_Dataset[[#This Row],[Profit]]/Sales_Dataset[[#This Row],[Sales]]</f>
        <v>-0.56823645697159075</v>
      </c>
      <c r="X807">
        <v>4</v>
      </c>
      <c r="Y807">
        <v>313.63</v>
      </c>
      <c r="Z807">
        <v>90361</v>
      </c>
      <c r="AA807" t="s">
        <v>72</v>
      </c>
      <c r="AB807" t="s">
        <v>40</v>
      </c>
    </row>
    <row r="808" spans="1:28" x14ac:dyDescent="0.3">
      <c r="A808">
        <v>24803</v>
      </c>
      <c r="B808" t="s">
        <v>41</v>
      </c>
      <c r="C808">
        <v>0.03</v>
      </c>
      <c r="D808">
        <v>22.84</v>
      </c>
      <c r="E808">
        <v>11.54</v>
      </c>
      <c r="F808">
        <v>142</v>
      </c>
      <c r="G808" t="s">
        <v>2722</v>
      </c>
      <c r="H808" t="s">
        <v>43</v>
      </c>
      <c r="I808" t="s">
        <v>60</v>
      </c>
      <c r="J808" t="s">
        <v>45</v>
      </c>
      <c r="K808" t="s">
        <v>53</v>
      </c>
      <c r="L808" t="s">
        <v>47</v>
      </c>
      <c r="M808" t="s">
        <v>398</v>
      </c>
      <c r="N808">
        <v>0.39</v>
      </c>
      <c r="O808" t="s">
        <v>35</v>
      </c>
      <c r="P808" t="s">
        <v>69</v>
      </c>
      <c r="Q808" t="s">
        <v>480</v>
      </c>
      <c r="R808" t="s">
        <v>2723</v>
      </c>
      <c r="S808">
        <v>6401</v>
      </c>
      <c r="T808" s="1">
        <v>42157</v>
      </c>
      <c r="U808" s="1">
        <v>42158</v>
      </c>
      <c r="V808">
        <v>91.955999999999989</v>
      </c>
      <c r="W808" s="2">
        <f>Sales_Dataset[[#This Row],[Profit]]/Sales_Dataset[[#This Row],[Sales]]</f>
        <v>0.29417447775040789</v>
      </c>
      <c r="X808">
        <v>13</v>
      </c>
      <c r="Y808">
        <v>312.58999999999997</v>
      </c>
      <c r="Z808">
        <v>91087</v>
      </c>
      <c r="AA808" t="s">
        <v>72</v>
      </c>
      <c r="AB808" t="s">
        <v>40</v>
      </c>
    </row>
    <row r="809" spans="1:28" x14ac:dyDescent="0.3">
      <c r="A809">
        <v>20303</v>
      </c>
      <c r="B809" t="s">
        <v>58</v>
      </c>
      <c r="C809">
        <v>0.09</v>
      </c>
      <c r="D809">
        <v>35.94</v>
      </c>
      <c r="E809">
        <v>6.66</v>
      </c>
      <c r="F809">
        <v>3191</v>
      </c>
      <c r="G809" t="s">
        <v>1399</v>
      </c>
      <c r="H809" t="s">
        <v>43</v>
      </c>
      <c r="I809" t="s">
        <v>30</v>
      </c>
      <c r="J809" t="s">
        <v>45</v>
      </c>
      <c r="K809" t="s">
        <v>115</v>
      </c>
      <c r="L809" t="s">
        <v>47</v>
      </c>
      <c r="M809" t="s">
        <v>265</v>
      </c>
      <c r="N809">
        <v>0.4</v>
      </c>
      <c r="O809" t="s">
        <v>35</v>
      </c>
      <c r="P809" t="s">
        <v>49</v>
      </c>
      <c r="Q809" t="s">
        <v>419</v>
      </c>
      <c r="R809" t="s">
        <v>1401</v>
      </c>
      <c r="S809">
        <v>54481</v>
      </c>
      <c r="T809" s="1">
        <v>42104</v>
      </c>
      <c r="U809" s="1">
        <v>42106</v>
      </c>
      <c r="V809">
        <v>172.56439999999998</v>
      </c>
      <c r="W809" s="2">
        <f>Sales_Dataset[[#This Row],[Profit]]/Sales_Dataset[[#This Row],[Sales]]</f>
        <v>0.55270130036512699</v>
      </c>
      <c r="X809">
        <v>9</v>
      </c>
      <c r="Y809">
        <v>312.22000000000003</v>
      </c>
      <c r="Z809">
        <v>86448</v>
      </c>
      <c r="AA809" t="s">
        <v>52</v>
      </c>
      <c r="AB809" t="s">
        <v>40</v>
      </c>
    </row>
    <row r="810" spans="1:28" x14ac:dyDescent="0.3">
      <c r="A810">
        <v>4501</v>
      </c>
      <c r="B810" t="s">
        <v>65</v>
      </c>
      <c r="C810">
        <v>0.04</v>
      </c>
      <c r="D810">
        <v>8.6</v>
      </c>
      <c r="E810">
        <v>6.19</v>
      </c>
      <c r="F810">
        <v>1129</v>
      </c>
      <c r="G810" t="s">
        <v>170</v>
      </c>
      <c r="H810" t="s">
        <v>43</v>
      </c>
      <c r="I810" t="s">
        <v>44</v>
      </c>
      <c r="J810" t="s">
        <v>45</v>
      </c>
      <c r="K810" t="s">
        <v>67</v>
      </c>
      <c r="L810" t="s">
        <v>47</v>
      </c>
      <c r="M810" t="s">
        <v>247</v>
      </c>
      <c r="N810">
        <v>0.38</v>
      </c>
      <c r="O810" t="s">
        <v>35</v>
      </c>
      <c r="P810" t="s">
        <v>69</v>
      </c>
      <c r="Q810" t="s">
        <v>98</v>
      </c>
      <c r="R810" t="s">
        <v>99</v>
      </c>
      <c r="S810">
        <v>2118</v>
      </c>
      <c r="T810" s="1">
        <v>42051</v>
      </c>
      <c r="U810" s="1">
        <v>42058</v>
      </c>
      <c r="V810">
        <v>-63.813500000000005</v>
      </c>
      <c r="W810" s="2">
        <f>Sales_Dataset[[#This Row],[Profit]]/Sales_Dataset[[#This Row],[Sales]]</f>
        <v>-0.20475357761663351</v>
      </c>
      <c r="X810">
        <v>37</v>
      </c>
      <c r="Y810">
        <v>311.66000000000003</v>
      </c>
      <c r="Z810">
        <v>32037</v>
      </c>
      <c r="AA810" t="s">
        <v>72</v>
      </c>
      <c r="AB810" t="s">
        <v>40</v>
      </c>
    </row>
    <row r="811" spans="1:28" x14ac:dyDescent="0.3">
      <c r="A811">
        <v>19053</v>
      </c>
      <c r="B811" t="s">
        <v>27</v>
      </c>
      <c r="C811">
        <v>0.02</v>
      </c>
      <c r="D811">
        <v>179.29</v>
      </c>
      <c r="E811">
        <v>29.21</v>
      </c>
      <c r="F811">
        <v>2345</v>
      </c>
      <c r="G811" t="s">
        <v>932</v>
      </c>
      <c r="H811" t="s">
        <v>29</v>
      </c>
      <c r="I811" t="s">
        <v>30</v>
      </c>
      <c r="J811" t="s">
        <v>31</v>
      </c>
      <c r="K811" t="s">
        <v>32</v>
      </c>
      <c r="L811" t="s">
        <v>33</v>
      </c>
      <c r="M811" t="s">
        <v>554</v>
      </c>
      <c r="N811">
        <v>0.76</v>
      </c>
      <c r="O811" t="s">
        <v>35</v>
      </c>
      <c r="P811" t="s">
        <v>88</v>
      </c>
      <c r="Q811" t="s">
        <v>409</v>
      </c>
      <c r="R811" t="s">
        <v>934</v>
      </c>
      <c r="S811">
        <v>42003</v>
      </c>
      <c r="T811" s="1">
        <v>42077</v>
      </c>
      <c r="U811" s="1">
        <v>42077</v>
      </c>
      <c r="V811">
        <v>-411.23599999999999</v>
      </c>
      <c r="W811" s="2">
        <f>Sales_Dataset[[#This Row],[Profit]]/Sales_Dataset[[#This Row],[Sales]]</f>
        <v>-1.3205613178767539</v>
      </c>
      <c r="X811">
        <v>2</v>
      </c>
      <c r="Y811">
        <v>311.41000000000003</v>
      </c>
      <c r="Z811">
        <v>89504</v>
      </c>
      <c r="AA811" t="s">
        <v>91</v>
      </c>
      <c r="AB811" t="s">
        <v>40</v>
      </c>
    </row>
    <row r="812" spans="1:28" x14ac:dyDescent="0.3">
      <c r="A812">
        <v>23104</v>
      </c>
      <c r="B812" t="s">
        <v>76</v>
      </c>
      <c r="C812">
        <v>0.06</v>
      </c>
      <c r="D812">
        <v>30.42</v>
      </c>
      <c r="E812">
        <v>8.65</v>
      </c>
      <c r="F812">
        <v>1085</v>
      </c>
      <c r="G812" t="s">
        <v>392</v>
      </c>
      <c r="H812" t="s">
        <v>43</v>
      </c>
      <c r="I812" t="s">
        <v>30</v>
      </c>
      <c r="J812" t="s">
        <v>55</v>
      </c>
      <c r="K812" t="s">
        <v>86</v>
      </c>
      <c r="L812" t="s">
        <v>47</v>
      </c>
      <c r="M812" t="s">
        <v>2015</v>
      </c>
      <c r="N812">
        <v>0.74</v>
      </c>
      <c r="O812" t="s">
        <v>35</v>
      </c>
      <c r="P812" t="s">
        <v>69</v>
      </c>
      <c r="Q812" t="s">
        <v>70</v>
      </c>
      <c r="R812" t="s">
        <v>394</v>
      </c>
      <c r="S812">
        <v>11729</v>
      </c>
      <c r="T812" s="1">
        <v>42137</v>
      </c>
      <c r="U812" s="1">
        <v>42139</v>
      </c>
      <c r="V812">
        <v>-159.25</v>
      </c>
      <c r="W812" s="2">
        <f>Sales_Dataset[[#This Row],[Profit]]/Sales_Dataset[[#This Row],[Sales]]</f>
        <v>-0.51528878822197055</v>
      </c>
      <c r="X812">
        <v>10</v>
      </c>
      <c r="Y812">
        <v>309.05</v>
      </c>
      <c r="Z812">
        <v>86124</v>
      </c>
      <c r="AA812" t="s">
        <v>72</v>
      </c>
      <c r="AB812" t="s">
        <v>40</v>
      </c>
    </row>
    <row r="813" spans="1:28" x14ac:dyDescent="0.3">
      <c r="A813">
        <v>19424</v>
      </c>
      <c r="B813" t="s">
        <v>65</v>
      </c>
      <c r="C813">
        <v>0.1</v>
      </c>
      <c r="D813">
        <v>195.99</v>
      </c>
      <c r="E813">
        <v>3.99</v>
      </c>
      <c r="F813">
        <v>672</v>
      </c>
      <c r="G813" t="s">
        <v>1125</v>
      </c>
      <c r="H813" t="s">
        <v>43</v>
      </c>
      <c r="I813" t="s">
        <v>60</v>
      </c>
      <c r="J813" t="s">
        <v>55</v>
      </c>
      <c r="K813" t="s">
        <v>56</v>
      </c>
      <c r="L813" t="s">
        <v>47</v>
      </c>
      <c r="M813" t="s">
        <v>1128</v>
      </c>
      <c r="N813">
        <v>0.57999999999999996</v>
      </c>
      <c r="O813" t="s">
        <v>35</v>
      </c>
      <c r="P813" t="s">
        <v>49</v>
      </c>
      <c r="Q813" t="s">
        <v>455</v>
      </c>
      <c r="R813" t="s">
        <v>1127</v>
      </c>
      <c r="S813">
        <v>50208</v>
      </c>
      <c r="T813" s="1">
        <v>42040</v>
      </c>
      <c r="U813" s="1">
        <v>42047</v>
      </c>
      <c r="V813">
        <v>-655.42399999999998</v>
      </c>
      <c r="W813" s="2">
        <f>Sales_Dataset[[#This Row],[Profit]]/Sales_Dataset[[#This Row],[Sales]]</f>
        <v>-2.1220747264132616</v>
      </c>
      <c r="X813">
        <v>2</v>
      </c>
      <c r="Y813">
        <v>308.86</v>
      </c>
      <c r="Z813">
        <v>88173</v>
      </c>
      <c r="AA813" t="s">
        <v>52</v>
      </c>
      <c r="AB813" t="s">
        <v>40</v>
      </c>
    </row>
    <row r="814" spans="1:28" x14ac:dyDescent="0.3">
      <c r="A814">
        <v>7544</v>
      </c>
      <c r="B814" t="s">
        <v>76</v>
      </c>
      <c r="C814">
        <v>7.0000000000000007E-2</v>
      </c>
      <c r="D814">
        <v>8.9499999999999993</v>
      </c>
      <c r="E814">
        <v>2.0099999999999998</v>
      </c>
      <c r="F814">
        <v>1481</v>
      </c>
      <c r="G814" t="s">
        <v>343</v>
      </c>
      <c r="H814" t="s">
        <v>43</v>
      </c>
      <c r="I814" t="s">
        <v>30</v>
      </c>
      <c r="J814" t="s">
        <v>45</v>
      </c>
      <c r="K814" t="s">
        <v>53</v>
      </c>
      <c r="L814" t="s">
        <v>82</v>
      </c>
      <c r="M814" t="s">
        <v>344</v>
      </c>
      <c r="N814">
        <v>0.39</v>
      </c>
      <c r="O814" t="s">
        <v>35</v>
      </c>
      <c r="P814" t="s">
        <v>36</v>
      </c>
      <c r="Q814" t="s">
        <v>37</v>
      </c>
      <c r="R814" t="s">
        <v>38</v>
      </c>
      <c r="S814">
        <v>90049</v>
      </c>
      <c r="T814" s="1">
        <v>42090</v>
      </c>
      <c r="U814" s="1">
        <v>42091</v>
      </c>
      <c r="V814">
        <v>91.73</v>
      </c>
      <c r="W814" s="2">
        <f>Sales_Dataset[[#This Row],[Profit]]/Sales_Dataset[[#This Row],[Sales]]</f>
        <v>0.29816349748090365</v>
      </c>
      <c r="X814">
        <v>36</v>
      </c>
      <c r="Y814">
        <v>307.64999999999998</v>
      </c>
      <c r="Z814">
        <v>53953</v>
      </c>
      <c r="AA814" t="s">
        <v>39</v>
      </c>
      <c r="AB814" t="s">
        <v>40</v>
      </c>
    </row>
    <row r="815" spans="1:28" x14ac:dyDescent="0.3">
      <c r="A815">
        <v>19733</v>
      </c>
      <c r="B815" t="s">
        <v>76</v>
      </c>
      <c r="C815">
        <v>0</v>
      </c>
      <c r="D815">
        <v>73.98</v>
      </c>
      <c r="E815">
        <v>14.52</v>
      </c>
      <c r="F815">
        <v>2037</v>
      </c>
      <c r="G815" t="s">
        <v>1257</v>
      </c>
      <c r="H815" t="s">
        <v>43</v>
      </c>
      <c r="I815" t="s">
        <v>60</v>
      </c>
      <c r="J815" t="s">
        <v>55</v>
      </c>
      <c r="K815" t="s">
        <v>86</v>
      </c>
      <c r="L815" t="s">
        <v>47</v>
      </c>
      <c r="M815" t="s">
        <v>1258</v>
      </c>
      <c r="N815">
        <v>0.65</v>
      </c>
      <c r="O815" t="s">
        <v>35</v>
      </c>
      <c r="P815" t="s">
        <v>36</v>
      </c>
      <c r="Q815" t="s">
        <v>1259</v>
      </c>
      <c r="R815" t="s">
        <v>1260</v>
      </c>
      <c r="S815">
        <v>59715</v>
      </c>
      <c r="T815" s="1">
        <v>42075</v>
      </c>
      <c r="U815" s="1">
        <v>42077</v>
      </c>
      <c r="V815">
        <v>-88.61</v>
      </c>
      <c r="W815" s="2">
        <f>Sales_Dataset[[#This Row],[Profit]]/Sales_Dataset[[#This Row],[Sales]]</f>
        <v>-0.28984985770828564</v>
      </c>
      <c r="X815">
        <v>4</v>
      </c>
      <c r="Y815">
        <v>305.70999999999998</v>
      </c>
      <c r="Z815">
        <v>89333</v>
      </c>
      <c r="AA815" t="s">
        <v>39</v>
      </c>
      <c r="AB815" t="s">
        <v>40</v>
      </c>
    </row>
    <row r="816" spans="1:28" x14ac:dyDescent="0.3">
      <c r="A816">
        <v>22370</v>
      </c>
      <c r="B816" t="s">
        <v>58</v>
      </c>
      <c r="C816">
        <v>0.05</v>
      </c>
      <c r="D816">
        <v>31.76</v>
      </c>
      <c r="E816">
        <v>45.51</v>
      </c>
      <c r="F816">
        <v>263</v>
      </c>
      <c r="G816" t="s">
        <v>2116</v>
      </c>
      <c r="H816" t="s">
        <v>29</v>
      </c>
      <c r="I816" t="s">
        <v>60</v>
      </c>
      <c r="J816" t="s">
        <v>31</v>
      </c>
      <c r="K816" t="s">
        <v>32</v>
      </c>
      <c r="L816" t="s">
        <v>33</v>
      </c>
      <c r="M816" t="s">
        <v>2117</v>
      </c>
      <c r="N816">
        <v>0.65</v>
      </c>
      <c r="O816" t="s">
        <v>35</v>
      </c>
      <c r="P816" t="s">
        <v>69</v>
      </c>
      <c r="Q816" t="s">
        <v>441</v>
      </c>
      <c r="R816" t="s">
        <v>2118</v>
      </c>
      <c r="S816">
        <v>44106</v>
      </c>
      <c r="T816" s="1">
        <v>42025</v>
      </c>
      <c r="U816" s="1">
        <v>42027</v>
      </c>
      <c r="V816">
        <v>-2177.9860960000001</v>
      </c>
      <c r="W816" s="2">
        <f>Sales_Dataset[[#This Row],[Profit]]/Sales_Dataset[[#This Row],[Sales]]</f>
        <v>-7.1564240520470532</v>
      </c>
      <c r="X816">
        <v>9</v>
      </c>
      <c r="Y816">
        <v>304.33999999999997</v>
      </c>
      <c r="Z816">
        <v>86297</v>
      </c>
      <c r="AA816" t="s">
        <v>72</v>
      </c>
      <c r="AB816" t="s">
        <v>40</v>
      </c>
    </row>
    <row r="817" spans="1:28" x14ac:dyDescent="0.3">
      <c r="A817">
        <v>18494</v>
      </c>
      <c r="B817" t="s">
        <v>27</v>
      </c>
      <c r="C817">
        <v>0.1</v>
      </c>
      <c r="D817">
        <v>19.98</v>
      </c>
      <c r="E817">
        <v>4</v>
      </c>
      <c r="F817">
        <v>101</v>
      </c>
      <c r="G817" t="s">
        <v>642</v>
      </c>
      <c r="H817" t="s">
        <v>43</v>
      </c>
      <c r="I817" t="s">
        <v>80</v>
      </c>
      <c r="J817" t="s">
        <v>55</v>
      </c>
      <c r="K817" t="s">
        <v>86</v>
      </c>
      <c r="L817" t="s">
        <v>47</v>
      </c>
      <c r="M817" t="s">
        <v>97</v>
      </c>
      <c r="N817">
        <v>0.68</v>
      </c>
      <c r="O817" t="s">
        <v>35</v>
      </c>
      <c r="P817" t="s">
        <v>69</v>
      </c>
      <c r="Q817" t="s">
        <v>487</v>
      </c>
      <c r="R817" t="s">
        <v>643</v>
      </c>
      <c r="S817">
        <v>4005</v>
      </c>
      <c r="T817" s="1">
        <v>42177</v>
      </c>
      <c r="U817" s="1">
        <v>42179</v>
      </c>
      <c r="V817">
        <v>-16.2</v>
      </c>
      <c r="W817" s="2">
        <f>Sales_Dataset[[#This Row],[Profit]]/Sales_Dataset[[#This Row],[Sales]]</f>
        <v>-5.3361441417701508E-2</v>
      </c>
      <c r="X817">
        <v>16</v>
      </c>
      <c r="Y817">
        <v>303.58999999999997</v>
      </c>
      <c r="Z817">
        <v>88205</v>
      </c>
      <c r="AA817" t="s">
        <v>72</v>
      </c>
      <c r="AB817" t="s">
        <v>40</v>
      </c>
    </row>
    <row r="818" spans="1:28" x14ac:dyDescent="0.3">
      <c r="A818">
        <v>21902</v>
      </c>
      <c r="B818" t="s">
        <v>58</v>
      </c>
      <c r="C818">
        <v>0.09</v>
      </c>
      <c r="D818">
        <v>150.97999999999999</v>
      </c>
      <c r="E818">
        <v>66.27</v>
      </c>
      <c r="F818">
        <v>2131</v>
      </c>
      <c r="G818" t="s">
        <v>1984</v>
      </c>
      <c r="H818" t="s">
        <v>29</v>
      </c>
      <c r="I818" t="s">
        <v>44</v>
      </c>
      <c r="J818" t="s">
        <v>31</v>
      </c>
      <c r="K818" t="s">
        <v>153</v>
      </c>
      <c r="L818" t="s">
        <v>33</v>
      </c>
      <c r="M818" t="s">
        <v>1985</v>
      </c>
      <c r="N818">
        <v>0.65</v>
      </c>
      <c r="O818" t="s">
        <v>35</v>
      </c>
      <c r="P818" t="s">
        <v>49</v>
      </c>
      <c r="Q818" t="s">
        <v>433</v>
      </c>
      <c r="R818" t="s">
        <v>1986</v>
      </c>
      <c r="S818">
        <v>64118</v>
      </c>
      <c r="T818" s="1">
        <v>42007</v>
      </c>
      <c r="U818" s="1">
        <v>42008</v>
      </c>
      <c r="V818">
        <v>-407.85</v>
      </c>
      <c r="W818" s="2">
        <f>Sales_Dataset[[#This Row],[Profit]]/Sales_Dataset[[#This Row],[Sales]]</f>
        <v>-1.3489779718198056</v>
      </c>
      <c r="X818">
        <v>2</v>
      </c>
      <c r="Y818">
        <v>302.33999999999997</v>
      </c>
      <c r="Z818">
        <v>90079</v>
      </c>
      <c r="AA818" t="s">
        <v>52</v>
      </c>
      <c r="AB818" t="s">
        <v>40</v>
      </c>
    </row>
    <row r="819" spans="1:28" x14ac:dyDescent="0.3">
      <c r="A819">
        <v>19627</v>
      </c>
      <c r="B819" t="s">
        <v>65</v>
      </c>
      <c r="C819">
        <v>7.0000000000000007E-2</v>
      </c>
      <c r="D819">
        <v>17.7</v>
      </c>
      <c r="E819">
        <v>9.4700000000000006</v>
      </c>
      <c r="F819">
        <v>1551</v>
      </c>
      <c r="G819" t="s">
        <v>1226</v>
      </c>
      <c r="H819" t="s">
        <v>43</v>
      </c>
      <c r="I819" t="s">
        <v>80</v>
      </c>
      <c r="J819" t="s">
        <v>45</v>
      </c>
      <c r="K819" t="s">
        <v>120</v>
      </c>
      <c r="L819" t="s">
        <v>47</v>
      </c>
      <c r="M819" t="s">
        <v>310</v>
      </c>
      <c r="N819">
        <v>0.59</v>
      </c>
      <c r="O819" t="s">
        <v>35</v>
      </c>
      <c r="P819" t="s">
        <v>88</v>
      </c>
      <c r="Q819" t="s">
        <v>1227</v>
      </c>
      <c r="R819" t="s">
        <v>1228</v>
      </c>
      <c r="S819">
        <v>39530</v>
      </c>
      <c r="T819" s="1">
        <v>42180</v>
      </c>
      <c r="U819" s="1">
        <v>42186</v>
      </c>
      <c r="V819">
        <v>-243.54400000000001</v>
      </c>
      <c r="W819" s="2">
        <f>Sales_Dataset[[#This Row],[Profit]]/Sales_Dataset[[#This Row],[Sales]]</f>
        <v>-0.81000432367712105</v>
      </c>
      <c r="X819">
        <v>18</v>
      </c>
      <c r="Y819">
        <v>300.67</v>
      </c>
      <c r="Z819">
        <v>87488</v>
      </c>
      <c r="AA819" t="s">
        <v>91</v>
      </c>
      <c r="AB819" t="s">
        <v>40</v>
      </c>
    </row>
    <row r="820" spans="1:28" x14ac:dyDescent="0.3">
      <c r="A820">
        <v>20604</v>
      </c>
      <c r="B820" t="s">
        <v>65</v>
      </c>
      <c r="C820">
        <v>0.1</v>
      </c>
      <c r="D820">
        <v>50.98</v>
      </c>
      <c r="E820">
        <v>22.24</v>
      </c>
      <c r="F820">
        <v>851</v>
      </c>
      <c r="G820" t="s">
        <v>1105</v>
      </c>
      <c r="H820" t="s">
        <v>43</v>
      </c>
      <c r="I820" t="s">
        <v>30</v>
      </c>
      <c r="J820" t="s">
        <v>31</v>
      </c>
      <c r="K820" t="s">
        <v>117</v>
      </c>
      <c r="L820" t="s">
        <v>105</v>
      </c>
      <c r="M820" t="s">
        <v>1549</v>
      </c>
      <c r="N820">
        <v>0.55000000000000004</v>
      </c>
      <c r="O820" t="s">
        <v>35</v>
      </c>
      <c r="P820" t="s">
        <v>36</v>
      </c>
      <c r="Q820" t="s">
        <v>37</v>
      </c>
      <c r="R820" t="s">
        <v>1107</v>
      </c>
      <c r="S820">
        <v>91745</v>
      </c>
      <c r="T820" s="1">
        <v>42060</v>
      </c>
      <c r="U820" s="1">
        <v>42062</v>
      </c>
      <c r="V820">
        <v>98.12</v>
      </c>
      <c r="W820" s="2">
        <f>Sales_Dataset[[#This Row],[Profit]]/Sales_Dataset[[#This Row],[Sales]]</f>
        <v>0.32638126600804979</v>
      </c>
      <c r="X820">
        <v>6</v>
      </c>
      <c r="Y820">
        <v>300.63</v>
      </c>
      <c r="Z820">
        <v>88568</v>
      </c>
      <c r="AA820" t="s">
        <v>39</v>
      </c>
      <c r="AB820" t="s">
        <v>40</v>
      </c>
    </row>
    <row r="821" spans="1:28" x14ac:dyDescent="0.3">
      <c r="A821">
        <v>23105</v>
      </c>
      <c r="B821" t="s">
        <v>76</v>
      </c>
      <c r="C821">
        <v>0.02</v>
      </c>
      <c r="D821">
        <v>37.94</v>
      </c>
      <c r="E821">
        <v>5.08</v>
      </c>
      <c r="F821">
        <v>1085</v>
      </c>
      <c r="G821" t="s">
        <v>392</v>
      </c>
      <c r="H821" t="s">
        <v>43</v>
      </c>
      <c r="I821" t="s">
        <v>30</v>
      </c>
      <c r="J821" t="s">
        <v>45</v>
      </c>
      <c r="K821" t="s">
        <v>53</v>
      </c>
      <c r="L821" t="s">
        <v>82</v>
      </c>
      <c r="M821" t="s">
        <v>2319</v>
      </c>
      <c r="N821">
        <v>0.38</v>
      </c>
      <c r="O821" t="s">
        <v>35</v>
      </c>
      <c r="P821" t="s">
        <v>69</v>
      </c>
      <c r="Q821" t="s">
        <v>70</v>
      </c>
      <c r="R821" t="s">
        <v>394</v>
      </c>
      <c r="S821">
        <v>11729</v>
      </c>
      <c r="T821" s="1">
        <v>42137</v>
      </c>
      <c r="U821" s="1">
        <v>42138</v>
      </c>
      <c r="V821">
        <v>206.517</v>
      </c>
      <c r="W821" s="2">
        <f>Sales_Dataset[[#This Row],[Profit]]/Sales_Dataset[[#This Row],[Sales]]</f>
        <v>0.69</v>
      </c>
      <c r="X821">
        <v>8</v>
      </c>
      <c r="Y821">
        <v>299.3</v>
      </c>
      <c r="Z821">
        <v>86124</v>
      </c>
      <c r="AA821" t="s">
        <v>72</v>
      </c>
      <c r="AB821" t="s">
        <v>40</v>
      </c>
    </row>
    <row r="822" spans="1:28" x14ac:dyDescent="0.3">
      <c r="A822">
        <v>23418</v>
      </c>
      <c r="B822" t="s">
        <v>65</v>
      </c>
      <c r="C822">
        <v>0.05</v>
      </c>
      <c r="D822">
        <v>23.99</v>
      </c>
      <c r="E822">
        <v>15.68</v>
      </c>
      <c r="F822">
        <v>2274</v>
      </c>
      <c r="G822" t="s">
        <v>2422</v>
      </c>
      <c r="H822" t="s">
        <v>29</v>
      </c>
      <c r="I822" t="s">
        <v>30</v>
      </c>
      <c r="J822" t="s">
        <v>31</v>
      </c>
      <c r="K822" t="s">
        <v>117</v>
      </c>
      <c r="L822" t="s">
        <v>74</v>
      </c>
      <c r="M822" t="s">
        <v>2423</v>
      </c>
      <c r="N822">
        <v>0.62</v>
      </c>
      <c r="O822" t="s">
        <v>35</v>
      </c>
      <c r="P822" t="s">
        <v>49</v>
      </c>
      <c r="Q822" t="s">
        <v>50</v>
      </c>
      <c r="R822" t="s">
        <v>51</v>
      </c>
      <c r="S822">
        <v>77036</v>
      </c>
      <c r="T822" s="1">
        <v>42129</v>
      </c>
      <c r="U822" s="1">
        <v>42133</v>
      </c>
      <c r="V822">
        <v>-133.71</v>
      </c>
      <c r="W822" s="2">
        <f>Sales_Dataset[[#This Row],[Profit]]/Sales_Dataset[[#This Row],[Sales]]</f>
        <v>-0.44792469264011259</v>
      </c>
      <c r="X822">
        <v>12</v>
      </c>
      <c r="Y822">
        <v>298.51</v>
      </c>
      <c r="Z822">
        <v>90109</v>
      </c>
      <c r="AA822" t="s">
        <v>52</v>
      </c>
      <c r="AB822" t="s">
        <v>40</v>
      </c>
    </row>
    <row r="823" spans="1:28" x14ac:dyDescent="0.3">
      <c r="A823">
        <v>19739</v>
      </c>
      <c r="B823" t="s">
        <v>27</v>
      </c>
      <c r="C823">
        <v>0</v>
      </c>
      <c r="D823">
        <v>137.47999999999999</v>
      </c>
      <c r="E823">
        <v>32.18</v>
      </c>
      <c r="F823">
        <v>3076</v>
      </c>
      <c r="G823" t="s">
        <v>1261</v>
      </c>
      <c r="H823" t="s">
        <v>29</v>
      </c>
      <c r="I823" t="s">
        <v>60</v>
      </c>
      <c r="J823" t="s">
        <v>31</v>
      </c>
      <c r="K823" t="s">
        <v>153</v>
      </c>
      <c r="L823" t="s">
        <v>33</v>
      </c>
      <c r="M823" t="s">
        <v>164</v>
      </c>
      <c r="N823">
        <v>0.78</v>
      </c>
      <c r="O823" t="s">
        <v>35</v>
      </c>
      <c r="P823" t="s">
        <v>69</v>
      </c>
      <c r="Q823" t="s">
        <v>441</v>
      </c>
      <c r="R823" t="s">
        <v>1262</v>
      </c>
      <c r="S823">
        <v>44224</v>
      </c>
      <c r="T823" s="1">
        <v>42011</v>
      </c>
      <c r="U823" s="1">
        <v>42012</v>
      </c>
      <c r="V823">
        <v>-203.27</v>
      </c>
      <c r="W823" s="2">
        <f>Sales_Dataset[[#This Row],[Profit]]/Sales_Dataset[[#This Row],[Sales]]</f>
        <v>-0.68498736310025277</v>
      </c>
      <c r="X823">
        <v>2</v>
      </c>
      <c r="Y823">
        <v>296.75</v>
      </c>
      <c r="Z823">
        <v>88241</v>
      </c>
      <c r="AA823" t="s">
        <v>72</v>
      </c>
      <c r="AB823" t="s">
        <v>40</v>
      </c>
    </row>
    <row r="824" spans="1:28" x14ac:dyDescent="0.3">
      <c r="A824">
        <v>19112</v>
      </c>
      <c r="B824" t="s">
        <v>27</v>
      </c>
      <c r="C824">
        <v>0.03</v>
      </c>
      <c r="D824">
        <v>27.48</v>
      </c>
      <c r="E824">
        <v>4</v>
      </c>
      <c r="F824">
        <v>2196</v>
      </c>
      <c r="G824" t="s">
        <v>956</v>
      </c>
      <c r="H824" t="s">
        <v>43</v>
      </c>
      <c r="I824" t="s">
        <v>60</v>
      </c>
      <c r="J824" t="s">
        <v>55</v>
      </c>
      <c r="K824" t="s">
        <v>86</v>
      </c>
      <c r="L824" t="s">
        <v>47</v>
      </c>
      <c r="M824" t="s">
        <v>957</v>
      </c>
      <c r="N824">
        <v>0.75</v>
      </c>
      <c r="O824" t="s">
        <v>35</v>
      </c>
      <c r="P824" t="s">
        <v>69</v>
      </c>
      <c r="Q824" t="s">
        <v>70</v>
      </c>
      <c r="R824" t="s">
        <v>958</v>
      </c>
      <c r="S824">
        <v>14701</v>
      </c>
      <c r="T824" s="1">
        <v>42101</v>
      </c>
      <c r="U824" s="1">
        <v>42102</v>
      </c>
      <c r="V824">
        <v>-88.840800000000002</v>
      </c>
      <c r="W824" s="2">
        <f>Sales_Dataset[[#This Row],[Profit]]/Sales_Dataset[[#This Row],[Sales]]</f>
        <v>-0.3011858833101671</v>
      </c>
      <c r="X824">
        <v>11</v>
      </c>
      <c r="Y824">
        <v>294.97000000000003</v>
      </c>
      <c r="Z824">
        <v>89175</v>
      </c>
      <c r="AA824" t="s">
        <v>72</v>
      </c>
      <c r="AB824" t="s">
        <v>40</v>
      </c>
    </row>
    <row r="825" spans="1:28" x14ac:dyDescent="0.3">
      <c r="A825">
        <v>6062</v>
      </c>
      <c r="B825" t="s">
        <v>76</v>
      </c>
      <c r="C825">
        <v>0.08</v>
      </c>
      <c r="D825">
        <v>5</v>
      </c>
      <c r="E825">
        <v>3.39</v>
      </c>
      <c r="F825">
        <v>21</v>
      </c>
      <c r="G825" t="s">
        <v>302</v>
      </c>
      <c r="H825" t="s">
        <v>43</v>
      </c>
      <c r="I825" t="s">
        <v>60</v>
      </c>
      <c r="J825" t="s">
        <v>45</v>
      </c>
      <c r="K825" t="s">
        <v>268</v>
      </c>
      <c r="L825" t="s">
        <v>82</v>
      </c>
      <c r="M825" t="s">
        <v>306</v>
      </c>
      <c r="N825">
        <v>0.37</v>
      </c>
      <c r="O825" t="s">
        <v>35</v>
      </c>
      <c r="P825" t="s">
        <v>69</v>
      </c>
      <c r="Q825" t="s">
        <v>70</v>
      </c>
      <c r="R825" t="s">
        <v>71</v>
      </c>
      <c r="S825">
        <v>10012</v>
      </c>
      <c r="T825" s="1">
        <v>42145</v>
      </c>
      <c r="U825" s="1">
        <v>42146</v>
      </c>
      <c r="V825">
        <v>-17.489999999999998</v>
      </c>
      <c r="W825" s="2">
        <f>Sales_Dataset[[#This Row],[Profit]]/Sales_Dataset[[#This Row],[Sales]]</f>
        <v>-5.9680611478878043E-2</v>
      </c>
      <c r="X825">
        <v>58</v>
      </c>
      <c r="Y825">
        <v>293.06</v>
      </c>
      <c r="Z825">
        <v>42949</v>
      </c>
      <c r="AA825" t="s">
        <v>72</v>
      </c>
      <c r="AB825" t="s">
        <v>40</v>
      </c>
    </row>
    <row r="826" spans="1:28" x14ac:dyDescent="0.3">
      <c r="A826">
        <v>24774</v>
      </c>
      <c r="B826" t="s">
        <v>76</v>
      </c>
      <c r="C826">
        <v>0.04</v>
      </c>
      <c r="D826">
        <v>29.18</v>
      </c>
      <c r="E826">
        <v>8.5500000000000007</v>
      </c>
      <c r="F826">
        <v>868</v>
      </c>
      <c r="G826" t="s">
        <v>2708</v>
      </c>
      <c r="H826" t="s">
        <v>85</v>
      </c>
      <c r="I826" t="s">
        <v>30</v>
      </c>
      <c r="J826" t="s">
        <v>31</v>
      </c>
      <c r="K826" t="s">
        <v>117</v>
      </c>
      <c r="L826" t="s">
        <v>47</v>
      </c>
      <c r="M826" t="s">
        <v>2712</v>
      </c>
      <c r="N826">
        <v>0.42</v>
      </c>
      <c r="O826" t="s">
        <v>35</v>
      </c>
      <c r="P826" t="s">
        <v>49</v>
      </c>
      <c r="Q826" t="s">
        <v>474</v>
      </c>
      <c r="R826" t="s">
        <v>2710</v>
      </c>
      <c r="S826">
        <v>55126</v>
      </c>
      <c r="T826" s="1">
        <v>42060</v>
      </c>
      <c r="U826" s="1">
        <v>42062</v>
      </c>
      <c r="V826">
        <v>201.7353</v>
      </c>
      <c r="W826" s="2">
        <f>Sales_Dataset[[#This Row],[Profit]]/Sales_Dataset[[#This Row],[Sales]]</f>
        <v>0.69</v>
      </c>
      <c r="X826">
        <v>10</v>
      </c>
      <c r="Y826">
        <v>292.37</v>
      </c>
      <c r="Z826">
        <v>91194</v>
      </c>
      <c r="AA826" t="s">
        <v>52</v>
      </c>
      <c r="AB826" t="s">
        <v>40</v>
      </c>
    </row>
    <row r="827" spans="1:28" x14ac:dyDescent="0.3">
      <c r="A827">
        <v>21767</v>
      </c>
      <c r="B827" t="s">
        <v>58</v>
      </c>
      <c r="C827">
        <v>0.01</v>
      </c>
      <c r="D827">
        <v>65.989999999999995</v>
      </c>
      <c r="E827">
        <v>8.99</v>
      </c>
      <c r="F827">
        <v>152</v>
      </c>
      <c r="G827" t="s">
        <v>1743</v>
      </c>
      <c r="H827" t="s">
        <v>43</v>
      </c>
      <c r="I827" t="s">
        <v>80</v>
      </c>
      <c r="J827" t="s">
        <v>55</v>
      </c>
      <c r="K827" t="s">
        <v>56</v>
      </c>
      <c r="L827" t="s">
        <v>47</v>
      </c>
      <c r="M827" t="s">
        <v>1958</v>
      </c>
      <c r="N827">
        <v>0.6</v>
      </c>
      <c r="O827" t="s">
        <v>35</v>
      </c>
      <c r="P827" t="s">
        <v>88</v>
      </c>
      <c r="Q827" t="s">
        <v>736</v>
      </c>
      <c r="R827" t="s">
        <v>1745</v>
      </c>
      <c r="S827">
        <v>37918</v>
      </c>
      <c r="T827" s="1">
        <v>42092</v>
      </c>
      <c r="U827" s="1">
        <v>42095</v>
      </c>
      <c r="V827">
        <v>97.86</v>
      </c>
      <c r="W827" s="2">
        <f>Sales_Dataset[[#This Row],[Profit]]/Sales_Dataset[[#This Row],[Sales]]</f>
        <v>0.33487321630222766</v>
      </c>
      <c r="X827">
        <v>5</v>
      </c>
      <c r="Y827">
        <v>292.23</v>
      </c>
      <c r="Z827">
        <v>89524</v>
      </c>
      <c r="AA827" t="s">
        <v>91</v>
      </c>
      <c r="AB827" t="s">
        <v>40</v>
      </c>
    </row>
    <row r="828" spans="1:28" x14ac:dyDescent="0.3">
      <c r="A828">
        <v>25480</v>
      </c>
      <c r="B828" t="s">
        <v>41</v>
      </c>
      <c r="C828">
        <v>0.08</v>
      </c>
      <c r="D828">
        <v>14.81</v>
      </c>
      <c r="E828">
        <v>13.32</v>
      </c>
      <c r="F828">
        <v>697</v>
      </c>
      <c r="G828" t="s">
        <v>2189</v>
      </c>
      <c r="H828" t="s">
        <v>43</v>
      </c>
      <c r="I828" t="s">
        <v>30</v>
      </c>
      <c r="J828" t="s">
        <v>45</v>
      </c>
      <c r="K828" t="s">
        <v>73</v>
      </c>
      <c r="L828" t="s">
        <v>47</v>
      </c>
      <c r="M828" t="s">
        <v>338</v>
      </c>
      <c r="N828">
        <v>0.43</v>
      </c>
      <c r="O828" t="s">
        <v>35</v>
      </c>
      <c r="P828" t="s">
        <v>49</v>
      </c>
      <c r="Q828" t="s">
        <v>413</v>
      </c>
      <c r="R828" t="s">
        <v>1345</v>
      </c>
      <c r="S828">
        <v>46312</v>
      </c>
      <c r="T828" s="1">
        <v>42042</v>
      </c>
      <c r="U828" s="1">
        <v>42044</v>
      </c>
      <c r="V828">
        <v>-131.61720000000003</v>
      </c>
      <c r="W828" s="2">
        <f>Sales_Dataset[[#This Row],[Profit]]/Sales_Dataset[[#This Row],[Sales]]</f>
        <v>-0.45046615100280657</v>
      </c>
      <c r="X828">
        <v>20</v>
      </c>
      <c r="Y828">
        <v>292.18</v>
      </c>
      <c r="Z828">
        <v>89849</v>
      </c>
      <c r="AA828" t="s">
        <v>52</v>
      </c>
      <c r="AB828" t="s">
        <v>40</v>
      </c>
    </row>
    <row r="829" spans="1:28" x14ac:dyDescent="0.3">
      <c r="A829">
        <v>25006</v>
      </c>
      <c r="B829" t="s">
        <v>58</v>
      </c>
      <c r="C829">
        <v>0.05</v>
      </c>
      <c r="D829">
        <v>85.99</v>
      </c>
      <c r="E829">
        <v>0.99</v>
      </c>
      <c r="F829">
        <v>1459</v>
      </c>
      <c r="G829" t="s">
        <v>2781</v>
      </c>
      <c r="H829" t="s">
        <v>43</v>
      </c>
      <c r="I829" t="s">
        <v>80</v>
      </c>
      <c r="J829" t="s">
        <v>55</v>
      </c>
      <c r="K829" t="s">
        <v>56</v>
      </c>
      <c r="L829" t="s">
        <v>82</v>
      </c>
      <c r="M829" t="s">
        <v>1207</v>
      </c>
      <c r="N829">
        <v>0.55000000000000004</v>
      </c>
      <c r="O829" t="s">
        <v>35</v>
      </c>
      <c r="P829" t="s">
        <v>88</v>
      </c>
      <c r="Q829" t="s">
        <v>598</v>
      </c>
      <c r="R829" t="s">
        <v>2782</v>
      </c>
      <c r="S829">
        <v>29687</v>
      </c>
      <c r="T829" s="1">
        <v>42099</v>
      </c>
      <c r="U829" s="1">
        <v>42101</v>
      </c>
      <c r="V829">
        <v>36.215999999999994</v>
      </c>
      <c r="W829" s="2">
        <f>Sales_Dataset[[#This Row],[Profit]]/Sales_Dataset[[#This Row],[Sales]]</f>
        <v>0.12418049650253736</v>
      </c>
      <c r="X829">
        <v>4</v>
      </c>
      <c r="Y829">
        <v>291.64</v>
      </c>
      <c r="Z829">
        <v>86734</v>
      </c>
      <c r="AA829" t="s">
        <v>91</v>
      </c>
      <c r="AB829" t="s">
        <v>40</v>
      </c>
    </row>
    <row r="830" spans="1:28" x14ac:dyDescent="0.3">
      <c r="A830">
        <v>25759</v>
      </c>
      <c r="B830" t="s">
        <v>65</v>
      </c>
      <c r="C830">
        <v>0.06</v>
      </c>
      <c r="D830">
        <v>300.97000000000003</v>
      </c>
      <c r="E830">
        <v>7.18</v>
      </c>
      <c r="F830">
        <v>2063</v>
      </c>
      <c r="G830" t="s">
        <v>2910</v>
      </c>
      <c r="H830" t="s">
        <v>43</v>
      </c>
      <c r="I830" t="s">
        <v>30</v>
      </c>
      <c r="J830" t="s">
        <v>55</v>
      </c>
      <c r="K830" t="s">
        <v>86</v>
      </c>
      <c r="L830" t="s">
        <v>47</v>
      </c>
      <c r="M830" t="s">
        <v>298</v>
      </c>
      <c r="N830">
        <v>0.48</v>
      </c>
      <c r="O830" t="s">
        <v>35</v>
      </c>
      <c r="P830" t="s">
        <v>88</v>
      </c>
      <c r="Q830" t="s">
        <v>437</v>
      </c>
      <c r="R830" t="s">
        <v>2911</v>
      </c>
      <c r="S830">
        <v>23602</v>
      </c>
      <c r="T830" s="1">
        <v>42132</v>
      </c>
      <c r="U830" s="1">
        <v>42132</v>
      </c>
      <c r="V830">
        <v>-729.98799999999994</v>
      </c>
      <c r="W830" s="2">
        <f>Sales_Dataset[[#This Row],[Profit]]/Sales_Dataset[[#This Row],[Sales]]</f>
        <v>-2.5051063829787235</v>
      </c>
      <c r="X830">
        <v>1</v>
      </c>
      <c r="Y830">
        <v>291.39999999999998</v>
      </c>
      <c r="Z830">
        <v>87147</v>
      </c>
      <c r="AA830" t="s">
        <v>91</v>
      </c>
      <c r="AB830" t="s">
        <v>40</v>
      </c>
    </row>
    <row r="831" spans="1:28" x14ac:dyDescent="0.3">
      <c r="A831">
        <v>18497</v>
      </c>
      <c r="B831" t="s">
        <v>58</v>
      </c>
      <c r="C831">
        <v>0.03</v>
      </c>
      <c r="D831">
        <v>15.28</v>
      </c>
      <c r="E831">
        <v>1.99</v>
      </c>
      <c r="F831">
        <v>2049</v>
      </c>
      <c r="G831" t="s">
        <v>646</v>
      </c>
      <c r="H831" t="s">
        <v>43</v>
      </c>
      <c r="I831" t="s">
        <v>30</v>
      </c>
      <c r="J831" t="s">
        <v>55</v>
      </c>
      <c r="K831" t="s">
        <v>86</v>
      </c>
      <c r="L831" t="s">
        <v>62</v>
      </c>
      <c r="M831" t="s">
        <v>647</v>
      </c>
      <c r="N831">
        <v>0.42</v>
      </c>
      <c r="O831" t="s">
        <v>35</v>
      </c>
      <c r="P831" t="s">
        <v>88</v>
      </c>
      <c r="Q831" t="s">
        <v>437</v>
      </c>
      <c r="R831" t="s">
        <v>648</v>
      </c>
      <c r="S831">
        <v>22801</v>
      </c>
      <c r="T831" s="1">
        <v>42176</v>
      </c>
      <c r="U831" s="1">
        <v>42178</v>
      </c>
      <c r="V831">
        <v>-266.68600000000004</v>
      </c>
      <c r="W831" s="2">
        <f>Sales_Dataset[[#This Row],[Profit]]/Sales_Dataset[[#This Row],[Sales]]</f>
        <v>-0.91650972575434742</v>
      </c>
      <c r="X831">
        <v>19</v>
      </c>
      <c r="Y831">
        <v>290.98</v>
      </c>
      <c r="Z831">
        <v>88220</v>
      </c>
      <c r="AA831" t="s">
        <v>91</v>
      </c>
      <c r="AB831" t="s">
        <v>40</v>
      </c>
    </row>
    <row r="832" spans="1:28" x14ac:dyDescent="0.3">
      <c r="A832">
        <v>21806</v>
      </c>
      <c r="B832" t="s">
        <v>58</v>
      </c>
      <c r="C832">
        <v>0.06</v>
      </c>
      <c r="D832">
        <v>99.99</v>
      </c>
      <c r="E832">
        <v>19.989999999999998</v>
      </c>
      <c r="F832">
        <v>1484</v>
      </c>
      <c r="G832" t="s">
        <v>1967</v>
      </c>
      <c r="H832" t="s">
        <v>43</v>
      </c>
      <c r="I832" t="s">
        <v>44</v>
      </c>
      <c r="J832" t="s">
        <v>55</v>
      </c>
      <c r="K832" t="s">
        <v>86</v>
      </c>
      <c r="L832" t="s">
        <v>47</v>
      </c>
      <c r="M832" t="s">
        <v>1312</v>
      </c>
      <c r="N832">
        <v>0.52</v>
      </c>
      <c r="O832" t="s">
        <v>35</v>
      </c>
      <c r="P832" t="s">
        <v>49</v>
      </c>
      <c r="Q832" t="s">
        <v>176</v>
      </c>
      <c r="R832" t="s">
        <v>1968</v>
      </c>
      <c r="S832">
        <v>60016</v>
      </c>
      <c r="T832" s="1">
        <v>42074</v>
      </c>
      <c r="U832" s="1">
        <v>42077</v>
      </c>
      <c r="V832">
        <v>-127.56</v>
      </c>
      <c r="W832" s="2">
        <f>Sales_Dataset[[#This Row],[Profit]]/Sales_Dataset[[#This Row],[Sales]]</f>
        <v>-0.43949834619625139</v>
      </c>
      <c r="X832">
        <v>3</v>
      </c>
      <c r="Y832">
        <v>290.24</v>
      </c>
      <c r="Z832">
        <v>91235</v>
      </c>
      <c r="AA832" t="s">
        <v>52</v>
      </c>
      <c r="AB832" t="s">
        <v>40</v>
      </c>
    </row>
    <row r="833" spans="1:28" x14ac:dyDescent="0.3">
      <c r="A833">
        <v>21335</v>
      </c>
      <c r="B833" t="s">
        <v>76</v>
      </c>
      <c r="C833">
        <v>0.03</v>
      </c>
      <c r="D833">
        <v>21.78</v>
      </c>
      <c r="E833">
        <v>5.94</v>
      </c>
      <c r="F833">
        <v>2290</v>
      </c>
      <c r="G833" t="s">
        <v>1254</v>
      </c>
      <c r="H833" t="s">
        <v>43</v>
      </c>
      <c r="I833" t="s">
        <v>44</v>
      </c>
      <c r="J833" t="s">
        <v>45</v>
      </c>
      <c r="K833" t="s">
        <v>73</v>
      </c>
      <c r="L833" t="s">
        <v>167</v>
      </c>
      <c r="M833" t="s">
        <v>1818</v>
      </c>
      <c r="N833">
        <v>0.5</v>
      </c>
      <c r="O833" t="s">
        <v>35</v>
      </c>
      <c r="P833" t="s">
        <v>49</v>
      </c>
      <c r="Q833" t="s">
        <v>474</v>
      </c>
      <c r="R833" t="s">
        <v>1256</v>
      </c>
      <c r="S833">
        <v>55433</v>
      </c>
      <c r="T833" s="1">
        <v>42010</v>
      </c>
      <c r="U833" s="1">
        <v>42012</v>
      </c>
      <c r="V833">
        <v>187.2</v>
      </c>
      <c r="W833" s="2">
        <f>Sales_Dataset[[#This Row],[Profit]]/Sales_Dataset[[#This Row],[Sales]]</f>
        <v>0.64502790986148428</v>
      </c>
      <c r="X833">
        <v>13</v>
      </c>
      <c r="Y833">
        <v>290.22000000000003</v>
      </c>
      <c r="Z833">
        <v>88163</v>
      </c>
      <c r="AA833" t="s">
        <v>52</v>
      </c>
      <c r="AB833" t="s">
        <v>40</v>
      </c>
    </row>
    <row r="834" spans="1:28" x14ac:dyDescent="0.3">
      <c r="A834">
        <v>20810</v>
      </c>
      <c r="B834" t="s">
        <v>76</v>
      </c>
      <c r="C834">
        <v>0.02</v>
      </c>
      <c r="D834">
        <v>22.72</v>
      </c>
      <c r="E834">
        <v>8.99</v>
      </c>
      <c r="F834">
        <v>2587</v>
      </c>
      <c r="G834" t="s">
        <v>1626</v>
      </c>
      <c r="H834" t="s">
        <v>43</v>
      </c>
      <c r="I834" t="s">
        <v>44</v>
      </c>
      <c r="J834" t="s">
        <v>31</v>
      </c>
      <c r="K834" t="s">
        <v>117</v>
      </c>
      <c r="L834" t="s">
        <v>62</v>
      </c>
      <c r="M834" t="s">
        <v>205</v>
      </c>
      <c r="N834">
        <v>0.44</v>
      </c>
      <c r="O834" t="s">
        <v>35</v>
      </c>
      <c r="P834" t="s">
        <v>49</v>
      </c>
      <c r="Q834" t="s">
        <v>419</v>
      </c>
      <c r="R834" t="s">
        <v>1627</v>
      </c>
      <c r="S834">
        <v>54220</v>
      </c>
      <c r="T834" s="1">
        <v>42181</v>
      </c>
      <c r="U834" s="1">
        <v>42181</v>
      </c>
      <c r="V834">
        <v>200.01719999999997</v>
      </c>
      <c r="W834" s="2">
        <f>Sales_Dataset[[#This Row],[Profit]]/Sales_Dataset[[#This Row],[Sales]]</f>
        <v>0.69</v>
      </c>
      <c r="X834">
        <v>12</v>
      </c>
      <c r="Y834">
        <v>289.88</v>
      </c>
      <c r="Z834">
        <v>91167</v>
      </c>
      <c r="AA834" t="s">
        <v>52</v>
      </c>
      <c r="AB834" t="s">
        <v>40</v>
      </c>
    </row>
    <row r="835" spans="1:28" x14ac:dyDescent="0.3">
      <c r="A835">
        <v>23329</v>
      </c>
      <c r="B835" t="s">
        <v>41</v>
      </c>
      <c r="C835">
        <v>0.09</v>
      </c>
      <c r="D835">
        <v>20.98</v>
      </c>
      <c r="E835">
        <v>1.49</v>
      </c>
      <c r="F835">
        <v>1511</v>
      </c>
      <c r="G835" t="s">
        <v>2387</v>
      </c>
      <c r="H835" t="s">
        <v>43</v>
      </c>
      <c r="I835" t="s">
        <v>30</v>
      </c>
      <c r="J835" t="s">
        <v>45</v>
      </c>
      <c r="K835" t="s">
        <v>67</v>
      </c>
      <c r="L835" t="s">
        <v>47</v>
      </c>
      <c r="M835" t="s">
        <v>1123</v>
      </c>
      <c r="N835">
        <v>0.35</v>
      </c>
      <c r="O835" t="s">
        <v>35</v>
      </c>
      <c r="P835" t="s">
        <v>49</v>
      </c>
      <c r="Q835" t="s">
        <v>413</v>
      </c>
      <c r="R835" t="s">
        <v>2388</v>
      </c>
      <c r="S835">
        <v>47302</v>
      </c>
      <c r="T835" s="1">
        <v>42177</v>
      </c>
      <c r="U835" s="1">
        <v>42179</v>
      </c>
      <c r="V835">
        <v>199.1823</v>
      </c>
      <c r="W835" s="2">
        <f>Sales_Dataset[[#This Row],[Profit]]/Sales_Dataset[[#This Row],[Sales]]</f>
        <v>0.69</v>
      </c>
      <c r="X835">
        <v>14</v>
      </c>
      <c r="Y835">
        <v>288.67</v>
      </c>
      <c r="Z835">
        <v>90303</v>
      </c>
      <c r="AA835" t="s">
        <v>52</v>
      </c>
      <c r="AB835" t="s">
        <v>40</v>
      </c>
    </row>
    <row r="836" spans="1:28" x14ac:dyDescent="0.3">
      <c r="A836">
        <v>20351</v>
      </c>
      <c r="B836" t="s">
        <v>76</v>
      </c>
      <c r="C836">
        <v>0.01</v>
      </c>
      <c r="D836">
        <v>30.98</v>
      </c>
      <c r="E836">
        <v>5.09</v>
      </c>
      <c r="F836">
        <v>3285</v>
      </c>
      <c r="G836" t="s">
        <v>1464</v>
      </c>
      <c r="H836" t="s">
        <v>43</v>
      </c>
      <c r="I836" t="s">
        <v>80</v>
      </c>
      <c r="J836" t="s">
        <v>45</v>
      </c>
      <c r="K836" t="s">
        <v>53</v>
      </c>
      <c r="L836" t="s">
        <v>47</v>
      </c>
      <c r="M836" t="s">
        <v>1467</v>
      </c>
      <c r="N836">
        <v>0.4</v>
      </c>
      <c r="O836" t="s">
        <v>35</v>
      </c>
      <c r="P836" t="s">
        <v>88</v>
      </c>
      <c r="Q836" t="s">
        <v>437</v>
      </c>
      <c r="R836" t="s">
        <v>1466</v>
      </c>
      <c r="S836">
        <v>20170</v>
      </c>
      <c r="T836" s="1">
        <v>42010</v>
      </c>
      <c r="U836" s="1">
        <v>42012</v>
      </c>
      <c r="V836">
        <v>896.40599999999995</v>
      </c>
      <c r="W836" s="2">
        <f>Sales_Dataset[[#This Row],[Profit]]/Sales_Dataset[[#This Row],[Sales]]</f>
        <v>3.1079883503224459</v>
      </c>
      <c r="X836">
        <v>9</v>
      </c>
      <c r="Y836">
        <v>288.42</v>
      </c>
      <c r="Z836">
        <v>90750</v>
      </c>
      <c r="AA836" t="s">
        <v>91</v>
      </c>
      <c r="AB836" t="s">
        <v>40</v>
      </c>
    </row>
    <row r="837" spans="1:28" x14ac:dyDescent="0.3">
      <c r="A837">
        <v>25498</v>
      </c>
      <c r="B837" t="s">
        <v>58</v>
      </c>
      <c r="C837">
        <v>0.06</v>
      </c>
      <c r="D837">
        <v>13.99</v>
      </c>
      <c r="E837">
        <v>7.51</v>
      </c>
      <c r="F837">
        <v>1778</v>
      </c>
      <c r="G837" t="s">
        <v>2858</v>
      </c>
      <c r="H837" t="s">
        <v>43</v>
      </c>
      <c r="I837" t="s">
        <v>80</v>
      </c>
      <c r="J837" t="s">
        <v>55</v>
      </c>
      <c r="K837" t="s">
        <v>77</v>
      </c>
      <c r="L837" t="s">
        <v>167</v>
      </c>
      <c r="M837" t="s">
        <v>2113</v>
      </c>
      <c r="N837">
        <v>0.39</v>
      </c>
      <c r="O837" t="s">
        <v>35</v>
      </c>
      <c r="P837" t="s">
        <v>49</v>
      </c>
      <c r="Q837" t="s">
        <v>413</v>
      </c>
      <c r="R837" t="s">
        <v>2859</v>
      </c>
      <c r="S837">
        <v>47906</v>
      </c>
      <c r="T837" s="1">
        <v>42134</v>
      </c>
      <c r="U837" s="1">
        <v>42136</v>
      </c>
      <c r="V837">
        <v>6.4832400000000021</v>
      </c>
      <c r="W837" s="2">
        <f>Sales_Dataset[[#This Row],[Profit]]/Sales_Dataset[[#This Row],[Sales]]</f>
        <v>2.2512031667766247E-2</v>
      </c>
      <c r="X837">
        <v>21</v>
      </c>
      <c r="Y837">
        <v>287.99</v>
      </c>
      <c r="Z837">
        <v>89943</v>
      </c>
      <c r="AA837" t="s">
        <v>52</v>
      </c>
      <c r="AB837" t="s">
        <v>40</v>
      </c>
    </row>
    <row r="838" spans="1:28" x14ac:dyDescent="0.3">
      <c r="A838">
        <v>20445</v>
      </c>
      <c r="B838" t="s">
        <v>65</v>
      </c>
      <c r="C838">
        <v>0.04</v>
      </c>
      <c r="D838">
        <v>22.84</v>
      </c>
      <c r="E838">
        <v>16.87</v>
      </c>
      <c r="F838">
        <v>1068</v>
      </c>
      <c r="G838" t="s">
        <v>1497</v>
      </c>
      <c r="H838" t="s">
        <v>43</v>
      </c>
      <c r="I838" t="s">
        <v>44</v>
      </c>
      <c r="J838" t="s">
        <v>45</v>
      </c>
      <c r="K838" t="s">
        <v>53</v>
      </c>
      <c r="L838" t="s">
        <v>47</v>
      </c>
      <c r="M838" t="s">
        <v>1498</v>
      </c>
      <c r="N838">
        <v>0.39</v>
      </c>
      <c r="O838" t="s">
        <v>35</v>
      </c>
      <c r="P838" t="s">
        <v>49</v>
      </c>
      <c r="Q838" t="s">
        <v>176</v>
      </c>
      <c r="R838" t="s">
        <v>1499</v>
      </c>
      <c r="S838">
        <v>60409</v>
      </c>
      <c r="T838" s="1">
        <v>42079</v>
      </c>
      <c r="U838" s="1">
        <v>42079</v>
      </c>
      <c r="V838">
        <v>-97.28</v>
      </c>
      <c r="W838" s="2">
        <f>Sales_Dataset[[#This Row],[Profit]]/Sales_Dataset[[#This Row],[Sales]]</f>
        <v>-0.33966480446927377</v>
      </c>
      <c r="X838">
        <v>12</v>
      </c>
      <c r="Y838">
        <v>286.39999999999998</v>
      </c>
      <c r="Z838">
        <v>87109</v>
      </c>
      <c r="AA838" t="s">
        <v>52</v>
      </c>
      <c r="AB838" t="s">
        <v>40</v>
      </c>
    </row>
    <row r="839" spans="1:28" x14ac:dyDescent="0.3">
      <c r="A839">
        <v>19781</v>
      </c>
      <c r="B839" t="s">
        <v>41</v>
      </c>
      <c r="C839">
        <v>0.08</v>
      </c>
      <c r="D839">
        <v>30.53</v>
      </c>
      <c r="E839">
        <v>19.989999999999998</v>
      </c>
      <c r="F839">
        <v>592</v>
      </c>
      <c r="G839" t="s">
        <v>1276</v>
      </c>
      <c r="H839" t="s">
        <v>43</v>
      </c>
      <c r="I839" t="s">
        <v>60</v>
      </c>
      <c r="J839" t="s">
        <v>45</v>
      </c>
      <c r="K839" t="s">
        <v>46</v>
      </c>
      <c r="L839" t="s">
        <v>47</v>
      </c>
      <c r="M839" t="s">
        <v>690</v>
      </c>
      <c r="N839">
        <v>0.39</v>
      </c>
      <c r="O839" t="s">
        <v>35</v>
      </c>
      <c r="P839" t="s">
        <v>49</v>
      </c>
      <c r="Q839" t="s">
        <v>176</v>
      </c>
      <c r="R839" t="s">
        <v>1277</v>
      </c>
      <c r="S839">
        <v>60091</v>
      </c>
      <c r="T839" s="1">
        <v>42021</v>
      </c>
      <c r="U839" s="1">
        <v>42021</v>
      </c>
      <c r="V839">
        <v>-239.8656</v>
      </c>
      <c r="W839" s="2">
        <f>Sales_Dataset[[#This Row],[Profit]]/Sales_Dataset[[#This Row],[Sales]]</f>
        <v>-0.83907230559345158</v>
      </c>
      <c r="X839">
        <v>10</v>
      </c>
      <c r="Y839">
        <v>285.87</v>
      </c>
      <c r="Z839">
        <v>86307</v>
      </c>
      <c r="AA839" t="s">
        <v>52</v>
      </c>
      <c r="AB839" t="s">
        <v>40</v>
      </c>
    </row>
    <row r="840" spans="1:28" x14ac:dyDescent="0.3">
      <c r="A840">
        <v>1976</v>
      </c>
      <c r="B840" t="s">
        <v>76</v>
      </c>
      <c r="C840">
        <v>0.04</v>
      </c>
      <c r="D840">
        <v>6.28</v>
      </c>
      <c r="E840">
        <v>5.41</v>
      </c>
      <c r="F840">
        <v>1682</v>
      </c>
      <c r="G840" t="s">
        <v>174</v>
      </c>
      <c r="H840" t="s">
        <v>43</v>
      </c>
      <c r="I840" t="s">
        <v>80</v>
      </c>
      <c r="J840" t="s">
        <v>31</v>
      </c>
      <c r="K840" t="s">
        <v>117</v>
      </c>
      <c r="L840" t="s">
        <v>47</v>
      </c>
      <c r="M840" t="s">
        <v>175</v>
      </c>
      <c r="N840">
        <v>0.53</v>
      </c>
      <c r="O840" t="s">
        <v>35</v>
      </c>
      <c r="P840" t="s">
        <v>49</v>
      </c>
      <c r="Q840" t="s">
        <v>176</v>
      </c>
      <c r="R840" t="s">
        <v>177</v>
      </c>
      <c r="S840">
        <v>60611</v>
      </c>
      <c r="T840" s="1">
        <v>42049</v>
      </c>
      <c r="U840" s="1">
        <v>42051</v>
      </c>
      <c r="V840">
        <v>-38.380000000000003</v>
      </c>
      <c r="W840" s="2">
        <f>Sales_Dataset[[#This Row],[Profit]]/Sales_Dataset[[#This Row],[Sales]]</f>
        <v>-0.13491282339707536</v>
      </c>
      <c r="X840">
        <v>43</v>
      </c>
      <c r="Y840">
        <v>284.48</v>
      </c>
      <c r="Z840">
        <v>14115</v>
      </c>
      <c r="AA840" t="s">
        <v>52</v>
      </c>
      <c r="AB840" t="s">
        <v>40</v>
      </c>
    </row>
    <row r="841" spans="1:28" x14ac:dyDescent="0.3">
      <c r="A841">
        <v>25078</v>
      </c>
      <c r="B841" t="s">
        <v>58</v>
      </c>
      <c r="C841">
        <v>0.01</v>
      </c>
      <c r="D841">
        <v>23.99</v>
      </c>
      <c r="E841">
        <v>6.3</v>
      </c>
      <c r="F841">
        <v>1713</v>
      </c>
      <c r="G841" t="s">
        <v>2803</v>
      </c>
      <c r="H841" t="s">
        <v>43</v>
      </c>
      <c r="I841" t="s">
        <v>30</v>
      </c>
      <c r="J841" t="s">
        <v>55</v>
      </c>
      <c r="K841" t="s">
        <v>77</v>
      </c>
      <c r="L841" t="s">
        <v>167</v>
      </c>
      <c r="M841" t="s">
        <v>2804</v>
      </c>
      <c r="N841">
        <v>0.38</v>
      </c>
      <c r="O841" t="s">
        <v>35</v>
      </c>
      <c r="P841" t="s">
        <v>88</v>
      </c>
      <c r="Q841" t="s">
        <v>89</v>
      </c>
      <c r="R841" t="s">
        <v>1564</v>
      </c>
      <c r="S841">
        <v>30265</v>
      </c>
      <c r="T841" s="1">
        <v>42153</v>
      </c>
      <c r="U841" s="1">
        <v>42155</v>
      </c>
      <c r="V841">
        <v>-6.202</v>
      </c>
      <c r="W841" s="2">
        <f>Sales_Dataset[[#This Row],[Profit]]/Sales_Dataset[[#This Row],[Sales]]</f>
        <v>-2.1808080452899187E-2</v>
      </c>
      <c r="X841">
        <v>11</v>
      </c>
      <c r="Y841">
        <v>284.39</v>
      </c>
      <c r="Z841">
        <v>87748</v>
      </c>
      <c r="AA841" t="s">
        <v>91</v>
      </c>
      <c r="AB841" t="s">
        <v>40</v>
      </c>
    </row>
    <row r="842" spans="1:28" x14ac:dyDescent="0.3">
      <c r="A842">
        <v>20618</v>
      </c>
      <c r="B842" t="s">
        <v>65</v>
      </c>
      <c r="C842">
        <v>0</v>
      </c>
      <c r="D842">
        <v>17.52</v>
      </c>
      <c r="E842">
        <v>8.17</v>
      </c>
      <c r="F842">
        <v>2801</v>
      </c>
      <c r="G842" t="s">
        <v>1551</v>
      </c>
      <c r="H842" t="s">
        <v>43</v>
      </c>
      <c r="I842" t="s">
        <v>44</v>
      </c>
      <c r="J842" t="s">
        <v>45</v>
      </c>
      <c r="K842" t="s">
        <v>73</v>
      </c>
      <c r="L842" t="s">
        <v>167</v>
      </c>
      <c r="M842" t="s">
        <v>1552</v>
      </c>
      <c r="N842">
        <v>0.5</v>
      </c>
      <c r="O842" t="s">
        <v>35</v>
      </c>
      <c r="P842" t="s">
        <v>36</v>
      </c>
      <c r="Q842" t="s">
        <v>396</v>
      </c>
      <c r="R842" t="s">
        <v>1553</v>
      </c>
      <c r="S842">
        <v>85224</v>
      </c>
      <c r="T842" s="1">
        <v>42183</v>
      </c>
      <c r="U842" s="1">
        <v>42188</v>
      </c>
      <c r="V842">
        <v>52.763999999999996</v>
      </c>
      <c r="W842" s="2">
        <f>Sales_Dataset[[#This Row],[Profit]]/Sales_Dataset[[#This Row],[Sales]]</f>
        <v>0.18556657522684111</v>
      </c>
      <c r="X842">
        <v>15</v>
      </c>
      <c r="Y842">
        <v>284.33999999999997</v>
      </c>
      <c r="Z842">
        <v>91049</v>
      </c>
      <c r="AA842" t="s">
        <v>39</v>
      </c>
      <c r="AB842" t="s">
        <v>40</v>
      </c>
    </row>
    <row r="843" spans="1:28" x14ac:dyDescent="0.3">
      <c r="A843">
        <v>23345</v>
      </c>
      <c r="B843" t="s">
        <v>58</v>
      </c>
      <c r="C843">
        <v>0.1</v>
      </c>
      <c r="D843">
        <v>146.34</v>
      </c>
      <c r="E843">
        <v>43.75</v>
      </c>
      <c r="F843">
        <v>2302</v>
      </c>
      <c r="G843" t="s">
        <v>2393</v>
      </c>
      <c r="H843" t="s">
        <v>29</v>
      </c>
      <c r="I843" t="s">
        <v>30</v>
      </c>
      <c r="J843" t="s">
        <v>31</v>
      </c>
      <c r="K843" t="s">
        <v>32</v>
      </c>
      <c r="L843" t="s">
        <v>33</v>
      </c>
      <c r="M843" t="s">
        <v>282</v>
      </c>
      <c r="N843">
        <v>0.64</v>
      </c>
      <c r="O843" t="s">
        <v>35</v>
      </c>
      <c r="P843" t="s">
        <v>88</v>
      </c>
      <c r="Q843" t="s">
        <v>94</v>
      </c>
      <c r="R843" t="s">
        <v>2394</v>
      </c>
      <c r="S843">
        <v>32404</v>
      </c>
      <c r="T843" s="1">
        <v>42007</v>
      </c>
      <c r="U843" s="1">
        <v>42008</v>
      </c>
      <c r="V843">
        <v>-473.57799999999997</v>
      </c>
      <c r="W843" s="2">
        <f>Sales_Dataset[[#This Row],[Profit]]/Sales_Dataset[[#This Row],[Sales]]</f>
        <v>-1.6701745723858223</v>
      </c>
      <c r="X843">
        <v>2</v>
      </c>
      <c r="Y843">
        <v>283.55</v>
      </c>
      <c r="Z843">
        <v>87696</v>
      </c>
      <c r="AA843" t="s">
        <v>91</v>
      </c>
      <c r="AB843" t="s">
        <v>40</v>
      </c>
    </row>
    <row r="844" spans="1:28" x14ac:dyDescent="0.3">
      <c r="A844">
        <v>24232</v>
      </c>
      <c r="B844" t="s">
        <v>58</v>
      </c>
      <c r="C844">
        <v>0.05</v>
      </c>
      <c r="D844">
        <v>17.670000000000002</v>
      </c>
      <c r="E844">
        <v>8.99</v>
      </c>
      <c r="F844">
        <v>1352</v>
      </c>
      <c r="G844" t="s">
        <v>2603</v>
      </c>
      <c r="H844" t="s">
        <v>43</v>
      </c>
      <c r="I844" t="s">
        <v>44</v>
      </c>
      <c r="J844" t="s">
        <v>31</v>
      </c>
      <c r="K844" t="s">
        <v>117</v>
      </c>
      <c r="L844" t="s">
        <v>62</v>
      </c>
      <c r="M844" t="s">
        <v>681</v>
      </c>
      <c r="N844">
        <v>0.47</v>
      </c>
      <c r="O844" t="s">
        <v>35</v>
      </c>
      <c r="P844" t="s">
        <v>69</v>
      </c>
      <c r="Q844" t="s">
        <v>460</v>
      </c>
      <c r="R844" t="s">
        <v>1079</v>
      </c>
      <c r="S844">
        <v>20746</v>
      </c>
      <c r="T844" s="1">
        <v>42124</v>
      </c>
      <c r="U844" s="1">
        <v>42125</v>
      </c>
      <c r="V844">
        <v>46.036799999999999</v>
      </c>
      <c r="W844" s="2">
        <f>Sales_Dataset[[#This Row],[Profit]]/Sales_Dataset[[#This Row],[Sales]]</f>
        <v>0.1624216765453006</v>
      </c>
      <c r="X844">
        <v>16</v>
      </c>
      <c r="Y844">
        <v>283.44</v>
      </c>
      <c r="Z844">
        <v>88234</v>
      </c>
      <c r="AA844" t="s">
        <v>72</v>
      </c>
      <c r="AB844" t="s">
        <v>40</v>
      </c>
    </row>
    <row r="845" spans="1:28" x14ac:dyDescent="0.3">
      <c r="A845">
        <v>3431</v>
      </c>
      <c r="B845" t="s">
        <v>76</v>
      </c>
      <c r="C845">
        <v>7.0000000000000007E-2</v>
      </c>
      <c r="D845">
        <v>3.98</v>
      </c>
      <c r="E845">
        <v>0.83</v>
      </c>
      <c r="F845">
        <v>1340</v>
      </c>
      <c r="G845" t="s">
        <v>199</v>
      </c>
      <c r="H845" t="s">
        <v>43</v>
      </c>
      <c r="I845" t="s">
        <v>44</v>
      </c>
      <c r="J845" t="s">
        <v>45</v>
      </c>
      <c r="K845" t="s">
        <v>81</v>
      </c>
      <c r="L845" t="s">
        <v>82</v>
      </c>
      <c r="M845" t="s">
        <v>222</v>
      </c>
      <c r="N845">
        <v>0.51</v>
      </c>
      <c r="O845" t="s">
        <v>35</v>
      </c>
      <c r="P845" t="s">
        <v>69</v>
      </c>
      <c r="Q845" t="s">
        <v>70</v>
      </c>
      <c r="R845" t="s">
        <v>71</v>
      </c>
      <c r="S845">
        <v>10170</v>
      </c>
      <c r="T845" s="1">
        <v>42161</v>
      </c>
      <c r="U845" s="1">
        <v>42164</v>
      </c>
      <c r="V845">
        <v>27.38</v>
      </c>
      <c r="W845" s="2">
        <f>Sales_Dataset[[#This Row],[Profit]]/Sales_Dataset[[#This Row],[Sales]]</f>
        <v>9.6800424253137687E-2</v>
      </c>
      <c r="X845">
        <v>76</v>
      </c>
      <c r="Y845">
        <v>282.85000000000002</v>
      </c>
      <c r="Z845">
        <v>24455</v>
      </c>
      <c r="AA845" t="s">
        <v>72</v>
      </c>
      <c r="AB845" t="s">
        <v>40</v>
      </c>
    </row>
    <row r="846" spans="1:28" x14ac:dyDescent="0.3">
      <c r="A846">
        <v>22612</v>
      </c>
      <c r="B846" t="s">
        <v>76</v>
      </c>
      <c r="C846">
        <v>0.05</v>
      </c>
      <c r="D846">
        <v>28.15</v>
      </c>
      <c r="E846">
        <v>6.17</v>
      </c>
      <c r="F846">
        <v>2725</v>
      </c>
      <c r="G846" t="s">
        <v>2187</v>
      </c>
      <c r="H846" t="s">
        <v>43</v>
      </c>
      <c r="I846" t="s">
        <v>44</v>
      </c>
      <c r="J846" t="s">
        <v>45</v>
      </c>
      <c r="K846" t="s">
        <v>81</v>
      </c>
      <c r="L846" t="s">
        <v>62</v>
      </c>
      <c r="M846" t="s">
        <v>183</v>
      </c>
      <c r="N846">
        <v>0.55000000000000004</v>
      </c>
      <c r="O846" t="s">
        <v>35</v>
      </c>
      <c r="P846" t="s">
        <v>88</v>
      </c>
      <c r="Q846" t="s">
        <v>736</v>
      </c>
      <c r="R846" t="s">
        <v>2188</v>
      </c>
      <c r="S846">
        <v>37042</v>
      </c>
      <c r="T846" s="1">
        <v>42021</v>
      </c>
      <c r="U846" s="1">
        <v>42022</v>
      </c>
      <c r="V846">
        <v>-66.248000000000005</v>
      </c>
      <c r="W846" s="2">
        <f>Sales_Dataset[[#This Row],[Profit]]/Sales_Dataset[[#This Row],[Sales]]</f>
        <v>-0.23460585027268221</v>
      </c>
      <c r="X846">
        <v>10</v>
      </c>
      <c r="Y846">
        <v>282.38</v>
      </c>
      <c r="Z846">
        <v>88958</v>
      </c>
      <c r="AA846" t="s">
        <v>91</v>
      </c>
      <c r="AB846" t="s">
        <v>40</v>
      </c>
    </row>
    <row r="847" spans="1:28" x14ac:dyDescent="0.3">
      <c r="A847">
        <v>21085</v>
      </c>
      <c r="B847" t="s">
        <v>65</v>
      </c>
      <c r="C847">
        <v>7.0000000000000007E-2</v>
      </c>
      <c r="D847">
        <v>49.43</v>
      </c>
      <c r="E847">
        <v>19.989999999999998</v>
      </c>
      <c r="F847">
        <v>3089</v>
      </c>
      <c r="G847" t="s">
        <v>1734</v>
      </c>
      <c r="H847" t="s">
        <v>43</v>
      </c>
      <c r="I847" t="s">
        <v>30</v>
      </c>
      <c r="J847" t="s">
        <v>45</v>
      </c>
      <c r="K847" t="s">
        <v>73</v>
      </c>
      <c r="L847" t="s">
        <v>47</v>
      </c>
      <c r="M847" t="s">
        <v>1735</v>
      </c>
      <c r="N847">
        <v>0.56999999999999995</v>
      </c>
      <c r="O847" t="s">
        <v>35</v>
      </c>
      <c r="P847" t="s">
        <v>49</v>
      </c>
      <c r="Q847" t="s">
        <v>991</v>
      </c>
      <c r="R847" t="s">
        <v>1736</v>
      </c>
      <c r="S847">
        <v>66209</v>
      </c>
      <c r="T847" s="1">
        <v>42028</v>
      </c>
      <c r="U847" s="1">
        <v>42033</v>
      </c>
      <c r="V847">
        <v>-122.77</v>
      </c>
      <c r="W847" s="2">
        <f>Sales_Dataset[[#This Row],[Profit]]/Sales_Dataset[[#This Row],[Sales]]</f>
        <v>-0.43563267333759137</v>
      </c>
      <c r="X847">
        <v>6</v>
      </c>
      <c r="Y847">
        <v>281.82</v>
      </c>
      <c r="Z847">
        <v>91219</v>
      </c>
      <c r="AA847" t="s">
        <v>52</v>
      </c>
      <c r="AB847" t="s">
        <v>40</v>
      </c>
    </row>
    <row r="848" spans="1:28" x14ac:dyDescent="0.3">
      <c r="A848">
        <v>24746</v>
      </c>
      <c r="B848" t="s">
        <v>76</v>
      </c>
      <c r="C848">
        <v>0.1</v>
      </c>
      <c r="D848">
        <v>22.01</v>
      </c>
      <c r="E848">
        <v>5.53</v>
      </c>
      <c r="F848">
        <v>2820</v>
      </c>
      <c r="G848" t="s">
        <v>2628</v>
      </c>
      <c r="H848" t="s">
        <v>43</v>
      </c>
      <c r="I848" t="s">
        <v>44</v>
      </c>
      <c r="J848" t="s">
        <v>45</v>
      </c>
      <c r="K848" t="s">
        <v>81</v>
      </c>
      <c r="L848" t="s">
        <v>62</v>
      </c>
      <c r="M848" t="s">
        <v>587</v>
      </c>
      <c r="N848">
        <v>0.59</v>
      </c>
      <c r="O848" t="s">
        <v>35</v>
      </c>
      <c r="P848" t="s">
        <v>49</v>
      </c>
      <c r="Q848" t="s">
        <v>433</v>
      </c>
      <c r="R848" t="s">
        <v>2629</v>
      </c>
      <c r="S848">
        <v>63129</v>
      </c>
      <c r="T848" s="1">
        <v>42018</v>
      </c>
      <c r="U848" s="1">
        <v>42019</v>
      </c>
      <c r="V848">
        <v>31.59</v>
      </c>
      <c r="W848" s="2">
        <f>Sales_Dataset[[#This Row],[Profit]]/Sales_Dataset[[#This Row],[Sales]]</f>
        <v>0.1121206743566992</v>
      </c>
      <c r="X848">
        <v>14</v>
      </c>
      <c r="Y848">
        <v>281.75</v>
      </c>
      <c r="Z848">
        <v>87900</v>
      </c>
      <c r="AA848" t="s">
        <v>52</v>
      </c>
      <c r="AB848" t="s">
        <v>40</v>
      </c>
    </row>
    <row r="849" spans="1:28" x14ac:dyDescent="0.3">
      <c r="A849">
        <v>5302</v>
      </c>
      <c r="B849" t="s">
        <v>58</v>
      </c>
      <c r="C849">
        <v>0.01</v>
      </c>
      <c r="D849">
        <v>8.33</v>
      </c>
      <c r="E849">
        <v>1.99</v>
      </c>
      <c r="F849">
        <v>308</v>
      </c>
      <c r="G849" t="s">
        <v>276</v>
      </c>
      <c r="H849" t="s">
        <v>43</v>
      </c>
      <c r="I849" t="s">
        <v>60</v>
      </c>
      <c r="J849" t="s">
        <v>55</v>
      </c>
      <c r="K849" t="s">
        <v>86</v>
      </c>
      <c r="L849" t="s">
        <v>62</v>
      </c>
      <c r="M849" t="s">
        <v>277</v>
      </c>
      <c r="N849">
        <v>0.52</v>
      </c>
      <c r="O849" t="s">
        <v>35</v>
      </c>
      <c r="P849" t="s">
        <v>36</v>
      </c>
      <c r="Q849" t="s">
        <v>108</v>
      </c>
      <c r="R849" t="s">
        <v>135</v>
      </c>
      <c r="S849">
        <v>98115</v>
      </c>
      <c r="T849" s="1">
        <v>42049</v>
      </c>
      <c r="U849" s="1">
        <v>42050</v>
      </c>
      <c r="V849">
        <v>10.74</v>
      </c>
      <c r="W849" s="2">
        <f>Sales_Dataset[[#This Row],[Profit]]/Sales_Dataset[[#This Row],[Sales]]</f>
        <v>3.8272396835578364E-2</v>
      </c>
      <c r="X849">
        <v>32</v>
      </c>
      <c r="Y849">
        <v>280.62</v>
      </c>
      <c r="Z849">
        <v>37760</v>
      </c>
      <c r="AA849" t="s">
        <v>39</v>
      </c>
      <c r="AB849" t="s">
        <v>129</v>
      </c>
    </row>
    <row r="850" spans="1:28" x14ac:dyDescent="0.3">
      <c r="A850">
        <v>6587</v>
      </c>
      <c r="B850" t="s">
        <v>27</v>
      </c>
      <c r="C850">
        <v>0.1</v>
      </c>
      <c r="D850">
        <v>11.55</v>
      </c>
      <c r="E850">
        <v>2.36</v>
      </c>
      <c r="F850">
        <v>2618</v>
      </c>
      <c r="G850" t="s">
        <v>258</v>
      </c>
      <c r="H850" t="s">
        <v>43</v>
      </c>
      <c r="I850" t="s">
        <v>30</v>
      </c>
      <c r="J850" t="s">
        <v>45</v>
      </c>
      <c r="K850" t="s">
        <v>81</v>
      </c>
      <c r="L850" t="s">
        <v>82</v>
      </c>
      <c r="M850" t="s">
        <v>322</v>
      </c>
      <c r="N850">
        <v>0.55000000000000004</v>
      </c>
      <c r="O850" t="s">
        <v>35</v>
      </c>
      <c r="P850" t="s">
        <v>69</v>
      </c>
      <c r="Q850" t="s">
        <v>70</v>
      </c>
      <c r="R850" t="s">
        <v>71</v>
      </c>
      <c r="S850">
        <v>10004</v>
      </c>
      <c r="T850" s="1">
        <v>42021</v>
      </c>
      <c r="U850" s="1">
        <v>42022</v>
      </c>
      <c r="V850">
        <v>15.808000000000003</v>
      </c>
      <c r="W850" s="2">
        <f>Sales_Dataset[[#This Row],[Profit]]/Sales_Dataset[[#This Row],[Sales]]</f>
        <v>5.6370573761723081E-2</v>
      </c>
      <c r="X850">
        <v>25</v>
      </c>
      <c r="Y850">
        <v>280.43</v>
      </c>
      <c r="Z850">
        <v>46884</v>
      </c>
      <c r="AA850" t="s">
        <v>72</v>
      </c>
      <c r="AB850" t="s">
        <v>40</v>
      </c>
    </row>
    <row r="851" spans="1:28" x14ac:dyDescent="0.3">
      <c r="A851">
        <v>21282</v>
      </c>
      <c r="B851" t="s">
        <v>41</v>
      </c>
      <c r="C851">
        <v>7.0000000000000007E-2</v>
      </c>
      <c r="D851">
        <v>65.989999999999995</v>
      </c>
      <c r="E851">
        <v>5.26</v>
      </c>
      <c r="F851">
        <v>383</v>
      </c>
      <c r="G851" t="s">
        <v>1801</v>
      </c>
      <c r="H851" t="s">
        <v>85</v>
      </c>
      <c r="I851" t="s">
        <v>30</v>
      </c>
      <c r="J851" t="s">
        <v>55</v>
      </c>
      <c r="K851" t="s">
        <v>56</v>
      </c>
      <c r="L851" t="s">
        <v>47</v>
      </c>
      <c r="M851" t="s">
        <v>1803</v>
      </c>
      <c r="N851">
        <v>0.56000000000000005</v>
      </c>
      <c r="O851" t="s">
        <v>35</v>
      </c>
      <c r="P851" t="s">
        <v>69</v>
      </c>
      <c r="Q851" t="s">
        <v>165</v>
      </c>
      <c r="R851" t="s">
        <v>1802</v>
      </c>
      <c r="S851">
        <v>19026</v>
      </c>
      <c r="T851" s="1">
        <v>42082</v>
      </c>
      <c r="U851" s="1">
        <v>42084</v>
      </c>
      <c r="V851">
        <v>107.08200000000001</v>
      </c>
      <c r="W851" s="2">
        <f>Sales_Dataset[[#This Row],[Profit]]/Sales_Dataset[[#This Row],[Sales]]</f>
        <v>0.3826680484579924</v>
      </c>
      <c r="X851">
        <v>5</v>
      </c>
      <c r="Y851">
        <v>279.83</v>
      </c>
      <c r="Z851">
        <v>88928</v>
      </c>
      <c r="AA851" t="s">
        <v>72</v>
      </c>
      <c r="AB851" t="s">
        <v>40</v>
      </c>
    </row>
    <row r="852" spans="1:28" x14ac:dyDescent="0.3">
      <c r="A852">
        <v>18493</v>
      </c>
      <c r="B852" t="s">
        <v>76</v>
      </c>
      <c r="C852">
        <v>0.02</v>
      </c>
      <c r="D852">
        <v>20.89</v>
      </c>
      <c r="E852">
        <v>11.52</v>
      </c>
      <c r="F852">
        <v>617</v>
      </c>
      <c r="G852" t="s">
        <v>638</v>
      </c>
      <c r="H852" t="s">
        <v>43</v>
      </c>
      <c r="I852" t="s">
        <v>80</v>
      </c>
      <c r="J852" t="s">
        <v>45</v>
      </c>
      <c r="K852" t="s">
        <v>120</v>
      </c>
      <c r="L852" t="s">
        <v>47</v>
      </c>
      <c r="M852" t="s">
        <v>641</v>
      </c>
      <c r="N852">
        <v>0.83</v>
      </c>
      <c r="O852" t="s">
        <v>35</v>
      </c>
      <c r="P852" t="s">
        <v>36</v>
      </c>
      <c r="Q852" t="s">
        <v>423</v>
      </c>
      <c r="R852" t="s">
        <v>640</v>
      </c>
      <c r="S852">
        <v>81001</v>
      </c>
      <c r="T852" s="1">
        <v>42123</v>
      </c>
      <c r="U852" s="1">
        <v>42124</v>
      </c>
      <c r="V852">
        <v>-276.11279999999999</v>
      </c>
      <c r="W852" s="2">
        <f>Sales_Dataset[[#This Row],[Profit]]/Sales_Dataset[[#This Row],[Sales]]</f>
        <v>-0.98865940991120027</v>
      </c>
      <c r="X852">
        <v>13</v>
      </c>
      <c r="Y852">
        <v>279.27999999999997</v>
      </c>
      <c r="Z852">
        <v>88198</v>
      </c>
      <c r="AA852" t="s">
        <v>39</v>
      </c>
      <c r="AB852" t="s">
        <v>40</v>
      </c>
    </row>
    <row r="853" spans="1:28" x14ac:dyDescent="0.3">
      <c r="A853">
        <v>20434</v>
      </c>
      <c r="B853" t="s">
        <v>58</v>
      </c>
      <c r="C853">
        <v>0.04</v>
      </c>
      <c r="D853">
        <v>34.76</v>
      </c>
      <c r="E853">
        <v>5.49</v>
      </c>
      <c r="F853">
        <v>782</v>
      </c>
      <c r="G853" t="s">
        <v>1494</v>
      </c>
      <c r="H853" t="s">
        <v>43</v>
      </c>
      <c r="I853" t="s">
        <v>60</v>
      </c>
      <c r="J853" t="s">
        <v>45</v>
      </c>
      <c r="K853" t="s">
        <v>120</v>
      </c>
      <c r="L853" t="s">
        <v>47</v>
      </c>
      <c r="M853" t="s">
        <v>1495</v>
      </c>
      <c r="N853">
        <v>0.6</v>
      </c>
      <c r="O853" t="s">
        <v>35</v>
      </c>
      <c r="P853" t="s">
        <v>36</v>
      </c>
      <c r="Q853" t="s">
        <v>37</v>
      </c>
      <c r="R853" t="s">
        <v>1496</v>
      </c>
      <c r="S853">
        <v>90604</v>
      </c>
      <c r="T853" s="1">
        <v>42123</v>
      </c>
      <c r="U853" s="1">
        <v>42124</v>
      </c>
      <c r="V853">
        <v>192.51689999999999</v>
      </c>
      <c r="W853" s="2">
        <f>Sales_Dataset[[#This Row],[Profit]]/Sales_Dataset[[#This Row],[Sales]]</f>
        <v>0.69</v>
      </c>
      <c r="X853">
        <v>8</v>
      </c>
      <c r="Y853">
        <v>279.01</v>
      </c>
      <c r="Z853">
        <v>90962</v>
      </c>
      <c r="AA853" t="s">
        <v>39</v>
      </c>
      <c r="AB853" t="s">
        <v>40</v>
      </c>
    </row>
    <row r="854" spans="1:28" x14ac:dyDescent="0.3">
      <c r="A854">
        <v>21579</v>
      </c>
      <c r="B854" t="s">
        <v>76</v>
      </c>
      <c r="C854">
        <v>0.06</v>
      </c>
      <c r="D854">
        <v>64.650000000000006</v>
      </c>
      <c r="E854">
        <v>35</v>
      </c>
      <c r="F854">
        <v>1117</v>
      </c>
      <c r="G854" t="s">
        <v>1894</v>
      </c>
      <c r="H854" t="s">
        <v>43</v>
      </c>
      <c r="I854" t="s">
        <v>44</v>
      </c>
      <c r="J854" t="s">
        <v>45</v>
      </c>
      <c r="K854" t="s">
        <v>120</v>
      </c>
      <c r="L854" t="s">
        <v>105</v>
      </c>
      <c r="M854" t="s">
        <v>911</v>
      </c>
      <c r="N854">
        <v>0.8</v>
      </c>
      <c r="O854" t="s">
        <v>35</v>
      </c>
      <c r="P854" t="s">
        <v>36</v>
      </c>
      <c r="Q854" t="s">
        <v>396</v>
      </c>
      <c r="R854" t="s">
        <v>1895</v>
      </c>
      <c r="S854">
        <v>85705</v>
      </c>
      <c r="T854" s="1">
        <v>42040</v>
      </c>
      <c r="U854" s="1">
        <v>42041</v>
      </c>
      <c r="V854">
        <v>-139.28720000000001</v>
      </c>
      <c r="W854" s="2">
        <f>Sales_Dataset[[#This Row],[Profit]]/Sales_Dataset[[#This Row],[Sales]]</f>
        <v>-0.50175504322766573</v>
      </c>
      <c r="X854">
        <v>4</v>
      </c>
      <c r="Y854">
        <v>277.60000000000002</v>
      </c>
      <c r="Z854">
        <v>86768</v>
      </c>
      <c r="AA854" t="s">
        <v>39</v>
      </c>
      <c r="AB854" t="s">
        <v>40</v>
      </c>
    </row>
    <row r="855" spans="1:28" x14ac:dyDescent="0.3">
      <c r="A855">
        <v>22018</v>
      </c>
      <c r="B855" t="s">
        <v>58</v>
      </c>
      <c r="C855">
        <v>0.06</v>
      </c>
      <c r="D855">
        <v>40.99</v>
      </c>
      <c r="E855">
        <v>17.48</v>
      </c>
      <c r="F855">
        <v>2038</v>
      </c>
      <c r="G855" t="s">
        <v>2037</v>
      </c>
      <c r="H855" t="s">
        <v>43</v>
      </c>
      <c r="I855" t="s">
        <v>60</v>
      </c>
      <c r="J855" t="s">
        <v>45</v>
      </c>
      <c r="K855" t="s">
        <v>53</v>
      </c>
      <c r="L855" t="s">
        <v>47</v>
      </c>
      <c r="M855" t="s">
        <v>1412</v>
      </c>
      <c r="N855">
        <v>0.36</v>
      </c>
      <c r="O855" t="s">
        <v>35</v>
      </c>
      <c r="P855" t="s">
        <v>69</v>
      </c>
      <c r="Q855" t="s">
        <v>70</v>
      </c>
      <c r="R855" t="s">
        <v>926</v>
      </c>
      <c r="S855">
        <v>10550</v>
      </c>
      <c r="T855" s="1">
        <v>42115</v>
      </c>
      <c r="U855" s="1">
        <v>42115</v>
      </c>
      <c r="V855">
        <v>109.16</v>
      </c>
      <c r="W855" s="2">
        <f>Sales_Dataset[[#This Row],[Profit]]/Sales_Dataset[[#This Row],[Sales]]</f>
        <v>0.39390877598152424</v>
      </c>
      <c r="X855">
        <v>7</v>
      </c>
      <c r="Y855">
        <v>277.12</v>
      </c>
      <c r="Z855">
        <v>89334</v>
      </c>
      <c r="AA855" t="s">
        <v>72</v>
      </c>
      <c r="AB855" t="s">
        <v>40</v>
      </c>
    </row>
    <row r="856" spans="1:28" x14ac:dyDescent="0.3">
      <c r="A856">
        <v>20254</v>
      </c>
      <c r="B856" t="s">
        <v>58</v>
      </c>
      <c r="C856">
        <v>0.04</v>
      </c>
      <c r="D856">
        <v>40.98</v>
      </c>
      <c r="E856">
        <v>6.5</v>
      </c>
      <c r="F856">
        <v>2530</v>
      </c>
      <c r="G856" t="s">
        <v>1443</v>
      </c>
      <c r="H856" t="s">
        <v>43</v>
      </c>
      <c r="I856" t="s">
        <v>60</v>
      </c>
      <c r="J856" t="s">
        <v>55</v>
      </c>
      <c r="K856" t="s">
        <v>86</v>
      </c>
      <c r="L856" t="s">
        <v>47</v>
      </c>
      <c r="M856" t="s">
        <v>1006</v>
      </c>
      <c r="N856">
        <v>0.74</v>
      </c>
      <c r="O856" t="s">
        <v>35</v>
      </c>
      <c r="P856" t="s">
        <v>36</v>
      </c>
      <c r="Q856" t="s">
        <v>37</v>
      </c>
      <c r="R856" t="s">
        <v>1444</v>
      </c>
      <c r="S856">
        <v>92307</v>
      </c>
      <c r="T856" s="1">
        <v>42092</v>
      </c>
      <c r="U856" s="1">
        <v>42093</v>
      </c>
      <c r="V856">
        <v>-89.5</v>
      </c>
      <c r="W856" s="2">
        <f>Sales_Dataset[[#This Row],[Profit]]/Sales_Dataset[[#This Row],[Sales]]</f>
        <v>-0.32302306276392251</v>
      </c>
      <c r="X856">
        <v>7</v>
      </c>
      <c r="Y856">
        <v>277.07</v>
      </c>
      <c r="Z856">
        <v>87451</v>
      </c>
      <c r="AA856" t="s">
        <v>39</v>
      </c>
      <c r="AB856" t="s">
        <v>40</v>
      </c>
    </row>
    <row r="857" spans="1:28" x14ac:dyDescent="0.3">
      <c r="A857">
        <v>18150</v>
      </c>
      <c r="B857" t="s">
        <v>27</v>
      </c>
      <c r="C857">
        <v>7.0000000000000007E-2</v>
      </c>
      <c r="D857">
        <v>13.73</v>
      </c>
      <c r="E857">
        <v>6.85</v>
      </c>
      <c r="F857">
        <v>1679</v>
      </c>
      <c r="G857" t="s">
        <v>439</v>
      </c>
      <c r="H857" t="s">
        <v>43</v>
      </c>
      <c r="I857" t="s">
        <v>80</v>
      </c>
      <c r="J857" t="s">
        <v>31</v>
      </c>
      <c r="K857" t="s">
        <v>117</v>
      </c>
      <c r="L857" t="s">
        <v>82</v>
      </c>
      <c r="M857" t="s">
        <v>440</v>
      </c>
      <c r="N857">
        <v>0.54</v>
      </c>
      <c r="O857" t="s">
        <v>35</v>
      </c>
      <c r="P857" t="s">
        <v>69</v>
      </c>
      <c r="Q857" t="s">
        <v>441</v>
      </c>
      <c r="R857" t="s">
        <v>442</v>
      </c>
      <c r="S857">
        <v>45324</v>
      </c>
      <c r="T857" s="1">
        <v>42083</v>
      </c>
      <c r="U857" s="1">
        <v>42084</v>
      </c>
      <c r="V857">
        <v>-22.72</v>
      </c>
      <c r="W857" s="2">
        <f>Sales_Dataset[[#This Row],[Profit]]/Sales_Dataset[[#This Row],[Sales]]</f>
        <v>-8.2128397917871604E-2</v>
      </c>
      <c r="X857">
        <v>21</v>
      </c>
      <c r="Y857">
        <v>276.64</v>
      </c>
      <c r="Z857">
        <v>86646</v>
      </c>
      <c r="AA857" t="s">
        <v>72</v>
      </c>
      <c r="AB857" t="s">
        <v>40</v>
      </c>
    </row>
    <row r="858" spans="1:28" x14ac:dyDescent="0.3">
      <c r="A858">
        <v>20369</v>
      </c>
      <c r="B858" t="s">
        <v>27</v>
      </c>
      <c r="C858">
        <v>0.03</v>
      </c>
      <c r="D858">
        <v>32.479999999999997</v>
      </c>
      <c r="E858">
        <v>35</v>
      </c>
      <c r="F858">
        <v>556</v>
      </c>
      <c r="G858" t="s">
        <v>1474</v>
      </c>
      <c r="H858" t="s">
        <v>85</v>
      </c>
      <c r="I858" t="s">
        <v>44</v>
      </c>
      <c r="J858" t="s">
        <v>45</v>
      </c>
      <c r="K858" t="s">
        <v>120</v>
      </c>
      <c r="L858" t="s">
        <v>105</v>
      </c>
      <c r="M858" t="s">
        <v>1476</v>
      </c>
      <c r="N858">
        <v>0.81</v>
      </c>
      <c r="O858" t="s">
        <v>35</v>
      </c>
      <c r="P858" t="s">
        <v>36</v>
      </c>
      <c r="Q858" t="s">
        <v>402</v>
      </c>
      <c r="R858" t="s">
        <v>1475</v>
      </c>
      <c r="S858">
        <v>84604</v>
      </c>
      <c r="T858" s="1">
        <v>42032</v>
      </c>
      <c r="U858" s="1">
        <v>42032</v>
      </c>
      <c r="V858">
        <v>-1116.3348000000001</v>
      </c>
      <c r="W858" s="2">
        <f>Sales_Dataset[[#This Row],[Profit]]/Sales_Dataset[[#This Row],[Sales]]</f>
        <v>-4.0607282383325449</v>
      </c>
      <c r="X858">
        <v>8</v>
      </c>
      <c r="Y858">
        <v>274.91000000000003</v>
      </c>
      <c r="Z858">
        <v>86189</v>
      </c>
      <c r="AA858" t="s">
        <v>39</v>
      </c>
      <c r="AB858" t="s">
        <v>40</v>
      </c>
    </row>
    <row r="859" spans="1:28" x14ac:dyDescent="0.3">
      <c r="A859">
        <v>5140</v>
      </c>
      <c r="B859" t="s">
        <v>58</v>
      </c>
      <c r="C859">
        <v>0.01</v>
      </c>
      <c r="D859">
        <v>7.89</v>
      </c>
      <c r="E859">
        <v>2.82</v>
      </c>
      <c r="F859">
        <v>699</v>
      </c>
      <c r="G859" t="s">
        <v>79</v>
      </c>
      <c r="H859" t="s">
        <v>43</v>
      </c>
      <c r="I859" t="s">
        <v>80</v>
      </c>
      <c r="J859" t="s">
        <v>45</v>
      </c>
      <c r="K859" t="s">
        <v>268</v>
      </c>
      <c r="L859" t="s">
        <v>82</v>
      </c>
      <c r="M859" t="s">
        <v>269</v>
      </c>
      <c r="N859">
        <v>0.4</v>
      </c>
      <c r="O859" t="s">
        <v>35</v>
      </c>
      <c r="P859" t="s">
        <v>36</v>
      </c>
      <c r="Q859" t="s">
        <v>37</v>
      </c>
      <c r="R859" t="s">
        <v>38</v>
      </c>
      <c r="S859">
        <v>90041</v>
      </c>
      <c r="T859" s="1">
        <v>42185</v>
      </c>
      <c r="U859" s="1">
        <v>42186</v>
      </c>
      <c r="V859">
        <v>38.700000000000003</v>
      </c>
      <c r="W859" s="2">
        <f>Sales_Dataset[[#This Row],[Profit]]/Sales_Dataset[[#This Row],[Sales]]</f>
        <v>0.14110697877926057</v>
      </c>
      <c r="X859">
        <v>32</v>
      </c>
      <c r="Y859">
        <v>274.26</v>
      </c>
      <c r="Z859">
        <v>36647</v>
      </c>
      <c r="AA859" t="s">
        <v>39</v>
      </c>
      <c r="AB859" t="s">
        <v>40</v>
      </c>
    </row>
    <row r="860" spans="1:28" x14ac:dyDescent="0.3">
      <c r="A860">
        <v>18420</v>
      </c>
      <c r="B860" t="s">
        <v>27</v>
      </c>
      <c r="C860">
        <v>0</v>
      </c>
      <c r="D860">
        <v>14.98</v>
      </c>
      <c r="E860">
        <v>8.99</v>
      </c>
      <c r="F860">
        <v>2840</v>
      </c>
      <c r="G860" t="s">
        <v>594</v>
      </c>
      <c r="H860" t="s">
        <v>43</v>
      </c>
      <c r="I860" t="s">
        <v>30</v>
      </c>
      <c r="J860" t="s">
        <v>31</v>
      </c>
      <c r="K860" t="s">
        <v>117</v>
      </c>
      <c r="L860" t="s">
        <v>62</v>
      </c>
      <c r="M860" t="s">
        <v>604</v>
      </c>
      <c r="N860">
        <v>0.39</v>
      </c>
      <c r="O860" t="s">
        <v>35</v>
      </c>
      <c r="P860" t="s">
        <v>88</v>
      </c>
      <c r="Q860" t="s">
        <v>94</v>
      </c>
      <c r="R860" t="s">
        <v>596</v>
      </c>
      <c r="S860">
        <v>33161</v>
      </c>
      <c r="T860" s="1">
        <v>42166</v>
      </c>
      <c r="U860" s="1">
        <v>42167</v>
      </c>
      <c r="V860">
        <v>-40.604199999999999</v>
      </c>
      <c r="W860" s="2">
        <f>Sales_Dataset[[#This Row],[Profit]]/Sales_Dataset[[#This Row],[Sales]]</f>
        <v>-0.14830417473245916</v>
      </c>
      <c r="X860">
        <v>18</v>
      </c>
      <c r="Y860">
        <v>273.79000000000002</v>
      </c>
      <c r="Z860">
        <v>87885</v>
      </c>
      <c r="AA860" t="s">
        <v>91</v>
      </c>
      <c r="AB860" t="s">
        <v>40</v>
      </c>
    </row>
    <row r="861" spans="1:28" x14ac:dyDescent="0.3">
      <c r="A861">
        <v>23137</v>
      </c>
      <c r="B861" t="s">
        <v>41</v>
      </c>
      <c r="C861">
        <v>0.04</v>
      </c>
      <c r="D861">
        <v>33.29</v>
      </c>
      <c r="E861">
        <v>8.74</v>
      </c>
      <c r="F861">
        <v>2865</v>
      </c>
      <c r="G861" t="s">
        <v>2322</v>
      </c>
      <c r="H861" t="s">
        <v>43</v>
      </c>
      <c r="I861" t="s">
        <v>30</v>
      </c>
      <c r="J861" t="s">
        <v>45</v>
      </c>
      <c r="K861" t="s">
        <v>120</v>
      </c>
      <c r="L861" t="s">
        <v>47</v>
      </c>
      <c r="M861" t="s">
        <v>2324</v>
      </c>
      <c r="N861">
        <v>0.61</v>
      </c>
      <c r="O861" t="s">
        <v>35</v>
      </c>
      <c r="P861" t="s">
        <v>49</v>
      </c>
      <c r="Q861" t="s">
        <v>50</v>
      </c>
      <c r="R861" t="s">
        <v>2323</v>
      </c>
      <c r="S861">
        <v>75460</v>
      </c>
      <c r="T861" s="1">
        <v>42058</v>
      </c>
      <c r="U861" s="1">
        <v>42059</v>
      </c>
      <c r="V861">
        <v>87.03</v>
      </c>
      <c r="W861" s="2">
        <f>Sales_Dataset[[#This Row],[Profit]]/Sales_Dataset[[#This Row],[Sales]]</f>
        <v>0.31839467330065124</v>
      </c>
      <c r="X861">
        <v>8</v>
      </c>
      <c r="Y861">
        <v>273.33999999999997</v>
      </c>
      <c r="Z861">
        <v>90871</v>
      </c>
      <c r="AA861" t="s">
        <v>52</v>
      </c>
      <c r="AB861" t="s">
        <v>40</v>
      </c>
    </row>
    <row r="862" spans="1:28" x14ac:dyDescent="0.3">
      <c r="A862">
        <v>24545</v>
      </c>
      <c r="B862" t="s">
        <v>58</v>
      </c>
      <c r="C862">
        <v>0.1</v>
      </c>
      <c r="D862">
        <v>65.989999999999995</v>
      </c>
      <c r="E862">
        <v>3.99</v>
      </c>
      <c r="F862">
        <v>1730</v>
      </c>
      <c r="G862" t="s">
        <v>2665</v>
      </c>
      <c r="H862" t="s">
        <v>85</v>
      </c>
      <c r="I862" t="s">
        <v>60</v>
      </c>
      <c r="J862" t="s">
        <v>55</v>
      </c>
      <c r="K862" t="s">
        <v>56</v>
      </c>
      <c r="L862" t="s">
        <v>47</v>
      </c>
      <c r="M862" t="s">
        <v>896</v>
      </c>
      <c r="N862">
        <v>0.59</v>
      </c>
      <c r="O862" t="s">
        <v>35</v>
      </c>
      <c r="P862" t="s">
        <v>36</v>
      </c>
      <c r="Q862" t="s">
        <v>610</v>
      </c>
      <c r="R862" t="s">
        <v>2250</v>
      </c>
      <c r="S862">
        <v>83843</v>
      </c>
      <c r="T862" s="1">
        <v>42101</v>
      </c>
      <c r="U862" s="1">
        <v>42103</v>
      </c>
      <c r="V862">
        <v>-88.624800000000008</v>
      </c>
      <c r="W862" s="2">
        <f>Sales_Dataset[[#This Row],[Profit]]/Sales_Dataset[[#This Row],[Sales]]</f>
        <v>-0.32479953089496444</v>
      </c>
      <c r="X862">
        <v>5</v>
      </c>
      <c r="Y862">
        <v>272.86</v>
      </c>
      <c r="Z862">
        <v>90653</v>
      </c>
      <c r="AA862" t="s">
        <v>39</v>
      </c>
      <c r="AB862" t="s">
        <v>40</v>
      </c>
    </row>
    <row r="863" spans="1:28" x14ac:dyDescent="0.3">
      <c r="A863">
        <v>23301</v>
      </c>
      <c r="B863" t="s">
        <v>41</v>
      </c>
      <c r="C863">
        <v>0</v>
      </c>
      <c r="D863">
        <v>13.4</v>
      </c>
      <c r="E863">
        <v>4.95</v>
      </c>
      <c r="F863">
        <v>2197</v>
      </c>
      <c r="G863" t="s">
        <v>2374</v>
      </c>
      <c r="H863" t="s">
        <v>43</v>
      </c>
      <c r="I863" t="s">
        <v>60</v>
      </c>
      <c r="J863" t="s">
        <v>31</v>
      </c>
      <c r="K863" t="s">
        <v>117</v>
      </c>
      <c r="L863" t="s">
        <v>62</v>
      </c>
      <c r="M863" t="s">
        <v>2376</v>
      </c>
      <c r="N863">
        <v>0.37</v>
      </c>
      <c r="O863" t="s">
        <v>35</v>
      </c>
      <c r="P863" t="s">
        <v>69</v>
      </c>
      <c r="Q863" t="s">
        <v>70</v>
      </c>
      <c r="R863" t="s">
        <v>528</v>
      </c>
      <c r="S863">
        <v>11756</v>
      </c>
      <c r="T863" s="1">
        <v>42181</v>
      </c>
      <c r="U863" s="1">
        <v>42182</v>
      </c>
      <c r="V863">
        <v>187.7628</v>
      </c>
      <c r="W863" s="2">
        <f>Sales_Dataset[[#This Row],[Profit]]/Sales_Dataset[[#This Row],[Sales]]</f>
        <v>0.69</v>
      </c>
      <c r="X863">
        <v>19</v>
      </c>
      <c r="Y863">
        <v>272.12</v>
      </c>
      <c r="Z863">
        <v>89176</v>
      </c>
      <c r="AA863" t="s">
        <v>72</v>
      </c>
      <c r="AB863" t="s">
        <v>40</v>
      </c>
    </row>
    <row r="864" spans="1:28" x14ac:dyDescent="0.3">
      <c r="A864">
        <v>20807</v>
      </c>
      <c r="B864" t="s">
        <v>27</v>
      </c>
      <c r="C864">
        <v>0.09</v>
      </c>
      <c r="D864">
        <v>31.74</v>
      </c>
      <c r="E864">
        <v>12.62</v>
      </c>
      <c r="F864">
        <v>1108</v>
      </c>
      <c r="G864" t="s">
        <v>1624</v>
      </c>
      <c r="H864" t="s">
        <v>85</v>
      </c>
      <c r="I864" t="s">
        <v>60</v>
      </c>
      <c r="J864" t="s">
        <v>45</v>
      </c>
      <c r="K864" t="s">
        <v>67</v>
      </c>
      <c r="L864" t="s">
        <v>47</v>
      </c>
      <c r="M864" t="s">
        <v>1625</v>
      </c>
      <c r="N864">
        <v>0.37</v>
      </c>
      <c r="O864" t="s">
        <v>35</v>
      </c>
      <c r="P864" t="s">
        <v>49</v>
      </c>
      <c r="Q864" t="s">
        <v>50</v>
      </c>
      <c r="R864" t="s">
        <v>1170</v>
      </c>
      <c r="S864">
        <v>75146</v>
      </c>
      <c r="T864" s="1">
        <v>42144</v>
      </c>
      <c r="U864" s="1">
        <v>42144</v>
      </c>
      <c r="V864">
        <v>67.107500000000002</v>
      </c>
      <c r="W864" s="2">
        <f>Sales_Dataset[[#This Row],[Profit]]/Sales_Dataset[[#This Row],[Sales]]</f>
        <v>0.24804102753649973</v>
      </c>
      <c r="X864">
        <v>9</v>
      </c>
      <c r="Y864">
        <v>270.55</v>
      </c>
      <c r="Z864">
        <v>86409</v>
      </c>
      <c r="AA864" t="s">
        <v>52</v>
      </c>
      <c r="AB864" t="s">
        <v>40</v>
      </c>
    </row>
    <row r="865" spans="1:28" x14ac:dyDescent="0.3">
      <c r="A865">
        <v>19826</v>
      </c>
      <c r="B865" t="s">
        <v>65</v>
      </c>
      <c r="C865">
        <v>0.09</v>
      </c>
      <c r="D865">
        <v>12.95</v>
      </c>
      <c r="E865">
        <v>4.9800000000000004</v>
      </c>
      <c r="F865">
        <v>1775</v>
      </c>
      <c r="G865" t="s">
        <v>1289</v>
      </c>
      <c r="H865" t="s">
        <v>43</v>
      </c>
      <c r="I865" t="s">
        <v>80</v>
      </c>
      <c r="J865" t="s">
        <v>45</v>
      </c>
      <c r="K865" t="s">
        <v>67</v>
      </c>
      <c r="L865" t="s">
        <v>47</v>
      </c>
      <c r="M865" t="s">
        <v>412</v>
      </c>
      <c r="N865">
        <v>0.4</v>
      </c>
      <c r="O865" t="s">
        <v>35</v>
      </c>
      <c r="P865" t="s">
        <v>49</v>
      </c>
      <c r="Q865" t="s">
        <v>413</v>
      </c>
      <c r="R865" t="s">
        <v>1290</v>
      </c>
      <c r="S865">
        <v>46614</v>
      </c>
      <c r="T865" s="1">
        <v>42169</v>
      </c>
      <c r="U865" s="1">
        <v>42176</v>
      </c>
      <c r="V865">
        <v>123.89175</v>
      </c>
      <c r="W865" s="2">
        <f>Sales_Dataset[[#This Row],[Profit]]/Sales_Dataset[[#This Row],[Sales]]</f>
        <v>0.45964142613341247</v>
      </c>
      <c r="X865">
        <v>21</v>
      </c>
      <c r="Y865">
        <v>269.54000000000002</v>
      </c>
      <c r="Z865">
        <v>89944</v>
      </c>
      <c r="AA865" t="s">
        <v>52</v>
      </c>
      <c r="AB865" t="s">
        <v>40</v>
      </c>
    </row>
    <row r="866" spans="1:28" x14ac:dyDescent="0.3">
      <c r="A866">
        <v>24935</v>
      </c>
      <c r="B866" t="s">
        <v>76</v>
      </c>
      <c r="C866">
        <v>0.1</v>
      </c>
      <c r="D866">
        <v>7.37</v>
      </c>
      <c r="E866">
        <v>5.53</v>
      </c>
      <c r="F866">
        <v>1984</v>
      </c>
      <c r="G866" t="s">
        <v>2761</v>
      </c>
      <c r="H866" t="s">
        <v>43</v>
      </c>
      <c r="I866" t="s">
        <v>80</v>
      </c>
      <c r="J866" t="s">
        <v>55</v>
      </c>
      <c r="K866" t="s">
        <v>86</v>
      </c>
      <c r="L866" t="s">
        <v>62</v>
      </c>
      <c r="M866" t="s">
        <v>779</v>
      </c>
      <c r="N866">
        <v>0.69</v>
      </c>
      <c r="O866" t="s">
        <v>35</v>
      </c>
      <c r="P866" t="s">
        <v>88</v>
      </c>
      <c r="Q866" t="s">
        <v>598</v>
      </c>
      <c r="R866" t="s">
        <v>599</v>
      </c>
      <c r="S866">
        <v>29915</v>
      </c>
      <c r="T866" s="1">
        <v>42140</v>
      </c>
      <c r="U866" s="1">
        <v>42140</v>
      </c>
      <c r="V866">
        <v>290.202</v>
      </c>
      <c r="W866" s="2">
        <f>Sales_Dataset[[#This Row],[Profit]]/Sales_Dataset[[#This Row],[Sales]]</f>
        <v>1.077496008613968</v>
      </c>
      <c r="X866">
        <v>38</v>
      </c>
      <c r="Y866">
        <v>269.33</v>
      </c>
      <c r="Z866">
        <v>91258</v>
      </c>
      <c r="AA866" t="s">
        <v>91</v>
      </c>
      <c r="AB866" t="s">
        <v>40</v>
      </c>
    </row>
    <row r="867" spans="1:28" x14ac:dyDescent="0.3">
      <c r="A867">
        <v>21855</v>
      </c>
      <c r="B867" t="s">
        <v>76</v>
      </c>
      <c r="C867">
        <v>0.04</v>
      </c>
      <c r="D867">
        <v>90.48</v>
      </c>
      <c r="E867">
        <v>19.989999999999998</v>
      </c>
      <c r="F867">
        <v>2847</v>
      </c>
      <c r="G867" t="s">
        <v>1977</v>
      </c>
      <c r="H867" t="s">
        <v>43</v>
      </c>
      <c r="I867" t="s">
        <v>30</v>
      </c>
      <c r="J867" t="s">
        <v>45</v>
      </c>
      <c r="K867" t="s">
        <v>115</v>
      </c>
      <c r="L867" t="s">
        <v>47</v>
      </c>
      <c r="M867" t="s">
        <v>1116</v>
      </c>
      <c r="N867">
        <v>0.4</v>
      </c>
      <c r="O867" t="s">
        <v>35</v>
      </c>
      <c r="P867" t="s">
        <v>88</v>
      </c>
      <c r="Q867" t="s">
        <v>736</v>
      </c>
      <c r="R867" t="s">
        <v>1978</v>
      </c>
      <c r="S867">
        <v>38017</v>
      </c>
      <c r="T867" s="1">
        <v>42103</v>
      </c>
      <c r="U867" s="1">
        <v>42105</v>
      </c>
      <c r="V867">
        <v>55.555199999999999</v>
      </c>
      <c r="W867" s="2">
        <f>Sales_Dataset[[#This Row],[Profit]]/Sales_Dataset[[#This Row],[Sales]]</f>
        <v>0.20680166765932104</v>
      </c>
      <c r="X867">
        <v>3</v>
      </c>
      <c r="Y867">
        <v>268.64</v>
      </c>
      <c r="Z867">
        <v>85928</v>
      </c>
      <c r="AA867" t="s">
        <v>91</v>
      </c>
      <c r="AB867" t="s">
        <v>40</v>
      </c>
    </row>
    <row r="868" spans="1:28" x14ac:dyDescent="0.3">
      <c r="A868">
        <v>21955</v>
      </c>
      <c r="B868" t="s">
        <v>41</v>
      </c>
      <c r="C868">
        <v>0.01</v>
      </c>
      <c r="D868">
        <v>80.98</v>
      </c>
      <c r="E868">
        <v>35</v>
      </c>
      <c r="F868">
        <v>1438</v>
      </c>
      <c r="G868" t="s">
        <v>2007</v>
      </c>
      <c r="H868" t="s">
        <v>43</v>
      </c>
      <c r="I868" t="s">
        <v>30</v>
      </c>
      <c r="J868" t="s">
        <v>45</v>
      </c>
      <c r="K868" t="s">
        <v>120</v>
      </c>
      <c r="L868" t="s">
        <v>105</v>
      </c>
      <c r="M868" t="s">
        <v>2008</v>
      </c>
      <c r="N868">
        <v>0.83</v>
      </c>
      <c r="O868" t="s">
        <v>35</v>
      </c>
      <c r="P868" t="s">
        <v>69</v>
      </c>
      <c r="Q868" t="s">
        <v>441</v>
      </c>
      <c r="R868" t="s">
        <v>2009</v>
      </c>
      <c r="S868">
        <v>44035</v>
      </c>
      <c r="T868" s="1">
        <v>42026</v>
      </c>
      <c r="U868" s="1">
        <v>42028</v>
      </c>
      <c r="V868">
        <v>-409.37360000000001</v>
      </c>
      <c r="W868" s="2">
        <f>Sales_Dataset[[#This Row],[Profit]]/Sales_Dataset[[#This Row],[Sales]]</f>
        <v>-1.528482992943285</v>
      </c>
      <c r="X868">
        <v>3</v>
      </c>
      <c r="Y868">
        <v>267.83</v>
      </c>
      <c r="Z868">
        <v>90120</v>
      </c>
      <c r="AA868" t="s">
        <v>72</v>
      </c>
      <c r="AB868" t="s">
        <v>40</v>
      </c>
    </row>
    <row r="869" spans="1:28" x14ac:dyDescent="0.3">
      <c r="A869">
        <v>19184</v>
      </c>
      <c r="B869" t="s">
        <v>58</v>
      </c>
      <c r="C869">
        <v>0.09</v>
      </c>
      <c r="D869">
        <v>40.98</v>
      </c>
      <c r="E869">
        <v>6.5</v>
      </c>
      <c r="F869">
        <v>1178</v>
      </c>
      <c r="G869" t="s">
        <v>1003</v>
      </c>
      <c r="H869" t="s">
        <v>85</v>
      </c>
      <c r="I869" t="s">
        <v>80</v>
      </c>
      <c r="J869" t="s">
        <v>55</v>
      </c>
      <c r="K869" t="s">
        <v>86</v>
      </c>
      <c r="L869" t="s">
        <v>47</v>
      </c>
      <c r="M869" t="s">
        <v>1006</v>
      </c>
      <c r="N869">
        <v>0.74</v>
      </c>
      <c r="O869" t="s">
        <v>35</v>
      </c>
      <c r="P869" t="s">
        <v>88</v>
      </c>
      <c r="Q869" t="s">
        <v>94</v>
      </c>
      <c r="R869" t="s">
        <v>1005</v>
      </c>
      <c r="S869">
        <v>32701</v>
      </c>
      <c r="T869" s="1">
        <v>42103</v>
      </c>
      <c r="U869" s="1">
        <v>42105</v>
      </c>
      <c r="V869">
        <v>5.6916000000000002</v>
      </c>
      <c r="W869" s="2">
        <f>Sales_Dataset[[#This Row],[Profit]]/Sales_Dataset[[#This Row],[Sales]]</f>
        <v>2.1261907430236468E-2</v>
      </c>
      <c r="X869">
        <v>7</v>
      </c>
      <c r="Y869">
        <v>267.69</v>
      </c>
      <c r="Z869">
        <v>89787</v>
      </c>
      <c r="AA869" t="s">
        <v>91</v>
      </c>
      <c r="AB869" t="s">
        <v>40</v>
      </c>
    </row>
    <row r="870" spans="1:28" x14ac:dyDescent="0.3">
      <c r="A870">
        <v>2368</v>
      </c>
      <c r="B870" t="s">
        <v>27</v>
      </c>
      <c r="C870">
        <v>0</v>
      </c>
      <c r="D870">
        <v>6.88</v>
      </c>
      <c r="E870">
        <v>2</v>
      </c>
      <c r="F870">
        <v>553</v>
      </c>
      <c r="G870" t="s">
        <v>28</v>
      </c>
      <c r="H870" t="s">
        <v>85</v>
      </c>
      <c r="I870" t="s">
        <v>44</v>
      </c>
      <c r="J870" t="s">
        <v>45</v>
      </c>
      <c r="K870" t="s">
        <v>53</v>
      </c>
      <c r="L870" t="s">
        <v>82</v>
      </c>
      <c r="M870" t="s">
        <v>190</v>
      </c>
      <c r="N870">
        <v>0.39</v>
      </c>
      <c r="O870" t="s">
        <v>35</v>
      </c>
      <c r="P870" t="s">
        <v>36</v>
      </c>
      <c r="Q870" t="s">
        <v>37</v>
      </c>
      <c r="R870" t="s">
        <v>38</v>
      </c>
      <c r="S870">
        <v>90008</v>
      </c>
      <c r="T870" s="1">
        <v>42032</v>
      </c>
      <c r="U870" s="1">
        <v>42033</v>
      </c>
      <c r="V870">
        <v>34.068000000000005</v>
      </c>
      <c r="W870" s="2">
        <f>Sales_Dataset[[#This Row],[Profit]]/Sales_Dataset[[#This Row],[Sales]]</f>
        <v>0.12734272791836432</v>
      </c>
      <c r="X870">
        <v>36</v>
      </c>
      <c r="Y870">
        <v>267.52999999999997</v>
      </c>
      <c r="Z870">
        <v>17155</v>
      </c>
      <c r="AA870" t="s">
        <v>39</v>
      </c>
      <c r="AB870" t="s">
        <v>129</v>
      </c>
    </row>
    <row r="871" spans="1:28" x14ac:dyDescent="0.3">
      <c r="A871">
        <v>21655</v>
      </c>
      <c r="B871" t="s">
        <v>65</v>
      </c>
      <c r="C871">
        <v>0.03</v>
      </c>
      <c r="D871">
        <v>11.66</v>
      </c>
      <c r="E871">
        <v>7.95</v>
      </c>
      <c r="F871">
        <v>1712</v>
      </c>
      <c r="G871" t="s">
        <v>1920</v>
      </c>
      <c r="H871" t="s">
        <v>43</v>
      </c>
      <c r="I871" t="s">
        <v>30</v>
      </c>
      <c r="J871" t="s">
        <v>45</v>
      </c>
      <c r="K871" t="s">
        <v>81</v>
      </c>
      <c r="L871" t="s">
        <v>62</v>
      </c>
      <c r="M871" t="s">
        <v>1921</v>
      </c>
      <c r="N871">
        <v>0.57999999999999996</v>
      </c>
      <c r="O871" t="s">
        <v>35</v>
      </c>
      <c r="P871" t="s">
        <v>88</v>
      </c>
      <c r="Q871" t="s">
        <v>89</v>
      </c>
      <c r="R871" t="s">
        <v>1922</v>
      </c>
      <c r="S871">
        <v>30907</v>
      </c>
      <c r="T871" s="1">
        <v>42105</v>
      </c>
      <c r="U871" s="1">
        <v>42114</v>
      </c>
      <c r="V871">
        <v>-31.094000000000001</v>
      </c>
      <c r="W871" s="2">
        <f>Sales_Dataset[[#This Row],[Profit]]/Sales_Dataset[[#This Row],[Sales]]</f>
        <v>-0.11631752207092624</v>
      </c>
      <c r="X871">
        <v>22</v>
      </c>
      <c r="Y871">
        <v>267.32</v>
      </c>
      <c r="Z871">
        <v>87749</v>
      </c>
      <c r="AA871" t="s">
        <v>91</v>
      </c>
      <c r="AB871" t="s">
        <v>40</v>
      </c>
    </row>
    <row r="872" spans="1:28" x14ac:dyDescent="0.3">
      <c r="A872">
        <v>21214</v>
      </c>
      <c r="B872" t="s">
        <v>41</v>
      </c>
      <c r="C872">
        <v>0.03</v>
      </c>
      <c r="D872">
        <v>14.2</v>
      </c>
      <c r="E872">
        <v>5.3</v>
      </c>
      <c r="F872">
        <v>865</v>
      </c>
      <c r="G872" t="s">
        <v>1343</v>
      </c>
      <c r="H872" t="s">
        <v>43</v>
      </c>
      <c r="I872" t="s">
        <v>30</v>
      </c>
      <c r="J872" t="s">
        <v>31</v>
      </c>
      <c r="K872" t="s">
        <v>117</v>
      </c>
      <c r="L872" t="s">
        <v>82</v>
      </c>
      <c r="M872" t="s">
        <v>1789</v>
      </c>
      <c r="N872">
        <v>0.46</v>
      </c>
      <c r="O872" t="s">
        <v>35</v>
      </c>
      <c r="P872" t="s">
        <v>49</v>
      </c>
      <c r="Q872" t="s">
        <v>413</v>
      </c>
      <c r="R872" t="s">
        <v>1345</v>
      </c>
      <c r="S872">
        <v>46312</v>
      </c>
      <c r="T872" s="1">
        <v>42151</v>
      </c>
      <c r="U872" s="1">
        <v>42152</v>
      </c>
      <c r="V872">
        <v>122.21</v>
      </c>
      <c r="W872" s="2">
        <f>Sales_Dataset[[#This Row],[Profit]]/Sales_Dataset[[#This Row],[Sales]]</f>
        <v>0.45737275449101794</v>
      </c>
      <c r="X872">
        <v>18</v>
      </c>
      <c r="Y872">
        <v>267.2</v>
      </c>
      <c r="Z872">
        <v>90674</v>
      </c>
      <c r="AA872" t="s">
        <v>52</v>
      </c>
      <c r="AB872" t="s">
        <v>40</v>
      </c>
    </row>
    <row r="873" spans="1:28" x14ac:dyDescent="0.3">
      <c r="A873">
        <v>21522</v>
      </c>
      <c r="B873" t="s">
        <v>76</v>
      </c>
      <c r="C873">
        <v>0.04</v>
      </c>
      <c r="D873">
        <v>35.99</v>
      </c>
      <c r="E873">
        <v>3.3</v>
      </c>
      <c r="F873">
        <v>1183</v>
      </c>
      <c r="G873" t="s">
        <v>1880</v>
      </c>
      <c r="H873" t="s">
        <v>43</v>
      </c>
      <c r="I873" t="s">
        <v>44</v>
      </c>
      <c r="J873" t="s">
        <v>55</v>
      </c>
      <c r="K873" t="s">
        <v>56</v>
      </c>
      <c r="L873" t="s">
        <v>62</v>
      </c>
      <c r="M873" t="s">
        <v>1446</v>
      </c>
      <c r="N873">
        <v>0.39</v>
      </c>
      <c r="O873" t="s">
        <v>35</v>
      </c>
      <c r="P873" t="s">
        <v>36</v>
      </c>
      <c r="Q873" t="s">
        <v>402</v>
      </c>
      <c r="R873" t="s">
        <v>1881</v>
      </c>
      <c r="S873">
        <v>84663</v>
      </c>
      <c r="T873" s="1">
        <v>42184</v>
      </c>
      <c r="U873" s="1">
        <v>42184</v>
      </c>
      <c r="V873">
        <v>184.19549999999998</v>
      </c>
      <c r="W873" s="2">
        <f>Sales_Dataset[[#This Row],[Profit]]/Sales_Dataset[[#This Row],[Sales]]</f>
        <v>0.69</v>
      </c>
      <c r="X873">
        <v>9</v>
      </c>
      <c r="Y873">
        <v>266.95</v>
      </c>
      <c r="Z873">
        <v>86914</v>
      </c>
      <c r="AA873" t="s">
        <v>39</v>
      </c>
      <c r="AB873" t="s">
        <v>40</v>
      </c>
    </row>
    <row r="874" spans="1:28" x14ac:dyDescent="0.3">
      <c r="A874">
        <v>20401</v>
      </c>
      <c r="B874" t="s">
        <v>76</v>
      </c>
      <c r="C874">
        <v>0.02</v>
      </c>
      <c r="D874">
        <v>20.99</v>
      </c>
      <c r="E874">
        <v>4.8099999999999996</v>
      </c>
      <c r="F874">
        <v>370</v>
      </c>
      <c r="G874" t="s">
        <v>1489</v>
      </c>
      <c r="H874" t="s">
        <v>43</v>
      </c>
      <c r="I874" t="s">
        <v>30</v>
      </c>
      <c r="J874" t="s">
        <v>55</v>
      </c>
      <c r="K874" t="s">
        <v>56</v>
      </c>
      <c r="L874" t="s">
        <v>167</v>
      </c>
      <c r="M874" t="s">
        <v>1400</v>
      </c>
      <c r="N874">
        <v>0.57999999999999996</v>
      </c>
      <c r="O874" t="s">
        <v>35</v>
      </c>
      <c r="P874" t="s">
        <v>69</v>
      </c>
      <c r="Q874" t="s">
        <v>487</v>
      </c>
      <c r="R874" t="s">
        <v>1211</v>
      </c>
      <c r="S874">
        <v>4240</v>
      </c>
      <c r="T874" s="1">
        <v>42151</v>
      </c>
      <c r="U874" s="1">
        <v>42153</v>
      </c>
      <c r="V874">
        <v>49.787999999999997</v>
      </c>
      <c r="W874" s="2">
        <f>Sales_Dataset[[#This Row],[Profit]]/Sales_Dataset[[#This Row],[Sales]]</f>
        <v>0.18689890761665229</v>
      </c>
      <c r="X874">
        <v>15</v>
      </c>
      <c r="Y874">
        <v>266.39</v>
      </c>
      <c r="Z874">
        <v>90291</v>
      </c>
      <c r="AA874" t="s">
        <v>72</v>
      </c>
      <c r="AB874" t="s">
        <v>40</v>
      </c>
    </row>
    <row r="875" spans="1:28" x14ac:dyDescent="0.3">
      <c r="A875">
        <v>21399</v>
      </c>
      <c r="B875" t="s">
        <v>41</v>
      </c>
      <c r="C875">
        <v>0</v>
      </c>
      <c r="D875">
        <v>40.479999999999997</v>
      </c>
      <c r="E875">
        <v>19.989999999999998</v>
      </c>
      <c r="F875">
        <v>2720</v>
      </c>
      <c r="G875" t="s">
        <v>1841</v>
      </c>
      <c r="H875" t="s">
        <v>43</v>
      </c>
      <c r="I875" t="s">
        <v>60</v>
      </c>
      <c r="J875" t="s">
        <v>55</v>
      </c>
      <c r="K875" t="s">
        <v>86</v>
      </c>
      <c r="L875" t="s">
        <v>47</v>
      </c>
      <c r="M875" t="s">
        <v>141</v>
      </c>
      <c r="N875">
        <v>0.77</v>
      </c>
      <c r="O875" t="s">
        <v>35</v>
      </c>
      <c r="P875" t="s">
        <v>88</v>
      </c>
      <c r="Q875" t="s">
        <v>89</v>
      </c>
      <c r="R875" t="s">
        <v>1842</v>
      </c>
      <c r="S875">
        <v>30721</v>
      </c>
      <c r="T875" s="1">
        <v>42171</v>
      </c>
      <c r="U875" s="1">
        <v>42172</v>
      </c>
      <c r="V875">
        <v>-25.634</v>
      </c>
      <c r="W875" s="2">
        <f>Sales_Dataset[[#This Row],[Profit]]/Sales_Dataset[[#This Row],[Sales]]</f>
        <v>-9.6750330250990765E-2</v>
      </c>
      <c r="X875">
        <v>6</v>
      </c>
      <c r="Y875">
        <v>264.95</v>
      </c>
      <c r="Z875">
        <v>88766</v>
      </c>
      <c r="AA875" t="s">
        <v>91</v>
      </c>
      <c r="AB875" t="s">
        <v>40</v>
      </c>
    </row>
    <row r="876" spans="1:28" x14ac:dyDescent="0.3">
      <c r="A876">
        <v>5142</v>
      </c>
      <c r="B876" t="s">
        <v>58</v>
      </c>
      <c r="C876">
        <v>0.1</v>
      </c>
      <c r="D876">
        <v>9.7100000000000009</v>
      </c>
      <c r="E876">
        <v>9.4499999999999993</v>
      </c>
      <c r="F876">
        <v>699</v>
      </c>
      <c r="G876" t="s">
        <v>79</v>
      </c>
      <c r="H876" t="s">
        <v>43</v>
      </c>
      <c r="I876" t="s">
        <v>80</v>
      </c>
      <c r="J876" t="s">
        <v>45</v>
      </c>
      <c r="K876" t="s">
        <v>120</v>
      </c>
      <c r="L876" t="s">
        <v>47</v>
      </c>
      <c r="M876" t="s">
        <v>271</v>
      </c>
      <c r="N876">
        <v>0.6</v>
      </c>
      <c r="O876" t="s">
        <v>35</v>
      </c>
      <c r="P876" t="s">
        <v>36</v>
      </c>
      <c r="Q876" t="s">
        <v>37</v>
      </c>
      <c r="R876" t="s">
        <v>38</v>
      </c>
      <c r="S876">
        <v>90041</v>
      </c>
      <c r="T876" s="1">
        <v>42185</v>
      </c>
      <c r="U876" s="1">
        <v>42188</v>
      </c>
      <c r="V876">
        <v>-119.77</v>
      </c>
      <c r="W876" s="2">
        <f>Sales_Dataset[[#This Row],[Profit]]/Sales_Dataset[[#This Row],[Sales]]</f>
        <v>-0.45725957316840377</v>
      </c>
      <c r="X876">
        <v>27</v>
      </c>
      <c r="Y876">
        <v>261.93</v>
      </c>
      <c r="Z876">
        <v>36647</v>
      </c>
      <c r="AA876" t="s">
        <v>39</v>
      </c>
      <c r="AB876" t="s">
        <v>40</v>
      </c>
    </row>
    <row r="877" spans="1:28" x14ac:dyDescent="0.3">
      <c r="A877">
        <v>6213</v>
      </c>
      <c r="B877" t="s">
        <v>27</v>
      </c>
      <c r="C877">
        <v>0.03</v>
      </c>
      <c r="D877">
        <v>17.7</v>
      </c>
      <c r="E877">
        <v>9.4700000000000006</v>
      </c>
      <c r="F877">
        <v>1723</v>
      </c>
      <c r="G877" t="s">
        <v>251</v>
      </c>
      <c r="H877" t="s">
        <v>43</v>
      </c>
      <c r="I877" t="s">
        <v>30</v>
      </c>
      <c r="J877" t="s">
        <v>45</v>
      </c>
      <c r="K877" t="s">
        <v>120</v>
      </c>
      <c r="L877" t="s">
        <v>47</v>
      </c>
      <c r="M877" t="s">
        <v>310</v>
      </c>
      <c r="N877">
        <v>0.59</v>
      </c>
      <c r="O877" t="s">
        <v>35</v>
      </c>
      <c r="P877" t="s">
        <v>36</v>
      </c>
      <c r="Q877" t="s">
        <v>37</v>
      </c>
      <c r="R877" t="s">
        <v>187</v>
      </c>
      <c r="S877">
        <v>92037</v>
      </c>
      <c r="T877" s="1">
        <v>42042</v>
      </c>
      <c r="U877" s="1">
        <v>42042</v>
      </c>
      <c r="V877">
        <v>-52.33</v>
      </c>
      <c r="W877" s="2">
        <f>Sales_Dataset[[#This Row],[Profit]]/Sales_Dataset[[#This Row],[Sales]]</f>
        <v>-0.19984724078670993</v>
      </c>
      <c r="X877">
        <v>14</v>
      </c>
      <c r="Y877">
        <v>261.85000000000002</v>
      </c>
      <c r="Z877">
        <v>44002</v>
      </c>
      <c r="AA877" t="s">
        <v>39</v>
      </c>
      <c r="AB877" t="s">
        <v>40</v>
      </c>
    </row>
    <row r="878" spans="1:28" x14ac:dyDescent="0.3">
      <c r="A878">
        <v>18244</v>
      </c>
      <c r="B878" t="s">
        <v>58</v>
      </c>
      <c r="C878">
        <v>0.05</v>
      </c>
      <c r="D878">
        <v>35.99</v>
      </c>
      <c r="E878">
        <v>1.1000000000000001</v>
      </c>
      <c r="F878">
        <v>1725</v>
      </c>
      <c r="G878" t="s">
        <v>503</v>
      </c>
      <c r="H878" t="s">
        <v>43</v>
      </c>
      <c r="I878" t="s">
        <v>30</v>
      </c>
      <c r="J878" t="s">
        <v>55</v>
      </c>
      <c r="K878" t="s">
        <v>56</v>
      </c>
      <c r="L878" t="s">
        <v>47</v>
      </c>
      <c r="M878" t="s">
        <v>504</v>
      </c>
      <c r="N878">
        <v>0.55000000000000004</v>
      </c>
      <c r="O878" t="s">
        <v>35</v>
      </c>
      <c r="P878" t="s">
        <v>69</v>
      </c>
      <c r="Q878" t="s">
        <v>441</v>
      </c>
      <c r="R878" t="s">
        <v>505</v>
      </c>
      <c r="S878">
        <v>43026</v>
      </c>
      <c r="T878" s="1">
        <v>42131</v>
      </c>
      <c r="U878" s="1">
        <v>42133</v>
      </c>
      <c r="V878">
        <v>149.166</v>
      </c>
      <c r="W878" s="2">
        <f>Sales_Dataset[[#This Row],[Profit]]/Sales_Dataset[[#This Row],[Sales]]</f>
        <v>0.57029362287811591</v>
      </c>
      <c r="X878">
        <v>9</v>
      </c>
      <c r="Y878">
        <v>261.56</v>
      </c>
      <c r="Z878">
        <v>87193</v>
      </c>
      <c r="AA878" t="s">
        <v>72</v>
      </c>
      <c r="AB878" t="s">
        <v>40</v>
      </c>
    </row>
    <row r="879" spans="1:28" x14ac:dyDescent="0.3">
      <c r="A879">
        <v>23487</v>
      </c>
      <c r="B879" t="s">
        <v>41</v>
      </c>
      <c r="C879">
        <v>0.02</v>
      </c>
      <c r="D879">
        <v>14.58</v>
      </c>
      <c r="E879">
        <v>7.4</v>
      </c>
      <c r="F879">
        <v>663</v>
      </c>
      <c r="G879" t="s">
        <v>2449</v>
      </c>
      <c r="H879" t="s">
        <v>43</v>
      </c>
      <c r="I879" t="s">
        <v>44</v>
      </c>
      <c r="J879" t="s">
        <v>31</v>
      </c>
      <c r="K879" t="s">
        <v>117</v>
      </c>
      <c r="L879" t="s">
        <v>47</v>
      </c>
      <c r="M879" t="s">
        <v>2450</v>
      </c>
      <c r="N879">
        <v>0.48</v>
      </c>
      <c r="O879" t="s">
        <v>35</v>
      </c>
      <c r="P879" t="s">
        <v>69</v>
      </c>
      <c r="Q879" t="s">
        <v>441</v>
      </c>
      <c r="R879" t="s">
        <v>1942</v>
      </c>
      <c r="S879">
        <v>43952</v>
      </c>
      <c r="T879" s="1">
        <v>42153</v>
      </c>
      <c r="U879" s="1">
        <v>42156</v>
      </c>
      <c r="V879">
        <v>10.802000000000001</v>
      </c>
      <c r="W879" s="2">
        <f>Sales_Dataset[[#This Row],[Profit]]/Sales_Dataset[[#This Row],[Sales]]</f>
        <v>4.1333129256906721E-2</v>
      </c>
      <c r="X879">
        <v>17</v>
      </c>
      <c r="Y879">
        <v>261.33999999999997</v>
      </c>
      <c r="Z879">
        <v>90922</v>
      </c>
      <c r="AA879" t="s">
        <v>72</v>
      </c>
      <c r="AB879" t="s">
        <v>40</v>
      </c>
    </row>
    <row r="880" spans="1:28" x14ac:dyDescent="0.3">
      <c r="A880">
        <v>23583</v>
      </c>
      <c r="B880" t="s">
        <v>41</v>
      </c>
      <c r="C880">
        <v>0</v>
      </c>
      <c r="D880">
        <v>12.97</v>
      </c>
      <c r="E880">
        <v>1.49</v>
      </c>
      <c r="F880">
        <v>2555</v>
      </c>
      <c r="G880" t="s">
        <v>2475</v>
      </c>
      <c r="H880" t="s">
        <v>43</v>
      </c>
      <c r="I880" t="s">
        <v>44</v>
      </c>
      <c r="J880" t="s">
        <v>45</v>
      </c>
      <c r="K880" t="s">
        <v>67</v>
      </c>
      <c r="L880" t="s">
        <v>47</v>
      </c>
      <c r="M880" t="s">
        <v>2297</v>
      </c>
      <c r="N880">
        <v>0.35</v>
      </c>
      <c r="O880" t="s">
        <v>35</v>
      </c>
      <c r="P880" t="s">
        <v>49</v>
      </c>
      <c r="Q880" t="s">
        <v>419</v>
      </c>
      <c r="R880" t="s">
        <v>1612</v>
      </c>
      <c r="S880">
        <v>53711</v>
      </c>
      <c r="T880" s="1">
        <v>42037</v>
      </c>
      <c r="U880" s="1">
        <v>42038</v>
      </c>
      <c r="V880">
        <v>180.23489999999998</v>
      </c>
      <c r="W880" s="2">
        <f>Sales_Dataset[[#This Row],[Profit]]/Sales_Dataset[[#This Row],[Sales]]</f>
        <v>0.69</v>
      </c>
      <c r="X880">
        <v>19</v>
      </c>
      <c r="Y880">
        <v>261.20999999999998</v>
      </c>
      <c r="Z880">
        <v>86529</v>
      </c>
      <c r="AA880" t="s">
        <v>52</v>
      </c>
      <c r="AB880" t="s">
        <v>40</v>
      </c>
    </row>
    <row r="881" spans="1:28" x14ac:dyDescent="0.3">
      <c r="A881">
        <v>20841</v>
      </c>
      <c r="B881" t="s">
        <v>27</v>
      </c>
      <c r="C881">
        <v>0.02</v>
      </c>
      <c r="D881">
        <v>240.98</v>
      </c>
      <c r="E881">
        <v>60.2</v>
      </c>
      <c r="F881">
        <v>2061</v>
      </c>
      <c r="G881" t="s">
        <v>1649</v>
      </c>
      <c r="H881" t="s">
        <v>29</v>
      </c>
      <c r="I881" t="s">
        <v>30</v>
      </c>
      <c r="J881" t="s">
        <v>31</v>
      </c>
      <c r="K881" t="s">
        <v>153</v>
      </c>
      <c r="L881" t="s">
        <v>33</v>
      </c>
      <c r="M881" t="s">
        <v>1650</v>
      </c>
      <c r="N881">
        <v>0.56000000000000005</v>
      </c>
      <c r="O881" t="s">
        <v>35</v>
      </c>
      <c r="P881" t="s">
        <v>49</v>
      </c>
      <c r="Q881" t="s">
        <v>467</v>
      </c>
      <c r="R881" t="s">
        <v>1651</v>
      </c>
      <c r="S881">
        <v>69101</v>
      </c>
      <c r="T881" s="1">
        <v>42033</v>
      </c>
      <c r="U881" s="1">
        <v>42035</v>
      </c>
      <c r="V881">
        <v>-272.71320000000003</v>
      </c>
      <c r="W881" s="2">
        <f>Sales_Dataset[[#This Row],[Profit]]/Sales_Dataset[[#This Row],[Sales]]</f>
        <v>-1.0462410803345354</v>
      </c>
      <c r="X881">
        <v>1</v>
      </c>
      <c r="Y881">
        <v>260.66000000000003</v>
      </c>
      <c r="Z881">
        <v>87146</v>
      </c>
      <c r="AA881" t="s">
        <v>52</v>
      </c>
      <c r="AB881" t="s">
        <v>40</v>
      </c>
    </row>
    <row r="882" spans="1:28" x14ac:dyDescent="0.3">
      <c r="A882">
        <v>18419</v>
      </c>
      <c r="B882" t="s">
        <v>27</v>
      </c>
      <c r="C882">
        <v>0.05</v>
      </c>
      <c r="D882">
        <v>15.68</v>
      </c>
      <c r="E882">
        <v>3.73</v>
      </c>
      <c r="F882">
        <v>2840</v>
      </c>
      <c r="G882" t="s">
        <v>594</v>
      </c>
      <c r="H882" t="s">
        <v>43</v>
      </c>
      <c r="I882" t="s">
        <v>30</v>
      </c>
      <c r="J882" t="s">
        <v>31</v>
      </c>
      <c r="K882" t="s">
        <v>117</v>
      </c>
      <c r="L882" t="s">
        <v>62</v>
      </c>
      <c r="M882" t="s">
        <v>603</v>
      </c>
      <c r="N882">
        <v>0.46</v>
      </c>
      <c r="O882" t="s">
        <v>35</v>
      </c>
      <c r="P882" t="s">
        <v>88</v>
      </c>
      <c r="Q882" t="s">
        <v>94</v>
      </c>
      <c r="R882" t="s">
        <v>596</v>
      </c>
      <c r="S882">
        <v>33161</v>
      </c>
      <c r="T882" s="1">
        <v>42166</v>
      </c>
      <c r="U882" s="1">
        <v>42168</v>
      </c>
      <c r="V882">
        <v>1166.6280000000002</v>
      </c>
      <c r="W882" s="2">
        <f>Sales_Dataset[[#This Row],[Profit]]/Sales_Dataset[[#This Row],[Sales]]</f>
        <v>4.4868581977616255</v>
      </c>
      <c r="X882">
        <v>17</v>
      </c>
      <c r="Y882">
        <v>260.01</v>
      </c>
      <c r="Z882">
        <v>87885</v>
      </c>
      <c r="AA882" t="s">
        <v>91</v>
      </c>
      <c r="AB882" t="s">
        <v>40</v>
      </c>
    </row>
    <row r="883" spans="1:28" x14ac:dyDescent="0.3">
      <c r="A883">
        <v>19566</v>
      </c>
      <c r="B883" t="s">
        <v>65</v>
      </c>
      <c r="C883">
        <v>0.09</v>
      </c>
      <c r="D883">
        <v>90.97</v>
      </c>
      <c r="E883">
        <v>14</v>
      </c>
      <c r="F883">
        <v>2437</v>
      </c>
      <c r="G883" t="s">
        <v>1186</v>
      </c>
      <c r="H883" t="s">
        <v>29</v>
      </c>
      <c r="I883" t="s">
        <v>44</v>
      </c>
      <c r="J883" t="s">
        <v>55</v>
      </c>
      <c r="K883" t="s">
        <v>77</v>
      </c>
      <c r="L883" t="s">
        <v>74</v>
      </c>
      <c r="M883" t="s">
        <v>1187</v>
      </c>
      <c r="N883">
        <v>0.36</v>
      </c>
      <c r="O883" t="s">
        <v>35</v>
      </c>
      <c r="P883" t="s">
        <v>49</v>
      </c>
      <c r="Q883" t="s">
        <v>419</v>
      </c>
      <c r="R883" t="s">
        <v>1188</v>
      </c>
      <c r="S883">
        <v>53150</v>
      </c>
      <c r="T883" s="1">
        <v>42064</v>
      </c>
      <c r="U883" s="1">
        <v>42066</v>
      </c>
      <c r="V883">
        <v>35.290000000000049</v>
      </c>
      <c r="W883" s="2">
        <f>Sales_Dataset[[#This Row],[Profit]]/Sales_Dataset[[#This Row],[Sales]]</f>
        <v>0.13573076923076943</v>
      </c>
      <c r="X883">
        <v>3</v>
      </c>
      <c r="Y883">
        <v>260</v>
      </c>
      <c r="Z883">
        <v>90301</v>
      </c>
      <c r="AA883" t="s">
        <v>52</v>
      </c>
      <c r="AB883" t="s">
        <v>40</v>
      </c>
    </row>
    <row r="884" spans="1:28" x14ac:dyDescent="0.3">
      <c r="A884">
        <v>26061</v>
      </c>
      <c r="B884" t="s">
        <v>41</v>
      </c>
      <c r="C884">
        <v>0</v>
      </c>
      <c r="D884">
        <v>55.99</v>
      </c>
      <c r="E884">
        <v>5</v>
      </c>
      <c r="F884">
        <v>1113</v>
      </c>
      <c r="G884" t="s">
        <v>2976</v>
      </c>
      <c r="H884" t="s">
        <v>43</v>
      </c>
      <c r="I884" t="s">
        <v>30</v>
      </c>
      <c r="J884" t="s">
        <v>55</v>
      </c>
      <c r="K884" t="s">
        <v>56</v>
      </c>
      <c r="L884" t="s">
        <v>62</v>
      </c>
      <c r="M884" t="s">
        <v>208</v>
      </c>
      <c r="N884">
        <v>0.8</v>
      </c>
      <c r="O884" t="s">
        <v>35</v>
      </c>
      <c r="P884" t="s">
        <v>36</v>
      </c>
      <c r="Q884" t="s">
        <v>423</v>
      </c>
      <c r="R884" t="s">
        <v>2977</v>
      </c>
      <c r="S884">
        <v>80004</v>
      </c>
      <c r="T884" s="1">
        <v>42100</v>
      </c>
      <c r="U884" s="1">
        <v>42102</v>
      </c>
      <c r="V884">
        <v>-187.11</v>
      </c>
      <c r="W884" s="2">
        <f>Sales_Dataset[[#This Row],[Profit]]/Sales_Dataset[[#This Row],[Sales]]</f>
        <v>-0.72262773722627738</v>
      </c>
      <c r="X884">
        <v>5</v>
      </c>
      <c r="Y884">
        <v>258.93</v>
      </c>
      <c r="Z884">
        <v>90833</v>
      </c>
      <c r="AA884" t="s">
        <v>39</v>
      </c>
      <c r="AB884" t="s">
        <v>40</v>
      </c>
    </row>
    <row r="885" spans="1:28" x14ac:dyDescent="0.3">
      <c r="A885">
        <v>25452</v>
      </c>
      <c r="B885" t="s">
        <v>41</v>
      </c>
      <c r="C885">
        <v>0.1</v>
      </c>
      <c r="D885">
        <v>20.27</v>
      </c>
      <c r="E885">
        <v>3.99</v>
      </c>
      <c r="F885">
        <v>2620</v>
      </c>
      <c r="G885" t="s">
        <v>2844</v>
      </c>
      <c r="H885" t="s">
        <v>43</v>
      </c>
      <c r="I885" t="s">
        <v>30</v>
      </c>
      <c r="J885" t="s">
        <v>45</v>
      </c>
      <c r="K885" t="s">
        <v>73</v>
      </c>
      <c r="L885" t="s">
        <v>47</v>
      </c>
      <c r="M885" t="s">
        <v>337</v>
      </c>
      <c r="N885">
        <v>0.56999999999999995</v>
      </c>
      <c r="O885" t="s">
        <v>35</v>
      </c>
      <c r="P885" t="s">
        <v>88</v>
      </c>
      <c r="Q885" t="s">
        <v>736</v>
      </c>
      <c r="R885" t="s">
        <v>2845</v>
      </c>
      <c r="S885">
        <v>38134</v>
      </c>
      <c r="T885" s="1">
        <v>42086</v>
      </c>
      <c r="U885" s="1">
        <v>42087</v>
      </c>
      <c r="V885">
        <v>381.61799999999994</v>
      </c>
      <c r="W885" s="2">
        <f>Sales_Dataset[[#This Row],[Profit]]/Sales_Dataset[[#This Row],[Sales]]</f>
        <v>1.4795983250620344</v>
      </c>
      <c r="X885">
        <v>13</v>
      </c>
      <c r="Y885">
        <v>257.92</v>
      </c>
      <c r="Z885">
        <v>88017</v>
      </c>
      <c r="AA885" t="s">
        <v>91</v>
      </c>
      <c r="AB885" t="s">
        <v>40</v>
      </c>
    </row>
    <row r="886" spans="1:28" x14ac:dyDescent="0.3">
      <c r="A886">
        <v>18438</v>
      </c>
      <c r="B886" t="s">
        <v>65</v>
      </c>
      <c r="C886">
        <v>0.01</v>
      </c>
      <c r="D886">
        <v>39.979999999999997</v>
      </c>
      <c r="E886">
        <v>4</v>
      </c>
      <c r="F886">
        <v>3206</v>
      </c>
      <c r="G886" t="s">
        <v>612</v>
      </c>
      <c r="H886" t="s">
        <v>43</v>
      </c>
      <c r="I886" t="s">
        <v>80</v>
      </c>
      <c r="J886" t="s">
        <v>55</v>
      </c>
      <c r="K886" t="s">
        <v>86</v>
      </c>
      <c r="L886" t="s">
        <v>47</v>
      </c>
      <c r="M886" t="s">
        <v>613</v>
      </c>
      <c r="N886">
        <v>0.7</v>
      </c>
      <c r="O886" t="s">
        <v>35</v>
      </c>
      <c r="P886" t="s">
        <v>36</v>
      </c>
      <c r="Q886" t="s">
        <v>610</v>
      </c>
      <c r="R886" t="s">
        <v>614</v>
      </c>
      <c r="S886">
        <v>83301</v>
      </c>
      <c r="T886" s="1">
        <v>42093</v>
      </c>
      <c r="U886" s="1">
        <v>42098</v>
      </c>
      <c r="V886">
        <v>51.590000000000053</v>
      </c>
      <c r="W886" s="2">
        <f>Sales_Dataset[[#This Row],[Profit]]/Sales_Dataset[[#This Row],[Sales]]</f>
        <v>0.20033395464429971</v>
      </c>
      <c r="X886">
        <v>6</v>
      </c>
      <c r="Y886">
        <v>257.52</v>
      </c>
      <c r="Z886">
        <v>87933</v>
      </c>
      <c r="AA886" t="s">
        <v>39</v>
      </c>
      <c r="AB886" t="s">
        <v>40</v>
      </c>
    </row>
    <row r="887" spans="1:28" x14ac:dyDescent="0.3">
      <c r="A887">
        <v>20855</v>
      </c>
      <c r="B887" t="s">
        <v>76</v>
      </c>
      <c r="C887">
        <v>0.09</v>
      </c>
      <c r="D887">
        <v>27.75</v>
      </c>
      <c r="E887">
        <v>19.989999999999998</v>
      </c>
      <c r="F887">
        <v>750</v>
      </c>
      <c r="G887" t="s">
        <v>1661</v>
      </c>
      <c r="H887" t="s">
        <v>43</v>
      </c>
      <c r="I887" t="s">
        <v>30</v>
      </c>
      <c r="J887" t="s">
        <v>45</v>
      </c>
      <c r="K887" t="s">
        <v>120</v>
      </c>
      <c r="L887" t="s">
        <v>47</v>
      </c>
      <c r="M887" t="s">
        <v>1662</v>
      </c>
      <c r="N887">
        <v>0.67</v>
      </c>
      <c r="O887" t="s">
        <v>35</v>
      </c>
      <c r="P887" t="s">
        <v>88</v>
      </c>
      <c r="Q887" t="s">
        <v>409</v>
      </c>
      <c r="R887" t="s">
        <v>1663</v>
      </c>
      <c r="S887">
        <v>41042</v>
      </c>
      <c r="T887" s="1">
        <v>42016</v>
      </c>
      <c r="U887" s="1">
        <v>42017</v>
      </c>
      <c r="V887">
        <v>-224.64400000000001</v>
      </c>
      <c r="W887" s="2">
        <f>Sales_Dataset[[#This Row],[Profit]]/Sales_Dataset[[#This Row],[Sales]]</f>
        <v>-0.872336129232681</v>
      </c>
      <c r="X887">
        <v>10</v>
      </c>
      <c r="Y887">
        <v>257.52</v>
      </c>
      <c r="Z887">
        <v>91200</v>
      </c>
      <c r="AA887" t="s">
        <v>91</v>
      </c>
      <c r="AB887" t="s">
        <v>40</v>
      </c>
    </row>
    <row r="888" spans="1:28" x14ac:dyDescent="0.3">
      <c r="A888">
        <v>19031</v>
      </c>
      <c r="B888" t="s">
        <v>27</v>
      </c>
      <c r="C888">
        <v>0.05</v>
      </c>
      <c r="D888">
        <v>15.68</v>
      </c>
      <c r="E888">
        <v>3.73</v>
      </c>
      <c r="F888">
        <v>2543</v>
      </c>
      <c r="G888" t="s">
        <v>919</v>
      </c>
      <c r="H888" t="s">
        <v>43</v>
      </c>
      <c r="I888" t="s">
        <v>60</v>
      </c>
      <c r="J888" t="s">
        <v>31</v>
      </c>
      <c r="K888" t="s">
        <v>117</v>
      </c>
      <c r="L888" t="s">
        <v>62</v>
      </c>
      <c r="M888" t="s">
        <v>603</v>
      </c>
      <c r="N888">
        <v>0.46</v>
      </c>
      <c r="O888" t="s">
        <v>35</v>
      </c>
      <c r="P888" t="s">
        <v>88</v>
      </c>
      <c r="Q888" t="s">
        <v>437</v>
      </c>
      <c r="R888" t="s">
        <v>920</v>
      </c>
      <c r="S888">
        <v>23223</v>
      </c>
      <c r="T888" s="1">
        <v>42166</v>
      </c>
      <c r="U888" s="1">
        <v>42167</v>
      </c>
      <c r="V888">
        <v>3.54</v>
      </c>
      <c r="W888" s="2">
        <f>Sales_Dataset[[#This Row],[Profit]]/Sales_Dataset[[#This Row],[Sales]]</f>
        <v>1.3748640671120086E-2</v>
      </c>
      <c r="X888">
        <v>17</v>
      </c>
      <c r="Y888">
        <v>257.48</v>
      </c>
      <c r="Z888">
        <v>87917</v>
      </c>
      <c r="AA888" t="s">
        <v>91</v>
      </c>
      <c r="AB888" t="s">
        <v>40</v>
      </c>
    </row>
    <row r="889" spans="1:28" x14ac:dyDescent="0.3">
      <c r="A889">
        <v>1863</v>
      </c>
      <c r="B889" t="s">
        <v>65</v>
      </c>
      <c r="C889">
        <v>0.04</v>
      </c>
      <c r="D889">
        <v>60.65</v>
      </c>
      <c r="E889">
        <v>12.23</v>
      </c>
      <c r="F889">
        <v>1745</v>
      </c>
      <c r="G889" t="s">
        <v>161</v>
      </c>
      <c r="H889" t="s">
        <v>43</v>
      </c>
      <c r="I889" t="s">
        <v>44</v>
      </c>
      <c r="J889" t="s">
        <v>31</v>
      </c>
      <c r="K889" t="s">
        <v>117</v>
      </c>
      <c r="L889" t="s">
        <v>167</v>
      </c>
      <c r="M889" t="s">
        <v>168</v>
      </c>
      <c r="N889">
        <v>0.64</v>
      </c>
      <c r="O889" t="s">
        <v>35</v>
      </c>
      <c r="P889" t="s">
        <v>88</v>
      </c>
      <c r="Q889" t="s">
        <v>89</v>
      </c>
      <c r="R889" t="s">
        <v>90</v>
      </c>
      <c r="S889">
        <v>30305</v>
      </c>
      <c r="T889" s="1">
        <v>42049</v>
      </c>
      <c r="U889" s="1">
        <v>42051</v>
      </c>
      <c r="V889">
        <v>116.50629999999998</v>
      </c>
      <c r="W889" s="2">
        <f>Sales_Dataset[[#This Row],[Profit]]/Sales_Dataset[[#This Row],[Sales]]</f>
        <v>0.45373797562020479</v>
      </c>
      <c r="X889">
        <v>4</v>
      </c>
      <c r="Y889">
        <v>256.77</v>
      </c>
      <c r="Z889">
        <v>13408</v>
      </c>
      <c r="AA889" t="s">
        <v>91</v>
      </c>
      <c r="AB889" t="s">
        <v>40</v>
      </c>
    </row>
    <row r="890" spans="1:28" x14ac:dyDescent="0.3">
      <c r="A890">
        <v>24287</v>
      </c>
      <c r="B890" t="s">
        <v>41</v>
      </c>
      <c r="C890">
        <v>0.03</v>
      </c>
      <c r="D890">
        <v>15.14</v>
      </c>
      <c r="E890">
        <v>4.53</v>
      </c>
      <c r="F890">
        <v>1497</v>
      </c>
      <c r="G890" t="s">
        <v>2612</v>
      </c>
      <c r="H890" t="s">
        <v>43</v>
      </c>
      <c r="I890" t="s">
        <v>30</v>
      </c>
      <c r="J890" t="s">
        <v>45</v>
      </c>
      <c r="K890" t="s">
        <v>120</v>
      </c>
      <c r="L890" t="s">
        <v>47</v>
      </c>
      <c r="M890" t="s">
        <v>2064</v>
      </c>
      <c r="N890">
        <v>0.81</v>
      </c>
      <c r="O890" t="s">
        <v>35</v>
      </c>
      <c r="P890" t="s">
        <v>69</v>
      </c>
      <c r="Q890" t="s">
        <v>70</v>
      </c>
      <c r="R890" t="s">
        <v>2613</v>
      </c>
      <c r="S890">
        <v>14901</v>
      </c>
      <c r="T890" s="1">
        <v>42074</v>
      </c>
      <c r="U890" s="1">
        <v>42076</v>
      </c>
      <c r="V890">
        <v>-92.87</v>
      </c>
      <c r="W890" s="2">
        <f>Sales_Dataset[[#This Row],[Profit]]/Sales_Dataset[[#This Row],[Sales]]</f>
        <v>-0.36174190784092236</v>
      </c>
      <c r="X890">
        <v>17</v>
      </c>
      <c r="Y890">
        <v>256.73</v>
      </c>
      <c r="Z890">
        <v>85880</v>
      </c>
      <c r="AA890" t="s">
        <v>72</v>
      </c>
      <c r="AB890" t="s">
        <v>40</v>
      </c>
    </row>
    <row r="891" spans="1:28" x14ac:dyDescent="0.3">
      <c r="A891">
        <v>24343</v>
      </c>
      <c r="B891" t="s">
        <v>27</v>
      </c>
      <c r="C891">
        <v>0.06</v>
      </c>
      <c r="D891">
        <v>22.24</v>
      </c>
      <c r="E891">
        <v>1.99</v>
      </c>
      <c r="F891">
        <v>3226</v>
      </c>
      <c r="G891" t="s">
        <v>2101</v>
      </c>
      <c r="H891" t="s">
        <v>43</v>
      </c>
      <c r="I891" t="s">
        <v>60</v>
      </c>
      <c r="J891" t="s">
        <v>55</v>
      </c>
      <c r="K891" t="s">
        <v>86</v>
      </c>
      <c r="L891" t="s">
        <v>62</v>
      </c>
      <c r="M891" t="s">
        <v>2623</v>
      </c>
      <c r="N891">
        <v>0.43</v>
      </c>
      <c r="O891" t="s">
        <v>35</v>
      </c>
      <c r="P891" t="s">
        <v>88</v>
      </c>
      <c r="Q891" t="s">
        <v>736</v>
      </c>
      <c r="R891" t="s">
        <v>1124</v>
      </c>
      <c r="S891">
        <v>37075</v>
      </c>
      <c r="T891" s="1">
        <v>42183</v>
      </c>
      <c r="U891" s="1">
        <v>42185</v>
      </c>
      <c r="V891">
        <v>95.387999999999991</v>
      </c>
      <c r="W891" s="2">
        <f>Sales_Dataset[[#This Row],[Profit]]/Sales_Dataset[[#This Row],[Sales]]</f>
        <v>0.37278411755510393</v>
      </c>
      <c r="X891">
        <v>12</v>
      </c>
      <c r="Y891">
        <v>255.88</v>
      </c>
      <c r="Z891">
        <v>86509</v>
      </c>
      <c r="AA891" t="s">
        <v>91</v>
      </c>
      <c r="AB891" t="s">
        <v>40</v>
      </c>
    </row>
    <row r="892" spans="1:28" x14ac:dyDescent="0.3">
      <c r="A892">
        <v>21066</v>
      </c>
      <c r="B892" t="s">
        <v>41</v>
      </c>
      <c r="C892">
        <v>7.0000000000000007E-2</v>
      </c>
      <c r="D892">
        <v>226.67</v>
      </c>
      <c r="E892">
        <v>28.16</v>
      </c>
      <c r="F892">
        <v>2114</v>
      </c>
      <c r="G892" t="s">
        <v>671</v>
      </c>
      <c r="H892" t="s">
        <v>29</v>
      </c>
      <c r="I892" t="s">
        <v>30</v>
      </c>
      <c r="J892" t="s">
        <v>31</v>
      </c>
      <c r="K892" t="s">
        <v>185</v>
      </c>
      <c r="L892" t="s">
        <v>74</v>
      </c>
      <c r="M892" t="s">
        <v>1729</v>
      </c>
      <c r="N892">
        <v>0.59</v>
      </c>
      <c r="O892" t="s">
        <v>35</v>
      </c>
      <c r="P892" t="s">
        <v>88</v>
      </c>
      <c r="Q892" t="s">
        <v>437</v>
      </c>
      <c r="R892" t="s">
        <v>673</v>
      </c>
      <c r="S892">
        <v>23518</v>
      </c>
      <c r="T892" s="1">
        <v>42061</v>
      </c>
      <c r="U892" s="1">
        <v>42062</v>
      </c>
      <c r="V892">
        <v>53.114399999999996</v>
      </c>
      <c r="W892" s="2">
        <f>Sales_Dataset[[#This Row],[Profit]]/Sales_Dataset[[#This Row],[Sales]]</f>
        <v>0.20761599499667746</v>
      </c>
      <c r="X892">
        <v>1</v>
      </c>
      <c r="Y892">
        <v>255.83</v>
      </c>
      <c r="Z892">
        <v>88405</v>
      </c>
      <c r="AA892" t="s">
        <v>91</v>
      </c>
      <c r="AB892" t="s">
        <v>40</v>
      </c>
    </row>
    <row r="893" spans="1:28" x14ac:dyDescent="0.3">
      <c r="A893">
        <v>21834</v>
      </c>
      <c r="B893" t="s">
        <v>65</v>
      </c>
      <c r="C893">
        <v>0.05</v>
      </c>
      <c r="D893">
        <v>55.5</v>
      </c>
      <c r="E893">
        <v>52.2</v>
      </c>
      <c r="F893">
        <v>2157</v>
      </c>
      <c r="G893" t="s">
        <v>1969</v>
      </c>
      <c r="H893" t="s">
        <v>43</v>
      </c>
      <c r="I893" t="s">
        <v>44</v>
      </c>
      <c r="J893" t="s">
        <v>31</v>
      </c>
      <c r="K893" t="s">
        <v>117</v>
      </c>
      <c r="L893" t="s">
        <v>167</v>
      </c>
      <c r="M893" t="s">
        <v>1970</v>
      </c>
      <c r="N893">
        <v>0.72</v>
      </c>
      <c r="O893" t="s">
        <v>35</v>
      </c>
      <c r="P893" t="s">
        <v>49</v>
      </c>
      <c r="Q893" t="s">
        <v>216</v>
      </c>
      <c r="R893" t="s">
        <v>1971</v>
      </c>
      <c r="S893">
        <v>48093</v>
      </c>
      <c r="T893" s="1">
        <v>42079</v>
      </c>
      <c r="U893" s="1">
        <v>42079</v>
      </c>
      <c r="V893">
        <v>-118.54</v>
      </c>
      <c r="W893" s="2">
        <f>Sales_Dataset[[#This Row],[Profit]]/Sales_Dataset[[#This Row],[Sales]]</f>
        <v>-0.46693189427659826</v>
      </c>
      <c r="X893">
        <v>4</v>
      </c>
      <c r="Y893">
        <v>253.87</v>
      </c>
      <c r="Z893">
        <v>90385</v>
      </c>
      <c r="AA893" t="s">
        <v>52</v>
      </c>
      <c r="AB893" t="s">
        <v>40</v>
      </c>
    </row>
    <row r="894" spans="1:28" x14ac:dyDescent="0.3">
      <c r="A894">
        <v>21612</v>
      </c>
      <c r="B894" t="s">
        <v>27</v>
      </c>
      <c r="C894">
        <v>0.04</v>
      </c>
      <c r="D894">
        <v>95.99</v>
      </c>
      <c r="E894">
        <v>4.9000000000000004</v>
      </c>
      <c r="F894">
        <v>680</v>
      </c>
      <c r="G894" t="s">
        <v>1909</v>
      </c>
      <c r="H894" t="s">
        <v>43</v>
      </c>
      <c r="I894" t="s">
        <v>30</v>
      </c>
      <c r="J894" t="s">
        <v>55</v>
      </c>
      <c r="K894" t="s">
        <v>56</v>
      </c>
      <c r="L894" t="s">
        <v>47</v>
      </c>
      <c r="M894" t="s">
        <v>1039</v>
      </c>
      <c r="N894">
        <v>0.56000000000000005</v>
      </c>
      <c r="O894" t="s">
        <v>35</v>
      </c>
      <c r="P894" t="s">
        <v>36</v>
      </c>
      <c r="Q894" t="s">
        <v>108</v>
      </c>
      <c r="R894" t="s">
        <v>1910</v>
      </c>
      <c r="S894">
        <v>99207</v>
      </c>
      <c r="T894" s="1">
        <v>42067</v>
      </c>
      <c r="U894" s="1">
        <v>42069</v>
      </c>
      <c r="V894">
        <v>-258.22500000000002</v>
      </c>
      <c r="W894" s="2">
        <f>Sales_Dataset[[#This Row],[Profit]]/Sales_Dataset[[#This Row],[Sales]]</f>
        <v>-1.0175151706202223</v>
      </c>
      <c r="X894">
        <v>3</v>
      </c>
      <c r="Y894">
        <v>253.78</v>
      </c>
      <c r="Z894">
        <v>88890</v>
      </c>
      <c r="AA894" t="s">
        <v>39</v>
      </c>
      <c r="AB894" t="s">
        <v>40</v>
      </c>
    </row>
    <row r="895" spans="1:28" x14ac:dyDescent="0.3">
      <c r="A895">
        <v>18105</v>
      </c>
      <c r="B895" t="s">
        <v>58</v>
      </c>
      <c r="C895">
        <v>0.05</v>
      </c>
      <c r="D895">
        <v>12.95</v>
      </c>
      <c r="E895">
        <v>4.9800000000000004</v>
      </c>
      <c r="F895">
        <v>1461</v>
      </c>
      <c r="G895" t="s">
        <v>411</v>
      </c>
      <c r="H895" t="s">
        <v>43</v>
      </c>
      <c r="I895" t="s">
        <v>80</v>
      </c>
      <c r="J895" t="s">
        <v>45</v>
      </c>
      <c r="K895" t="s">
        <v>67</v>
      </c>
      <c r="L895" t="s">
        <v>47</v>
      </c>
      <c r="M895" t="s">
        <v>412</v>
      </c>
      <c r="N895">
        <v>0.4</v>
      </c>
      <c r="O895" t="s">
        <v>35</v>
      </c>
      <c r="P895" t="s">
        <v>49</v>
      </c>
      <c r="Q895" t="s">
        <v>413</v>
      </c>
      <c r="R895" t="s">
        <v>414</v>
      </c>
      <c r="S895">
        <v>47905</v>
      </c>
      <c r="T895" s="1">
        <v>42157</v>
      </c>
      <c r="U895" s="1">
        <v>42159</v>
      </c>
      <c r="V895">
        <v>134.16825</v>
      </c>
      <c r="W895" s="2">
        <f>Sales_Dataset[[#This Row],[Profit]]/Sales_Dataset[[#This Row],[Sales]]</f>
        <v>0.53165418449833568</v>
      </c>
      <c r="X895">
        <v>19</v>
      </c>
      <c r="Y895">
        <v>252.36</v>
      </c>
      <c r="Z895">
        <v>86397</v>
      </c>
      <c r="AA895" t="s">
        <v>52</v>
      </c>
      <c r="AB895" t="s">
        <v>40</v>
      </c>
    </row>
    <row r="896" spans="1:28" x14ac:dyDescent="0.3">
      <c r="A896">
        <v>20600</v>
      </c>
      <c r="B896" t="s">
        <v>76</v>
      </c>
      <c r="C896">
        <v>0.03</v>
      </c>
      <c r="D896">
        <v>19.989999999999998</v>
      </c>
      <c r="E896">
        <v>11.17</v>
      </c>
      <c r="F896">
        <v>1777</v>
      </c>
      <c r="G896" t="s">
        <v>1482</v>
      </c>
      <c r="H896" t="s">
        <v>43</v>
      </c>
      <c r="I896" t="s">
        <v>30</v>
      </c>
      <c r="J896" t="s">
        <v>31</v>
      </c>
      <c r="K896" t="s">
        <v>117</v>
      </c>
      <c r="L896" t="s">
        <v>105</v>
      </c>
      <c r="M896" t="s">
        <v>1544</v>
      </c>
      <c r="N896">
        <v>0.6</v>
      </c>
      <c r="O896" t="s">
        <v>35</v>
      </c>
      <c r="P896" t="s">
        <v>49</v>
      </c>
      <c r="Q896" t="s">
        <v>413</v>
      </c>
      <c r="R896" t="s">
        <v>1484</v>
      </c>
      <c r="S896">
        <v>46383</v>
      </c>
      <c r="T896" s="1">
        <v>42096</v>
      </c>
      <c r="U896" s="1">
        <v>42097</v>
      </c>
      <c r="V896">
        <v>-20.876399999999997</v>
      </c>
      <c r="W896" s="2">
        <f>Sales_Dataset[[#This Row],[Profit]]/Sales_Dataset[[#This Row],[Sales]]</f>
        <v>-8.2971265053058282E-2</v>
      </c>
      <c r="X896">
        <v>12</v>
      </c>
      <c r="Y896">
        <v>251.61</v>
      </c>
      <c r="Z896">
        <v>89942</v>
      </c>
      <c r="AA896" t="s">
        <v>52</v>
      </c>
      <c r="AB896" t="s">
        <v>40</v>
      </c>
    </row>
    <row r="897" spans="1:28" x14ac:dyDescent="0.3">
      <c r="A897">
        <v>24415</v>
      </c>
      <c r="B897" t="s">
        <v>58</v>
      </c>
      <c r="C897">
        <v>0.05</v>
      </c>
      <c r="D897">
        <v>120.98</v>
      </c>
      <c r="E897">
        <v>30</v>
      </c>
      <c r="F897">
        <v>3046</v>
      </c>
      <c r="G897" t="s">
        <v>2637</v>
      </c>
      <c r="H897" t="s">
        <v>29</v>
      </c>
      <c r="I897" t="s">
        <v>60</v>
      </c>
      <c r="J897" t="s">
        <v>31</v>
      </c>
      <c r="K897" t="s">
        <v>185</v>
      </c>
      <c r="L897" t="s">
        <v>74</v>
      </c>
      <c r="M897" t="s">
        <v>592</v>
      </c>
      <c r="N897">
        <v>0.64</v>
      </c>
      <c r="O897" t="s">
        <v>35</v>
      </c>
      <c r="P897" t="s">
        <v>49</v>
      </c>
      <c r="Q897" t="s">
        <v>991</v>
      </c>
      <c r="R897" t="s">
        <v>1736</v>
      </c>
      <c r="S897">
        <v>66209</v>
      </c>
      <c r="T897" s="1">
        <v>42047</v>
      </c>
      <c r="U897" s="1">
        <v>42049</v>
      </c>
      <c r="V897">
        <v>-78.759200000000007</v>
      </c>
      <c r="W897" s="2">
        <f>Sales_Dataset[[#This Row],[Profit]]/Sales_Dataset[[#This Row],[Sales]]</f>
        <v>-0.31370668366127619</v>
      </c>
      <c r="X897">
        <v>2</v>
      </c>
      <c r="Y897">
        <v>251.06</v>
      </c>
      <c r="Z897">
        <v>86103</v>
      </c>
      <c r="AA897" t="s">
        <v>52</v>
      </c>
      <c r="AB897" t="s">
        <v>40</v>
      </c>
    </row>
    <row r="898" spans="1:28" x14ac:dyDescent="0.3">
      <c r="A898">
        <v>23361</v>
      </c>
      <c r="B898" t="s">
        <v>41</v>
      </c>
      <c r="C898">
        <v>0.02</v>
      </c>
      <c r="D898">
        <v>49.99</v>
      </c>
      <c r="E898">
        <v>19.989999999999998</v>
      </c>
      <c r="F898">
        <v>184</v>
      </c>
      <c r="G898" t="s">
        <v>2402</v>
      </c>
      <c r="H898" t="s">
        <v>43</v>
      </c>
      <c r="I898" t="s">
        <v>60</v>
      </c>
      <c r="J898" t="s">
        <v>55</v>
      </c>
      <c r="K898" t="s">
        <v>86</v>
      </c>
      <c r="L898" t="s">
        <v>47</v>
      </c>
      <c r="M898" t="s">
        <v>155</v>
      </c>
      <c r="N898">
        <v>0.41</v>
      </c>
      <c r="O898" t="s">
        <v>35</v>
      </c>
      <c r="P898" t="s">
        <v>69</v>
      </c>
      <c r="Q898" t="s">
        <v>98</v>
      </c>
      <c r="R898" t="s">
        <v>2403</v>
      </c>
      <c r="S898">
        <v>2474</v>
      </c>
      <c r="T898" s="1">
        <v>42056</v>
      </c>
      <c r="U898" s="1">
        <v>42056</v>
      </c>
      <c r="V898">
        <v>-76.89</v>
      </c>
      <c r="W898" s="2">
        <f>Sales_Dataset[[#This Row],[Profit]]/Sales_Dataset[[#This Row],[Sales]]</f>
        <v>-0.30694610778443115</v>
      </c>
      <c r="X898">
        <v>5</v>
      </c>
      <c r="Y898">
        <v>250.5</v>
      </c>
      <c r="Z898">
        <v>88360</v>
      </c>
      <c r="AA898" t="s">
        <v>72</v>
      </c>
      <c r="AB898" t="s">
        <v>40</v>
      </c>
    </row>
    <row r="899" spans="1:28" x14ac:dyDescent="0.3">
      <c r="A899">
        <v>22378</v>
      </c>
      <c r="B899" t="s">
        <v>41</v>
      </c>
      <c r="C899">
        <v>0</v>
      </c>
      <c r="D899">
        <v>19.98</v>
      </c>
      <c r="E899">
        <v>5.97</v>
      </c>
      <c r="F899">
        <v>3379</v>
      </c>
      <c r="G899" t="s">
        <v>1471</v>
      </c>
      <c r="H899" t="s">
        <v>85</v>
      </c>
      <c r="I899" t="s">
        <v>30</v>
      </c>
      <c r="J899" t="s">
        <v>45</v>
      </c>
      <c r="K899" t="s">
        <v>53</v>
      </c>
      <c r="L899" t="s">
        <v>47</v>
      </c>
      <c r="M899" t="s">
        <v>2124</v>
      </c>
      <c r="N899">
        <v>0.38</v>
      </c>
      <c r="O899" t="s">
        <v>35</v>
      </c>
      <c r="P899" t="s">
        <v>88</v>
      </c>
      <c r="Q899" t="s">
        <v>89</v>
      </c>
      <c r="R899" t="s">
        <v>1473</v>
      </c>
      <c r="S899">
        <v>30144</v>
      </c>
      <c r="T899" s="1">
        <v>42089</v>
      </c>
      <c r="U899" s="1">
        <v>42092</v>
      </c>
      <c r="V899">
        <v>-189.714</v>
      </c>
      <c r="W899" s="2">
        <f>Sales_Dataset[[#This Row],[Profit]]/Sales_Dataset[[#This Row],[Sales]]</f>
        <v>-0.76168948488376764</v>
      </c>
      <c r="X899">
        <v>12</v>
      </c>
      <c r="Y899">
        <v>249.07</v>
      </c>
      <c r="Z899">
        <v>88837</v>
      </c>
      <c r="AA899" t="s">
        <v>91</v>
      </c>
      <c r="AB899" t="s">
        <v>40</v>
      </c>
    </row>
    <row r="900" spans="1:28" x14ac:dyDescent="0.3">
      <c r="A900">
        <v>22555</v>
      </c>
      <c r="B900" t="s">
        <v>76</v>
      </c>
      <c r="C900">
        <v>0.08</v>
      </c>
      <c r="D900">
        <v>243.98</v>
      </c>
      <c r="E900">
        <v>43.32</v>
      </c>
      <c r="F900">
        <v>2151</v>
      </c>
      <c r="G900" t="s">
        <v>2167</v>
      </c>
      <c r="H900" t="s">
        <v>29</v>
      </c>
      <c r="I900" t="s">
        <v>30</v>
      </c>
      <c r="J900" t="s">
        <v>31</v>
      </c>
      <c r="K900" t="s">
        <v>185</v>
      </c>
      <c r="L900" t="s">
        <v>74</v>
      </c>
      <c r="M900" t="s">
        <v>1458</v>
      </c>
      <c r="N900">
        <v>0.55000000000000004</v>
      </c>
      <c r="O900" t="s">
        <v>35</v>
      </c>
      <c r="P900" t="s">
        <v>49</v>
      </c>
      <c r="Q900" t="s">
        <v>455</v>
      </c>
      <c r="R900" t="s">
        <v>2168</v>
      </c>
      <c r="S900">
        <v>52001</v>
      </c>
      <c r="T900" s="1">
        <v>42009</v>
      </c>
      <c r="U900" s="1">
        <v>42010</v>
      </c>
      <c r="V900">
        <v>-162.8244</v>
      </c>
      <c r="W900" s="2">
        <f>Sales_Dataset[[#This Row],[Profit]]/Sales_Dataset[[#This Row],[Sales]]</f>
        <v>-0.65433370840700855</v>
      </c>
      <c r="X900">
        <v>1</v>
      </c>
      <c r="Y900">
        <v>248.84</v>
      </c>
      <c r="Z900">
        <v>90404</v>
      </c>
      <c r="AA900" t="s">
        <v>52</v>
      </c>
      <c r="AB900" t="s">
        <v>40</v>
      </c>
    </row>
    <row r="901" spans="1:28" x14ac:dyDescent="0.3">
      <c r="A901">
        <v>25997</v>
      </c>
      <c r="B901" t="s">
        <v>41</v>
      </c>
      <c r="C901">
        <v>0.01</v>
      </c>
      <c r="D901">
        <v>15.67</v>
      </c>
      <c r="E901">
        <v>1.39</v>
      </c>
      <c r="F901">
        <v>2266</v>
      </c>
      <c r="G901" t="s">
        <v>2955</v>
      </c>
      <c r="H901" t="s">
        <v>43</v>
      </c>
      <c r="I901" t="s">
        <v>30</v>
      </c>
      <c r="J901" t="s">
        <v>45</v>
      </c>
      <c r="K901" t="s">
        <v>115</v>
      </c>
      <c r="L901" t="s">
        <v>47</v>
      </c>
      <c r="M901" t="s">
        <v>787</v>
      </c>
      <c r="N901">
        <v>0.38</v>
      </c>
      <c r="O901" t="s">
        <v>35</v>
      </c>
      <c r="P901" t="s">
        <v>49</v>
      </c>
      <c r="Q901" t="s">
        <v>433</v>
      </c>
      <c r="R901" t="s">
        <v>2956</v>
      </c>
      <c r="S901">
        <v>63122</v>
      </c>
      <c r="T901" s="1">
        <v>42150</v>
      </c>
      <c r="U901" s="1">
        <v>42151</v>
      </c>
      <c r="V901">
        <v>171.26489999999998</v>
      </c>
      <c r="W901" s="2">
        <f>Sales_Dataset[[#This Row],[Profit]]/Sales_Dataset[[#This Row],[Sales]]</f>
        <v>0.69</v>
      </c>
      <c r="X901">
        <v>16</v>
      </c>
      <c r="Y901">
        <v>248.21</v>
      </c>
      <c r="Z901">
        <v>86610</v>
      </c>
      <c r="AA901" t="s">
        <v>52</v>
      </c>
      <c r="AB901" t="s">
        <v>40</v>
      </c>
    </row>
    <row r="902" spans="1:28" x14ac:dyDescent="0.3">
      <c r="A902">
        <v>18170</v>
      </c>
      <c r="B902" t="s">
        <v>41</v>
      </c>
      <c r="C902">
        <v>0.03</v>
      </c>
      <c r="D902">
        <v>40.98</v>
      </c>
      <c r="E902">
        <v>7.47</v>
      </c>
      <c r="F902">
        <v>2979</v>
      </c>
      <c r="G902" t="s">
        <v>425</v>
      </c>
      <c r="H902" t="s">
        <v>43</v>
      </c>
      <c r="I902" t="s">
        <v>30</v>
      </c>
      <c r="J902" t="s">
        <v>45</v>
      </c>
      <c r="K902" t="s">
        <v>67</v>
      </c>
      <c r="L902" t="s">
        <v>47</v>
      </c>
      <c r="M902" t="s">
        <v>195</v>
      </c>
      <c r="N902">
        <v>0.37</v>
      </c>
      <c r="O902" t="s">
        <v>35</v>
      </c>
      <c r="P902" t="s">
        <v>49</v>
      </c>
      <c r="Q902" t="s">
        <v>427</v>
      </c>
      <c r="R902" t="s">
        <v>428</v>
      </c>
      <c r="S902">
        <v>58601</v>
      </c>
      <c r="T902" s="1">
        <v>42061</v>
      </c>
      <c r="U902" s="1">
        <v>42062</v>
      </c>
      <c r="V902">
        <v>170.79569999999998</v>
      </c>
      <c r="W902" s="2">
        <f>Sales_Dataset[[#This Row],[Profit]]/Sales_Dataset[[#This Row],[Sales]]</f>
        <v>0.69</v>
      </c>
      <c r="X902">
        <v>6</v>
      </c>
      <c r="Y902">
        <v>247.53</v>
      </c>
      <c r="Z902">
        <v>86545</v>
      </c>
      <c r="AA902" t="s">
        <v>52</v>
      </c>
      <c r="AB902" t="s">
        <v>40</v>
      </c>
    </row>
    <row r="903" spans="1:28" x14ac:dyDescent="0.3">
      <c r="A903">
        <v>20731</v>
      </c>
      <c r="B903" t="s">
        <v>65</v>
      </c>
      <c r="C903">
        <v>0.03</v>
      </c>
      <c r="D903">
        <v>140.99</v>
      </c>
      <c r="E903">
        <v>4.2</v>
      </c>
      <c r="F903">
        <v>2430</v>
      </c>
      <c r="G903" t="s">
        <v>1605</v>
      </c>
      <c r="H903" t="s">
        <v>43</v>
      </c>
      <c r="I903" t="s">
        <v>44</v>
      </c>
      <c r="J903" t="s">
        <v>55</v>
      </c>
      <c r="K903" t="s">
        <v>56</v>
      </c>
      <c r="L903" t="s">
        <v>47</v>
      </c>
      <c r="M903" t="s">
        <v>1606</v>
      </c>
      <c r="N903">
        <v>0.59</v>
      </c>
      <c r="O903" t="s">
        <v>35</v>
      </c>
      <c r="P903" t="s">
        <v>49</v>
      </c>
      <c r="Q903" t="s">
        <v>50</v>
      </c>
      <c r="R903" t="s">
        <v>1607</v>
      </c>
      <c r="S903">
        <v>76541</v>
      </c>
      <c r="T903" s="1">
        <v>42092</v>
      </c>
      <c r="U903" s="1">
        <v>42100</v>
      </c>
      <c r="V903">
        <v>-458.74400000000003</v>
      </c>
      <c r="W903" s="2">
        <f>Sales_Dataset[[#This Row],[Profit]]/Sales_Dataset[[#This Row],[Sales]]</f>
        <v>-1.8614835254017206</v>
      </c>
      <c r="X903">
        <v>2</v>
      </c>
      <c r="Y903">
        <v>246.44</v>
      </c>
      <c r="Z903">
        <v>91110</v>
      </c>
      <c r="AA903" t="s">
        <v>52</v>
      </c>
      <c r="AB903" t="s">
        <v>40</v>
      </c>
    </row>
    <row r="904" spans="1:28" x14ac:dyDescent="0.3">
      <c r="A904">
        <v>19128</v>
      </c>
      <c r="B904" t="s">
        <v>65</v>
      </c>
      <c r="C904">
        <v>0.02</v>
      </c>
      <c r="D904">
        <v>48.04</v>
      </c>
      <c r="E904">
        <v>5.09</v>
      </c>
      <c r="F904">
        <v>950</v>
      </c>
      <c r="G904" t="s">
        <v>964</v>
      </c>
      <c r="H904" t="s">
        <v>43</v>
      </c>
      <c r="I904" t="s">
        <v>80</v>
      </c>
      <c r="J904" t="s">
        <v>45</v>
      </c>
      <c r="K904" t="s">
        <v>53</v>
      </c>
      <c r="L904" t="s">
        <v>47</v>
      </c>
      <c r="M904" t="s">
        <v>138</v>
      </c>
      <c r="N904">
        <v>0.37</v>
      </c>
      <c r="O904" t="s">
        <v>35</v>
      </c>
      <c r="P904" t="s">
        <v>49</v>
      </c>
      <c r="Q904" t="s">
        <v>474</v>
      </c>
      <c r="R904" t="s">
        <v>966</v>
      </c>
      <c r="S904">
        <v>55372</v>
      </c>
      <c r="T904" s="1">
        <v>42085</v>
      </c>
      <c r="U904" s="1">
        <v>42089</v>
      </c>
      <c r="V904">
        <v>168.91889999999998</v>
      </c>
      <c r="W904" s="2">
        <f>Sales_Dataset[[#This Row],[Profit]]/Sales_Dataset[[#This Row],[Sales]]</f>
        <v>0.69</v>
      </c>
      <c r="X904">
        <v>5</v>
      </c>
      <c r="Y904">
        <v>244.81</v>
      </c>
      <c r="Z904">
        <v>89084</v>
      </c>
      <c r="AA904" t="s">
        <v>52</v>
      </c>
      <c r="AB904" t="s">
        <v>40</v>
      </c>
    </row>
    <row r="905" spans="1:28" x14ac:dyDescent="0.3">
      <c r="A905">
        <v>6622</v>
      </c>
      <c r="B905" t="s">
        <v>76</v>
      </c>
      <c r="C905">
        <v>0.06</v>
      </c>
      <c r="D905">
        <v>17.98</v>
      </c>
      <c r="E905">
        <v>8.51</v>
      </c>
      <c r="F905">
        <v>1821</v>
      </c>
      <c r="G905" t="s">
        <v>261</v>
      </c>
      <c r="H905" t="s">
        <v>43</v>
      </c>
      <c r="I905" t="s">
        <v>80</v>
      </c>
      <c r="J905" t="s">
        <v>55</v>
      </c>
      <c r="K905" t="s">
        <v>77</v>
      </c>
      <c r="L905" t="s">
        <v>167</v>
      </c>
      <c r="M905" t="s">
        <v>324</v>
      </c>
      <c r="N905">
        <v>0.4</v>
      </c>
      <c r="O905" t="s">
        <v>35</v>
      </c>
      <c r="P905" t="s">
        <v>69</v>
      </c>
      <c r="Q905" t="s">
        <v>70</v>
      </c>
      <c r="R905" t="s">
        <v>71</v>
      </c>
      <c r="S905">
        <v>10177</v>
      </c>
      <c r="T905" s="1">
        <v>42109</v>
      </c>
      <c r="U905" s="1">
        <v>42111</v>
      </c>
      <c r="V905">
        <v>-52.492319999999999</v>
      </c>
      <c r="W905" s="2">
        <f>Sales_Dataset[[#This Row],[Profit]]/Sales_Dataset[[#This Row],[Sales]]</f>
        <v>-0.21485948180590234</v>
      </c>
      <c r="X905">
        <v>13</v>
      </c>
      <c r="Y905">
        <v>244.31</v>
      </c>
      <c r="Z905">
        <v>47108</v>
      </c>
      <c r="AA905" t="s">
        <v>72</v>
      </c>
      <c r="AB905" t="s">
        <v>40</v>
      </c>
    </row>
    <row r="906" spans="1:28" x14ac:dyDescent="0.3">
      <c r="A906">
        <v>25117</v>
      </c>
      <c r="B906" t="s">
        <v>65</v>
      </c>
      <c r="C906">
        <v>0.06</v>
      </c>
      <c r="D906">
        <v>119.99</v>
      </c>
      <c r="E906">
        <v>14</v>
      </c>
      <c r="F906">
        <v>754</v>
      </c>
      <c r="G906" t="s">
        <v>2812</v>
      </c>
      <c r="H906" t="s">
        <v>29</v>
      </c>
      <c r="I906" t="s">
        <v>80</v>
      </c>
      <c r="J906" t="s">
        <v>55</v>
      </c>
      <c r="K906" t="s">
        <v>77</v>
      </c>
      <c r="L906" t="s">
        <v>74</v>
      </c>
      <c r="M906" t="s">
        <v>622</v>
      </c>
      <c r="N906">
        <v>0.36</v>
      </c>
      <c r="O906" t="s">
        <v>35</v>
      </c>
      <c r="P906" t="s">
        <v>36</v>
      </c>
      <c r="Q906" t="s">
        <v>396</v>
      </c>
      <c r="R906" t="s">
        <v>2813</v>
      </c>
      <c r="S906">
        <v>86314</v>
      </c>
      <c r="T906" s="1">
        <v>42106</v>
      </c>
      <c r="U906" s="1">
        <v>42113</v>
      </c>
      <c r="V906">
        <v>-207.679788</v>
      </c>
      <c r="W906" s="2">
        <f>Sales_Dataset[[#This Row],[Profit]]/Sales_Dataset[[#This Row],[Sales]]</f>
        <v>-0.85163531534486991</v>
      </c>
      <c r="X906">
        <v>2</v>
      </c>
      <c r="Y906">
        <v>243.86</v>
      </c>
      <c r="Z906">
        <v>90439</v>
      </c>
      <c r="AA906" t="s">
        <v>39</v>
      </c>
      <c r="AB906" t="s">
        <v>40</v>
      </c>
    </row>
    <row r="907" spans="1:28" x14ac:dyDescent="0.3">
      <c r="A907">
        <v>19158</v>
      </c>
      <c r="B907" t="s">
        <v>27</v>
      </c>
      <c r="C907">
        <v>0.01</v>
      </c>
      <c r="D907">
        <v>29.1</v>
      </c>
      <c r="E907">
        <v>4</v>
      </c>
      <c r="F907">
        <v>331</v>
      </c>
      <c r="G907" t="s">
        <v>985</v>
      </c>
      <c r="H907" t="s">
        <v>85</v>
      </c>
      <c r="I907" t="s">
        <v>44</v>
      </c>
      <c r="J907" t="s">
        <v>55</v>
      </c>
      <c r="K907" t="s">
        <v>86</v>
      </c>
      <c r="L907" t="s">
        <v>47</v>
      </c>
      <c r="M907" t="s">
        <v>986</v>
      </c>
      <c r="N907">
        <v>0.78</v>
      </c>
      <c r="O907" t="s">
        <v>35</v>
      </c>
      <c r="P907" t="s">
        <v>69</v>
      </c>
      <c r="Q907" t="s">
        <v>727</v>
      </c>
      <c r="R907" t="s">
        <v>987</v>
      </c>
      <c r="S907">
        <v>3045</v>
      </c>
      <c r="T907" s="1">
        <v>42108</v>
      </c>
      <c r="U907" s="1">
        <v>42110</v>
      </c>
      <c r="V907">
        <v>-22.82</v>
      </c>
      <c r="W907" s="2">
        <f>Sales_Dataset[[#This Row],[Profit]]/Sales_Dataset[[#This Row],[Sales]]</f>
        <v>-9.3785960874568475E-2</v>
      </c>
      <c r="X907">
        <v>8</v>
      </c>
      <c r="Y907">
        <v>243.32</v>
      </c>
      <c r="Z907">
        <v>89726</v>
      </c>
      <c r="AA907" t="s">
        <v>72</v>
      </c>
      <c r="AB907" t="s">
        <v>40</v>
      </c>
    </row>
    <row r="908" spans="1:28" x14ac:dyDescent="0.3">
      <c r="A908">
        <v>20359</v>
      </c>
      <c r="B908" t="s">
        <v>58</v>
      </c>
      <c r="C908">
        <v>0.02</v>
      </c>
      <c r="D908">
        <v>25.99</v>
      </c>
      <c r="E908">
        <v>5.37</v>
      </c>
      <c r="F908">
        <v>1632</v>
      </c>
      <c r="G908" t="s">
        <v>1271</v>
      </c>
      <c r="H908" t="s">
        <v>43</v>
      </c>
      <c r="I908" t="s">
        <v>44</v>
      </c>
      <c r="J908" t="s">
        <v>45</v>
      </c>
      <c r="K908" t="s">
        <v>81</v>
      </c>
      <c r="L908" t="s">
        <v>47</v>
      </c>
      <c r="M908" t="s">
        <v>1470</v>
      </c>
      <c r="N908">
        <v>0.56000000000000005</v>
      </c>
      <c r="O908" t="s">
        <v>35</v>
      </c>
      <c r="P908" t="s">
        <v>88</v>
      </c>
      <c r="Q908" t="s">
        <v>1227</v>
      </c>
      <c r="R908" t="s">
        <v>1272</v>
      </c>
      <c r="S908">
        <v>39401</v>
      </c>
      <c r="T908" s="1">
        <v>42109</v>
      </c>
      <c r="U908" s="1">
        <v>42111</v>
      </c>
      <c r="V908">
        <v>-88.158000000000001</v>
      </c>
      <c r="W908" s="2">
        <f>Sales_Dataset[[#This Row],[Profit]]/Sales_Dataset[[#This Row],[Sales]]</f>
        <v>-0.36243216576221016</v>
      </c>
      <c r="X908">
        <v>9</v>
      </c>
      <c r="Y908">
        <v>243.24</v>
      </c>
      <c r="Z908">
        <v>90533</v>
      </c>
      <c r="AA908" t="s">
        <v>91</v>
      </c>
      <c r="AB908" t="s">
        <v>40</v>
      </c>
    </row>
    <row r="909" spans="1:28" x14ac:dyDescent="0.3">
      <c r="A909">
        <v>25351</v>
      </c>
      <c r="B909" t="s">
        <v>76</v>
      </c>
      <c r="C909">
        <v>0.05</v>
      </c>
      <c r="D909">
        <v>10.98</v>
      </c>
      <c r="E909">
        <v>4.8</v>
      </c>
      <c r="F909">
        <v>428</v>
      </c>
      <c r="G909" t="s">
        <v>2110</v>
      </c>
      <c r="H909" t="s">
        <v>43</v>
      </c>
      <c r="I909" t="s">
        <v>30</v>
      </c>
      <c r="J909" t="s">
        <v>45</v>
      </c>
      <c r="K909" t="s">
        <v>115</v>
      </c>
      <c r="L909" t="s">
        <v>47</v>
      </c>
      <c r="M909" t="s">
        <v>770</v>
      </c>
      <c r="N909">
        <v>0.36</v>
      </c>
      <c r="O909" t="s">
        <v>35</v>
      </c>
      <c r="P909" t="s">
        <v>36</v>
      </c>
      <c r="Q909" t="s">
        <v>1617</v>
      </c>
      <c r="R909" t="s">
        <v>2111</v>
      </c>
      <c r="S909">
        <v>89701</v>
      </c>
      <c r="T909" s="1">
        <v>42066</v>
      </c>
      <c r="U909" s="1">
        <v>42068</v>
      </c>
      <c r="V909">
        <v>90.62</v>
      </c>
      <c r="W909" s="2">
        <f>Sales_Dataset[[#This Row],[Profit]]/Sales_Dataset[[#This Row],[Sales]]</f>
        <v>0.37275307473982972</v>
      </c>
      <c r="X909">
        <v>22</v>
      </c>
      <c r="Y909">
        <v>243.11</v>
      </c>
      <c r="Z909">
        <v>88480</v>
      </c>
      <c r="AA909" t="s">
        <v>39</v>
      </c>
      <c r="AB909" t="s">
        <v>40</v>
      </c>
    </row>
    <row r="910" spans="1:28" x14ac:dyDescent="0.3">
      <c r="A910">
        <v>18412</v>
      </c>
      <c r="B910" t="s">
        <v>58</v>
      </c>
      <c r="C910">
        <v>0.09</v>
      </c>
      <c r="D910">
        <v>34.76</v>
      </c>
      <c r="E910">
        <v>8.2200000000000006</v>
      </c>
      <c r="F910">
        <v>2141</v>
      </c>
      <c r="G910" t="s">
        <v>583</v>
      </c>
      <c r="H910" t="s">
        <v>43</v>
      </c>
      <c r="I910" t="s">
        <v>44</v>
      </c>
      <c r="J910" t="s">
        <v>45</v>
      </c>
      <c r="K910" t="s">
        <v>120</v>
      </c>
      <c r="L910" t="s">
        <v>47</v>
      </c>
      <c r="M910" t="s">
        <v>588</v>
      </c>
      <c r="N910">
        <v>0.56999999999999995</v>
      </c>
      <c r="O910" t="s">
        <v>35</v>
      </c>
      <c r="P910" t="s">
        <v>36</v>
      </c>
      <c r="Q910" t="s">
        <v>423</v>
      </c>
      <c r="R910" t="s">
        <v>585</v>
      </c>
      <c r="S910">
        <v>81301</v>
      </c>
      <c r="T910" s="1">
        <v>42053</v>
      </c>
      <c r="U910" s="1">
        <v>42055</v>
      </c>
      <c r="V910">
        <v>45.3324</v>
      </c>
      <c r="W910" s="2">
        <f>Sales_Dataset[[#This Row],[Profit]]/Sales_Dataset[[#This Row],[Sales]]</f>
        <v>0.18657612050870478</v>
      </c>
      <c r="X910">
        <v>7</v>
      </c>
      <c r="Y910">
        <v>242.97</v>
      </c>
      <c r="Z910">
        <v>87570</v>
      </c>
      <c r="AA910" t="s">
        <v>39</v>
      </c>
      <c r="AB910" t="s">
        <v>40</v>
      </c>
    </row>
    <row r="911" spans="1:28" x14ac:dyDescent="0.3">
      <c r="A911">
        <v>20500</v>
      </c>
      <c r="B911" t="s">
        <v>76</v>
      </c>
      <c r="C911">
        <v>0</v>
      </c>
      <c r="D911">
        <v>10.31</v>
      </c>
      <c r="E911">
        <v>1.79</v>
      </c>
      <c r="F911">
        <v>2072</v>
      </c>
      <c r="G911" t="s">
        <v>1516</v>
      </c>
      <c r="H911" t="s">
        <v>43</v>
      </c>
      <c r="I911" t="s">
        <v>30</v>
      </c>
      <c r="J911" t="s">
        <v>45</v>
      </c>
      <c r="K911" t="s">
        <v>53</v>
      </c>
      <c r="L911" t="s">
        <v>82</v>
      </c>
      <c r="M911" t="s">
        <v>1517</v>
      </c>
      <c r="N911">
        <v>0.38</v>
      </c>
      <c r="O911" t="s">
        <v>35</v>
      </c>
      <c r="P911" t="s">
        <v>49</v>
      </c>
      <c r="Q911" t="s">
        <v>216</v>
      </c>
      <c r="R911" t="s">
        <v>1518</v>
      </c>
      <c r="S911">
        <v>48505</v>
      </c>
      <c r="T911" s="1">
        <v>42036</v>
      </c>
      <c r="U911" s="1">
        <v>42038</v>
      </c>
      <c r="V911">
        <v>167.46299999999997</v>
      </c>
      <c r="W911" s="2">
        <f>Sales_Dataset[[#This Row],[Profit]]/Sales_Dataset[[#This Row],[Sales]]</f>
        <v>0.68999999999999984</v>
      </c>
      <c r="X911">
        <v>23</v>
      </c>
      <c r="Y911">
        <v>242.7</v>
      </c>
      <c r="Z911">
        <v>88555</v>
      </c>
      <c r="AA911" t="s">
        <v>52</v>
      </c>
      <c r="AB911" t="s">
        <v>40</v>
      </c>
    </row>
    <row r="912" spans="1:28" x14ac:dyDescent="0.3">
      <c r="A912">
        <v>21630</v>
      </c>
      <c r="B912" t="s">
        <v>27</v>
      </c>
      <c r="C912">
        <v>0.08</v>
      </c>
      <c r="D912">
        <v>22.01</v>
      </c>
      <c r="E912">
        <v>5.53</v>
      </c>
      <c r="F912">
        <v>2760</v>
      </c>
      <c r="G912" t="s">
        <v>1913</v>
      </c>
      <c r="H912" t="s">
        <v>43</v>
      </c>
      <c r="I912" t="s">
        <v>30</v>
      </c>
      <c r="J912" t="s">
        <v>45</v>
      </c>
      <c r="K912" t="s">
        <v>81</v>
      </c>
      <c r="L912" t="s">
        <v>62</v>
      </c>
      <c r="M912" t="s">
        <v>587</v>
      </c>
      <c r="N912">
        <v>0.59</v>
      </c>
      <c r="O912" t="s">
        <v>35</v>
      </c>
      <c r="P912" t="s">
        <v>69</v>
      </c>
      <c r="Q912" t="s">
        <v>480</v>
      </c>
      <c r="R912" t="s">
        <v>1914</v>
      </c>
      <c r="S912">
        <v>6708</v>
      </c>
      <c r="T912" s="1">
        <v>42116</v>
      </c>
      <c r="U912" s="1">
        <v>42118</v>
      </c>
      <c r="V912">
        <v>105.7</v>
      </c>
      <c r="W912" s="2">
        <f>Sales_Dataset[[#This Row],[Profit]]/Sales_Dataset[[#This Row],[Sales]]</f>
        <v>0.43683101210893915</v>
      </c>
      <c r="X912">
        <v>11</v>
      </c>
      <c r="Y912">
        <v>241.97</v>
      </c>
      <c r="Z912">
        <v>90724</v>
      </c>
      <c r="AA912" t="s">
        <v>72</v>
      </c>
      <c r="AB912" t="s">
        <v>40</v>
      </c>
    </row>
    <row r="913" spans="1:28" x14ac:dyDescent="0.3">
      <c r="A913">
        <v>3167</v>
      </c>
      <c r="B913" t="s">
        <v>27</v>
      </c>
      <c r="C913">
        <v>0.04</v>
      </c>
      <c r="D913">
        <v>5.34</v>
      </c>
      <c r="E913">
        <v>2.99</v>
      </c>
      <c r="F913">
        <v>1314</v>
      </c>
      <c r="G913" t="s">
        <v>206</v>
      </c>
      <c r="H913" t="s">
        <v>43</v>
      </c>
      <c r="I913" t="s">
        <v>44</v>
      </c>
      <c r="J913" t="s">
        <v>45</v>
      </c>
      <c r="K913" t="s">
        <v>67</v>
      </c>
      <c r="L913" t="s">
        <v>47</v>
      </c>
      <c r="M913" t="s">
        <v>207</v>
      </c>
      <c r="N913">
        <v>0.38</v>
      </c>
      <c r="O913" t="s">
        <v>35</v>
      </c>
      <c r="P913" t="s">
        <v>36</v>
      </c>
      <c r="Q913" t="s">
        <v>37</v>
      </c>
      <c r="R913" t="s">
        <v>38</v>
      </c>
      <c r="S913">
        <v>90058</v>
      </c>
      <c r="T913" s="1">
        <v>42093</v>
      </c>
      <c r="U913" s="1">
        <v>42095</v>
      </c>
      <c r="V913">
        <v>3.4509999999999996</v>
      </c>
      <c r="W913" s="2">
        <f>Sales_Dataset[[#This Row],[Profit]]/Sales_Dataset[[#This Row],[Sales]]</f>
        <v>1.4343308395677472E-2</v>
      </c>
      <c r="X913">
        <v>45</v>
      </c>
      <c r="Y913">
        <v>240.6</v>
      </c>
      <c r="Z913">
        <v>22755</v>
      </c>
      <c r="AA913" t="s">
        <v>39</v>
      </c>
      <c r="AB913" t="s">
        <v>40</v>
      </c>
    </row>
    <row r="914" spans="1:28" x14ac:dyDescent="0.3">
      <c r="A914">
        <v>19384</v>
      </c>
      <c r="B914" t="s">
        <v>76</v>
      </c>
      <c r="C914">
        <v>0.08</v>
      </c>
      <c r="D914">
        <v>19.899999999999999</v>
      </c>
      <c r="E914">
        <v>5.29</v>
      </c>
      <c r="F914">
        <v>851</v>
      </c>
      <c r="G914" t="s">
        <v>1105</v>
      </c>
      <c r="H914" t="s">
        <v>43</v>
      </c>
      <c r="I914" t="s">
        <v>30</v>
      </c>
      <c r="J914" t="s">
        <v>45</v>
      </c>
      <c r="K914" t="s">
        <v>73</v>
      </c>
      <c r="L914" t="s">
        <v>167</v>
      </c>
      <c r="M914" t="s">
        <v>1106</v>
      </c>
      <c r="N914">
        <v>0.4</v>
      </c>
      <c r="O914" t="s">
        <v>35</v>
      </c>
      <c r="P914" t="s">
        <v>36</v>
      </c>
      <c r="Q914" t="s">
        <v>37</v>
      </c>
      <c r="R914" t="s">
        <v>1107</v>
      </c>
      <c r="S914">
        <v>91745</v>
      </c>
      <c r="T914" s="1">
        <v>42070</v>
      </c>
      <c r="U914" s="1">
        <v>42072</v>
      </c>
      <c r="V914">
        <v>107.11</v>
      </c>
      <c r="W914" s="2">
        <f>Sales_Dataset[[#This Row],[Profit]]/Sales_Dataset[[#This Row],[Sales]]</f>
        <v>0.44543791067121347</v>
      </c>
      <c r="X914">
        <v>13</v>
      </c>
      <c r="Y914">
        <v>240.46</v>
      </c>
      <c r="Z914">
        <v>88569</v>
      </c>
      <c r="AA914" t="s">
        <v>39</v>
      </c>
      <c r="AB914" t="s">
        <v>40</v>
      </c>
    </row>
    <row r="915" spans="1:28" x14ac:dyDescent="0.3">
      <c r="A915">
        <v>19850</v>
      </c>
      <c r="B915" t="s">
        <v>76</v>
      </c>
      <c r="C915">
        <v>0.05</v>
      </c>
      <c r="D915">
        <v>35.44</v>
      </c>
      <c r="E915">
        <v>7.5</v>
      </c>
      <c r="F915">
        <v>3036</v>
      </c>
      <c r="G915" t="s">
        <v>1297</v>
      </c>
      <c r="H915" t="s">
        <v>43</v>
      </c>
      <c r="I915" t="s">
        <v>44</v>
      </c>
      <c r="J915" t="s">
        <v>45</v>
      </c>
      <c r="K915" t="s">
        <v>53</v>
      </c>
      <c r="L915" t="s">
        <v>47</v>
      </c>
      <c r="M915" t="s">
        <v>1300</v>
      </c>
      <c r="N915">
        <v>0.38</v>
      </c>
      <c r="O915" t="s">
        <v>35</v>
      </c>
      <c r="P915" t="s">
        <v>49</v>
      </c>
      <c r="Q915" t="s">
        <v>427</v>
      </c>
      <c r="R915" t="s">
        <v>1299</v>
      </c>
      <c r="S915">
        <v>58554</v>
      </c>
      <c r="T915" s="1">
        <v>42020</v>
      </c>
      <c r="U915" s="1">
        <v>42022</v>
      </c>
      <c r="V915">
        <v>165.88979999999998</v>
      </c>
      <c r="W915" s="2">
        <f>Sales_Dataset[[#This Row],[Profit]]/Sales_Dataset[[#This Row],[Sales]]</f>
        <v>0.69</v>
      </c>
      <c r="X915">
        <v>7</v>
      </c>
      <c r="Y915">
        <v>240.42</v>
      </c>
      <c r="Z915">
        <v>89129</v>
      </c>
      <c r="AA915" t="s">
        <v>52</v>
      </c>
      <c r="AB915" t="s">
        <v>40</v>
      </c>
    </row>
    <row r="916" spans="1:28" x14ac:dyDescent="0.3">
      <c r="A916">
        <v>20314</v>
      </c>
      <c r="B916" t="s">
        <v>58</v>
      </c>
      <c r="C916">
        <v>7.0000000000000007E-2</v>
      </c>
      <c r="D916">
        <v>28.99</v>
      </c>
      <c r="E916">
        <v>8.59</v>
      </c>
      <c r="F916">
        <v>2884</v>
      </c>
      <c r="G916" t="s">
        <v>1456</v>
      </c>
      <c r="H916" t="s">
        <v>43</v>
      </c>
      <c r="I916" t="s">
        <v>80</v>
      </c>
      <c r="J916" t="s">
        <v>55</v>
      </c>
      <c r="K916" t="s">
        <v>56</v>
      </c>
      <c r="L916" t="s">
        <v>167</v>
      </c>
      <c r="M916" t="s">
        <v>189</v>
      </c>
      <c r="N916">
        <v>0.56000000000000005</v>
      </c>
      <c r="O916" t="s">
        <v>35</v>
      </c>
      <c r="P916" t="s">
        <v>69</v>
      </c>
      <c r="Q916" t="s">
        <v>441</v>
      </c>
      <c r="R916" t="s">
        <v>1457</v>
      </c>
      <c r="S916">
        <v>44039</v>
      </c>
      <c r="T916" s="1">
        <v>42082</v>
      </c>
      <c r="U916" s="1">
        <v>42082</v>
      </c>
      <c r="V916">
        <v>-12.078000000000001</v>
      </c>
      <c r="W916" s="2">
        <f>Sales_Dataset[[#This Row],[Profit]]/Sales_Dataset[[#This Row],[Sales]]</f>
        <v>-5.0281004121393781E-2</v>
      </c>
      <c r="X916">
        <v>10</v>
      </c>
      <c r="Y916">
        <v>240.21</v>
      </c>
      <c r="Z916">
        <v>87631</v>
      </c>
      <c r="AA916" t="s">
        <v>72</v>
      </c>
      <c r="AB916" t="s">
        <v>40</v>
      </c>
    </row>
    <row r="917" spans="1:28" x14ac:dyDescent="0.3">
      <c r="A917">
        <v>23803</v>
      </c>
      <c r="B917" t="s">
        <v>65</v>
      </c>
      <c r="C917">
        <v>0.02</v>
      </c>
      <c r="D917">
        <v>21.98</v>
      </c>
      <c r="E917">
        <v>2.87</v>
      </c>
      <c r="F917">
        <v>2823</v>
      </c>
      <c r="G917" t="s">
        <v>2522</v>
      </c>
      <c r="H917" t="s">
        <v>43</v>
      </c>
      <c r="I917" t="s">
        <v>30</v>
      </c>
      <c r="J917" t="s">
        <v>45</v>
      </c>
      <c r="K917" t="s">
        <v>81</v>
      </c>
      <c r="L917" t="s">
        <v>62</v>
      </c>
      <c r="M917" t="s">
        <v>595</v>
      </c>
      <c r="N917">
        <v>0.55000000000000004</v>
      </c>
      <c r="O917" t="s">
        <v>35</v>
      </c>
      <c r="P917" t="s">
        <v>36</v>
      </c>
      <c r="Q917" t="s">
        <v>1617</v>
      </c>
      <c r="R917" t="s">
        <v>2523</v>
      </c>
      <c r="S917">
        <v>89031</v>
      </c>
      <c r="T917" s="1">
        <v>42124</v>
      </c>
      <c r="U917" s="1">
        <v>42126</v>
      </c>
      <c r="V917">
        <v>165.6345</v>
      </c>
      <c r="W917" s="2">
        <f>Sales_Dataset[[#This Row],[Profit]]/Sales_Dataset[[#This Row],[Sales]]</f>
        <v>0.69</v>
      </c>
      <c r="X917">
        <v>11</v>
      </c>
      <c r="Y917">
        <v>240.05</v>
      </c>
      <c r="Z917">
        <v>87240</v>
      </c>
      <c r="AA917" t="s">
        <v>39</v>
      </c>
      <c r="AB917" t="s">
        <v>40</v>
      </c>
    </row>
    <row r="918" spans="1:28" x14ac:dyDescent="0.3">
      <c r="A918">
        <v>6046</v>
      </c>
      <c r="B918" t="s">
        <v>76</v>
      </c>
      <c r="C918">
        <v>0.02</v>
      </c>
      <c r="D918">
        <v>9.06</v>
      </c>
      <c r="E918">
        <v>9.86</v>
      </c>
      <c r="F918">
        <v>491</v>
      </c>
      <c r="G918" t="s">
        <v>125</v>
      </c>
      <c r="H918" t="s">
        <v>43</v>
      </c>
      <c r="I918" t="s">
        <v>80</v>
      </c>
      <c r="J918" t="s">
        <v>45</v>
      </c>
      <c r="K918" t="s">
        <v>53</v>
      </c>
      <c r="L918" t="s">
        <v>47</v>
      </c>
      <c r="M918" t="s">
        <v>305</v>
      </c>
      <c r="N918">
        <v>0.4</v>
      </c>
      <c r="O918" t="s">
        <v>35</v>
      </c>
      <c r="P918" t="s">
        <v>69</v>
      </c>
      <c r="Q918" t="s">
        <v>70</v>
      </c>
      <c r="R918" t="s">
        <v>71</v>
      </c>
      <c r="S918">
        <v>10154</v>
      </c>
      <c r="T918" s="1">
        <v>42175</v>
      </c>
      <c r="U918" s="1">
        <v>42177</v>
      </c>
      <c r="V918">
        <v>-63.51</v>
      </c>
      <c r="W918" s="2">
        <f>Sales_Dataset[[#This Row],[Profit]]/Sales_Dataset[[#This Row],[Sales]]</f>
        <v>-0.26482361771328494</v>
      </c>
      <c r="X918">
        <v>24</v>
      </c>
      <c r="Y918">
        <v>239.82</v>
      </c>
      <c r="Z918">
        <v>42852</v>
      </c>
      <c r="AA918" t="s">
        <v>72</v>
      </c>
      <c r="AB918" t="s">
        <v>40</v>
      </c>
    </row>
    <row r="919" spans="1:28" x14ac:dyDescent="0.3">
      <c r="A919">
        <v>24264</v>
      </c>
      <c r="B919" t="s">
        <v>27</v>
      </c>
      <c r="C919">
        <v>0</v>
      </c>
      <c r="D919">
        <v>20.28</v>
      </c>
      <c r="E919">
        <v>14.39</v>
      </c>
      <c r="F919">
        <v>2145</v>
      </c>
      <c r="G919" t="s">
        <v>2607</v>
      </c>
      <c r="H919" t="s">
        <v>43</v>
      </c>
      <c r="I919" t="s">
        <v>30</v>
      </c>
      <c r="J919" t="s">
        <v>31</v>
      </c>
      <c r="K919" t="s">
        <v>117</v>
      </c>
      <c r="L919" t="s">
        <v>47</v>
      </c>
      <c r="M919" t="s">
        <v>234</v>
      </c>
      <c r="N919">
        <v>0.47</v>
      </c>
      <c r="O919" t="s">
        <v>35</v>
      </c>
      <c r="P919" t="s">
        <v>88</v>
      </c>
      <c r="Q919" t="s">
        <v>94</v>
      </c>
      <c r="R919" t="s">
        <v>849</v>
      </c>
      <c r="S919">
        <v>33311</v>
      </c>
      <c r="T919" s="1">
        <v>42045</v>
      </c>
      <c r="U919" s="1">
        <v>42047</v>
      </c>
      <c r="V919">
        <v>15.677999999999999</v>
      </c>
      <c r="W919" s="2">
        <f>Sales_Dataset[[#This Row],[Profit]]/Sales_Dataset[[#This Row],[Sales]]</f>
        <v>6.5921036034142025E-2</v>
      </c>
      <c r="X919">
        <v>11</v>
      </c>
      <c r="Y919">
        <v>237.83</v>
      </c>
      <c r="Z919">
        <v>87072</v>
      </c>
      <c r="AA919" t="s">
        <v>91</v>
      </c>
      <c r="AB919" t="s">
        <v>40</v>
      </c>
    </row>
    <row r="920" spans="1:28" x14ac:dyDescent="0.3">
      <c r="A920">
        <v>26032</v>
      </c>
      <c r="B920" t="s">
        <v>58</v>
      </c>
      <c r="C920">
        <v>0.1</v>
      </c>
      <c r="D920">
        <v>41.94</v>
      </c>
      <c r="E920">
        <v>2.99</v>
      </c>
      <c r="F920">
        <v>2626</v>
      </c>
      <c r="G920" t="s">
        <v>2960</v>
      </c>
      <c r="H920" t="s">
        <v>43</v>
      </c>
      <c r="I920" t="s">
        <v>80</v>
      </c>
      <c r="J920" t="s">
        <v>45</v>
      </c>
      <c r="K920" t="s">
        <v>67</v>
      </c>
      <c r="L920" t="s">
        <v>47</v>
      </c>
      <c r="M920" t="s">
        <v>2961</v>
      </c>
      <c r="N920">
        <v>0.35</v>
      </c>
      <c r="O920" t="s">
        <v>35</v>
      </c>
      <c r="P920" t="s">
        <v>36</v>
      </c>
      <c r="Q920" t="s">
        <v>37</v>
      </c>
      <c r="R920" t="s">
        <v>888</v>
      </c>
      <c r="S920">
        <v>94025</v>
      </c>
      <c r="T920" s="1">
        <v>42042</v>
      </c>
      <c r="U920" s="1">
        <v>42043</v>
      </c>
      <c r="V920">
        <v>164.08199999999999</v>
      </c>
      <c r="W920" s="2">
        <f>Sales_Dataset[[#This Row],[Profit]]/Sales_Dataset[[#This Row],[Sales]]</f>
        <v>0.69</v>
      </c>
      <c r="X920">
        <v>6</v>
      </c>
      <c r="Y920">
        <v>237.8</v>
      </c>
      <c r="Z920">
        <v>90927</v>
      </c>
      <c r="AA920" t="s">
        <v>39</v>
      </c>
      <c r="AB920" t="s">
        <v>40</v>
      </c>
    </row>
    <row r="921" spans="1:28" x14ac:dyDescent="0.3">
      <c r="A921">
        <v>24278</v>
      </c>
      <c r="B921" t="s">
        <v>41</v>
      </c>
      <c r="C921">
        <v>0.02</v>
      </c>
      <c r="D921">
        <v>33.979999999999997</v>
      </c>
      <c r="E921">
        <v>1.99</v>
      </c>
      <c r="F921">
        <v>2738</v>
      </c>
      <c r="G921" t="s">
        <v>2610</v>
      </c>
      <c r="H921" t="s">
        <v>43</v>
      </c>
      <c r="I921" t="s">
        <v>60</v>
      </c>
      <c r="J921" t="s">
        <v>55</v>
      </c>
      <c r="K921" t="s">
        <v>86</v>
      </c>
      <c r="L921" t="s">
        <v>62</v>
      </c>
      <c r="M921" t="s">
        <v>2611</v>
      </c>
      <c r="N921">
        <v>0.45</v>
      </c>
      <c r="O921" t="s">
        <v>35</v>
      </c>
      <c r="P921" t="s">
        <v>69</v>
      </c>
      <c r="Q921" t="s">
        <v>490</v>
      </c>
      <c r="R921" t="s">
        <v>1673</v>
      </c>
      <c r="S921">
        <v>5403</v>
      </c>
      <c r="T921" s="1">
        <v>42107</v>
      </c>
      <c r="U921" s="1">
        <v>42109</v>
      </c>
      <c r="V921">
        <v>164.06129999999999</v>
      </c>
      <c r="W921" s="2">
        <f>Sales_Dataset[[#This Row],[Profit]]/Sales_Dataset[[#This Row],[Sales]]</f>
        <v>0.69</v>
      </c>
      <c r="X921">
        <v>7</v>
      </c>
      <c r="Y921">
        <v>237.77</v>
      </c>
      <c r="Z921">
        <v>89017</v>
      </c>
      <c r="AA921" t="s">
        <v>72</v>
      </c>
      <c r="AB921" t="s">
        <v>40</v>
      </c>
    </row>
    <row r="922" spans="1:28" x14ac:dyDescent="0.3">
      <c r="A922">
        <v>22028</v>
      </c>
      <c r="B922" t="s">
        <v>58</v>
      </c>
      <c r="C922">
        <v>0.02</v>
      </c>
      <c r="D922">
        <v>71.37</v>
      </c>
      <c r="E922">
        <v>69</v>
      </c>
      <c r="F922">
        <v>2486</v>
      </c>
      <c r="G922" t="s">
        <v>2038</v>
      </c>
      <c r="H922" t="s">
        <v>43</v>
      </c>
      <c r="I922" t="s">
        <v>60</v>
      </c>
      <c r="J922" t="s">
        <v>31</v>
      </c>
      <c r="K922" t="s">
        <v>32</v>
      </c>
      <c r="L922" t="s">
        <v>105</v>
      </c>
      <c r="M922" t="s">
        <v>1053</v>
      </c>
      <c r="N922">
        <v>0.68</v>
      </c>
      <c r="O922" t="s">
        <v>35</v>
      </c>
      <c r="P922" t="s">
        <v>88</v>
      </c>
      <c r="Q922" t="s">
        <v>89</v>
      </c>
      <c r="R922" t="s">
        <v>2039</v>
      </c>
      <c r="S922">
        <v>30458</v>
      </c>
      <c r="T922" s="1">
        <v>42041</v>
      </c>
      <c r="U922" s="1">
        <v>42042</v>
      </c>
      <c r="V922">
        <v>-439.90800000000002</v>
      </c>
      <c r="W922" s="2">
        <f>Sales_Dataset[[#This Row],[Profit]]/Sales_Dataset[[#This Row],[Sales]]</f>
        <v>-1.8513088123895296</v>
      </c>
      <c r="X922">
        <v>4</v>
      </c>
      <c r="Y922">
        <v>237.62</v>
      </c>
      <c r="Z922">
        <v>91414</v>
      </c>
      <c r="AA922" t="s">
        <v>91</v>
      </c>
      <c r="AB922" t="s">
        <v>40</v>
      </c>
    </row>
    <row r="923" spans="1:28" x14ac:dyDescent="0.3">
      <c r="A923">
        <v>3168</v>
      </c>
      <c r="B923" t="s">
        <v>27</v>
      </c>
      <c r="C923">
        <v>0.06</v>
      </c>
      <c r="D923">
        <v>55.99</v>
      </c>
      <c r="E923">
        <v>5</v>
      </c>
      <c r="F923">
        <v>1314</v>
      </c>
      <c r="G923" t="s">
        <v>206</v>
      </c>
      <c r="H923" t="s">
        <v>43</v>
      </c>
      <c r="I923" t="s">
        <v>44</v>
      </c>
      <c r="J923" t="s">
        <v>55</v>
      </c>
      <c r="K923" t="s">
        <v>56</v>
      </c>
      <c r="L923" t="s">
        <v>62</v>
      </c>
      <c r="M923" t="s">
        <v>208</v>
      </c>
      <c r="N923">
        <v>0.8</v>
      </c>
      <c r="O923" t="s">
        <v>35</v>
      </c>
      <c r="P923" t="s">
        <v>36</v>
      </c>
      <c r="Q923" t="s">
        <v>37</v>
      </c>
      <c r="R923" t="s">
        <v>38</v>
      </c>
      <c r="S923">
        <v>90058</v>
      </c>
      <c r="T923" s="1">
        <v>42093</v>
      </c>
      <c r="U923" s="1">
        <v>42095</v>
      </c>
      <c r="V923">
        <v>-275.25299999999999</v>
      </c>
      <c r="W923" s="2">
        <f>Sales_Dataset[[#This Row],[Profit]]/Sales_Dataset[[#This Row],[Sales]]</f>
        <v>-1.1619934143870314</v>
      </c>
      <c r="X923">
        <v>5</v>
      </c>
      <c r="Y923">
        <v>236.88</v>
      </c>
      <c r="Z923">
        <v>22755</v>
      </c>
      <c r="AA923" t="s">
        <v>39</v>
      </c>
      <c r="AB923" t="s">
        <v>40</v>
      </c>
    </row>
    <row r="924" spans="1:28" x14ac:dyDescent="0.3">
      <c r="A924">
        <v>87</v>
      </c>
      <c r="B924" t="s">
        <v>41</v>
      </c>
      <c r="C924">
        <v>0.04</v>
      </c>
      <c r="D924">
        <v>3.08</v>
      </c>
      <c r="E924">
        <v>0.99</v>
      </c>
      <c r="F924">
        <v>3106</v>
      </c>
      <c r="G924" t="s">
        <v>42</v>
      </c>
      <c r="H924" t="s">
        <v>43</v>
      </c>
      <c r="I924" t="s">
        <v>44</v>
      </c>
      <c r="J924" t="s">
        <v>45</v>
      </c>
      <c r="K924" t="s">
        <v>46</v>
      </c>
      <c r="L924" t="s">
        <v>47</v>
      </c>
      <c r="M924" t="s">
        <v>48</v>
      </c>
      <c r="N924">
        <v>0.37</v>
      </c>
      <c r="O924" t="s">
        <v>35</v>
      </c>
      <c r="P924" t="s">
        <v>49</v>
      </c>
      <c r="Q924" t="s">
        <v>50</v>
      </c>
      <c r="R924" t="s">
        <v>51</v>
      </c>
      <c r="S924">
        <v>77041</v>
      </c>
      <c r="T924" s="1">
        <v>42083</v>
      </c>
      <c r="U924" s="1">
        <v>42084</v>
      </c>
      <c r="V924">
        <v>36.020000000000003</v>
      </c>
      <c r="W924" s="2">
        <f>Sales_Dataset[[#This Row],[Profit]]/Sales_Dataset[[#This Row],[Sales]]</f>
        <v>0.15206653438595011</v>
      </c>
      <c r="X924">
        <v>75</v>
      </c>
      <c r="Y924">
        <v>236.87</v>
      </c>
      <c r="Z924">
        <v>548</v>
      </c>
      <c r="AA924" t="s">
        <v>52</v>
      </c>
      <c r="AB924" t="s">
        <v>40</v>
      </c>
    </row>
    <row r="925" spans="1:28" x14ac:dyDescent="0.3">
      <c r="A925">
        <v>25817</v>
      </c>
      <c r="B925" t="s">
        <v>41</v>
      </c>
      <c r="C925">
        <v>0.02</v>
      </c>
      <c r="D925">
        <v>5.58</v>
      </c>
      <c r="E925">
        <v>2.99</v>
      </c>
      <c r="F925">
        <v>2928</v>
      </c>
      <c r="G925" t="s">
        <v>2925</v>
      </c>
      <c r="H925" t="s">
        <v>43</v>
      </c>
      <c r="I925" t="s">
        <v>80</v>
      </c>
      <c r="J925" t="s">
        <v>45</v>
      </c>
      <c r="K925" t="s">
        <v>67</v>
      </c>
      <c r="L925" t="s">
        <v>47</v>
      </c>
      <c r="M925" t="s">
        <v>2926</v>
      </c>
      <c r="N925">
        <v>0.37</v>
      </c>
      <c r="O925" t="s">
        <v>35</v>
      </c>
      <c r="P925" t="s">
        <v>88</v>
      </c>
      <c r="Q925" t="s">
        <v>598</v>
      </c>
      <c r="R925" t="s">
        <v>2927</v>
      </c>
      <c r="S925">
        <v>29418</v>
      </c>
      <c r="T925" s="1">
        <v>42150</v>
      </c>
      <c r="U925" s="1">
        <v>42152</v>
      </c>
      <c r="V925">
        <v>689.32799999999997</v>
      </c>
      <c r="W925" s="2">
        <f>Sales_Dataset[[#This Row],[Profit]]/Sales_Dataset[[#This Row],[Sales]]</f>
        <v>2.9106447662880544</v>
      </c>
      <c r="X925">
        <v>42</v>
      </c>
      <c r="Y925">
        <v>236.83</v>
      </c>
      <c r="Z925">
        <v>90218</v>
      </c>
      <c r="AA925" t="s">
        <v>91</v>
      </c>
      <c r="AB925" t="s">
        <v>40</v>
      </c>
    </row>
    <row r="926" spans="1:28" x14ac:dyDescent="0.3">
      <c r="A926">
        <v>22355</v>
      </c>
      <c r="B926" t="s">
        <v>58</v>
      </c>
      <c r="C926">
        <v>0.02</v>
      </c>
      <c r="D926">
        <v>15.28</v>
      </c>
      <c r="E926">
        <v>1.99</v>
      </c>
      <c r="F926">
        <v>428</v>
      </c>
      <c r="G926" t="s">
        <v>2110</v>
      </c>
      <c r="H926" t="s">
        <v>43</v>
      </c>
      <c r="I926" t="s">
        <v>30</v>
      </c>
      <c r="J926" t="s">
        <v>55</v>
      </c>
      <c r="K926" t="s">
        <v>86</v>
      </c>
      <c r="L926" t="s">
        <v>62</v>
      </c>
      <c r="M926" t="s">
        <v>647</v>
      </c>
      <c r="N926">
        <v>0.42</v>
      </c>
      <c r="O926" t="s">
        <v>35</v>
      </c>
      <c r="P926" t="s">
        <v>36</v>
      </c>
      <c r="Q926" t="s">
        <v>1617</v>
      </c>
      <c r="R926" t="s">
        <v>2111</v>
      </c>
      <c r="S926">
        <v>89701</v>
      </c>
      <c r="T926" s="1">
        <v>42019</v>
      </c>
      <c r="U926" s="1">
        <v>42020</v>
      </c>
      <c r="V926">
        <v>163.1574</v>
      </c>
      <c r="W926" s="2">
        <f>Sales_Dataset[[#This Row],[Profit]]/Sales_Dataset[[#This Row],[Sales]]</f>
        <v>0.69</v>
      </c>
      <c r="X926">
        <v>15</v>
      </c>
      <c r="Y926">
        <v>236.46</v>
      </c>
      <c r="Z926">
        <v>88479</v>
      </c>
      <c r="AA926" t="s">
        <v>39</v>
      </c>
      <c r="AB926" t="s">
        <v>40</v>
      </c>
    </row>
    <row r="927" spans="1:28" x14ac:dyDescent="0.3">
      <c r="A927">
        <v>25352</v>
      </c>
      <c r="B927" t="s">
        <v>58</v>
      </c>
      <c r="C927">
        <v>0.08</v>
      </c>
      <c r="D927">
        <v>120.97</v>
      </c>
      <c r="E927">
        <v>26.3</v>
      </c>
      <c r="F927">
        <v>3125</v>
      </c>
      <c r="G927" t="s">
        <v>2835</v>
      </c>
      <c r="H927" t="s">
        <v>29</v>
      </c>
      <c r="I927" t="s">
        <v>44</v>
      </c>
      <c r="J927" t="s">
        <v>55</v>
      </c>
      <c r="K927" t="s">
        <v>77</v>
      </c>
      <c r="L927" t="s">
        <v>74</v>
      </c>
      <c r="M927" t="s">
        <v>2836</v>
      </c>
      <c r="N927">
        <v>0.38</v>
      </c>
      <c r="O927" t="s">
        <v>35</v>
      </c>
      <c r="P927" t="s">
        <v>49</v>
      </c>
      <c r="Q927" t="s">
        <v>176</v>
      </c>
      <c r="R927" t="s">
        <v>2837</v>
      </c>
      <c r="S927">
        <v>60056</v>
      </c>
      <c r="T927" s="1">
        <v>42009</v>
      </c>
      <c r="U927" s="1">
        <v>42011</v>
      </c>
      <c r="V927">
        <v>-233.840688</v>
      </c>
      <c r="W927" s="2">
        <f>Sales_Dataset[[#This Row],[Profit]]/Sales_Dataset[[#This Row],[Sales]]</f>
        <v>-1.001116054456717</v>
      </c>
      <c r="X927">
        <v>2</v>
      </c>
      <c r="Y927">
        <v>233.58</v>
      </c>
      <c r="Z927">
        <v>87285</v>
      </c>
      <c r="AA927" t="s">
        <v>52</v>
      </c>
      <c r="AB927" t="s">
        <v>40</v>
      </c>
    </row>
    <row r="928" spans="1:28" x14ac:dyDescent="0.3">
      <c r="A928">
        <v>694</v>
      </c>
      <c r="B928" t="s">
        <v>41</v>
      </c>
      <c r="C928">
        <v>0.05</v>
      </c>
      <c r="D928">
        <v>6.48</v>
      </c>
      <c r="E928">
        <v>8.73</v>
      </c>
      <c r="F928">
        <v>2882</v>
      </c>
      <c r="G928" t="s">
        <v>110</v>
      </c>
      <c r="H928" t="s">
        <v>43</v>
      </c>
      <c r="I928" t="s">
        <v>80</v>
      </c>
      <c r="J928" t="s">
        <v>45</v>
      </c>
      <c r="K928" t="s">
        <v>53</v>
      </c>
      <c r="L928" t="s">
        <v>47</v>
      </c>
      <c r="M928" t="s">
        <v>111</v>
      </c>
      <c r="N928">
        <v>0.37</v>
      </c>
      <c r="O928" t="s">
        <v>35</v>
      </c>
      <c r="P928" t="s">
        <v>88</v>
      </c>
      <c r="Q928" t="s">
        <v>112</v>
      </c>
      <c r="R928" t="s">
        <v>113</v>
      </c>
      <c r="S928">
        <v>28206</v>
      </c>
      <c r="T928" s="1">
        <v>42133</v>
      </c>
      <c r="U928" s="1">
        <v>42133</v>
      </c>
      <c r="V928">
        <v>-160.38470000000001</v>
      </c>
      <c r="W928" s="2">
        <f>Sales_Dataset[[#This Row],[Profit]]/Sales_Dataset[[#This Row],[Sales]]</f>
        <v>-0.6898266666666667</v>
      </c>
      <c r="X928">
        <v>35</v>
      </c>
      <c r="Y928">
        <v>232.5</v>
      </c>
      <c r="Z928">
        <v>4839</v>
      </c>
      <c r="AA928" t="s">
        <v>91</v>
      </c>
      <c r="AB928" t="s">
        <v>40</v>
      </c>
    </row>
    <row r="929" spans="1:28" x14ac:dyDescent="0.3">
      <c r="A929">
        <v>19192</v>
      </c>
      <c r="B929" t="s">
        <v>58</v>
      </c>
      <c r="C929">
        <v>0.1</v>
      </c>
      <c r="D929">
        <v>80.97</v>
      </c>
      <c r="E929">
        <v>33.6</v>
      </c>
      <c r="F929">
        <v>2837</v>
      </c>
      <c r="G929" t="s">
        <v>1007</v>
      </c>
      <c r="H929" t="s">
        <v>29</v>
      </c>
      <c r="I929" t="s">
        <v>44</v>
      </c>
      <c r="J929" t="s">
        <v>55</v>
      </c>
      <c r="K929" t="s">
        <v>77</v>
      </c>
      <c r="L929" t="s">
        <v>74</v>
      </c>
      <c r="M929" t="s">
        <v>1010</v>
      </c>
      <c r="N929">
        <v>0.37</v>
      </c>
      <c r="O929" t="s">
        <v>35</v>
      </c>
      <c r="P929" t="s">
        <v>49</v>
      </c>
      <c r="Q929" t="s">
        <v>691</v>
      </c>
      <c r="R929" t="s">
        <v>1009</v>
      </c>
      <c r="S929">
        <v>74133</v>
      </c>
      <c r="T929" s="1">
        <v>42071</v>
      </c>
      <c r="U929" s="1">
        <v>42074</v>
      </c>
      <c r="V929">
        <v>-149.4573</v>
      </c>
      <c r="W929" s="2">
        <f>Sales_Dataset[[#This Row],[Profit]]/Sales_Dataset[[#This Row],[Sales]]</f>
        <v>-0.6437685217091661</v>
      </c>
      <c r="X929">
        <v>3</v>
      </c>
      <c r="Y929">
        <v>232.16</v>
      </c>
      <c r="Z929">
        <v>89801</v>
      </c>
      <c r="AA929" t="s">
        <v>52</v>
      </c>
      <c r="AB929" t="s">
        <v>40</v>
      </c>
    </row>
    <row r="930" spans="1:28" x14ac:dyDescent="0.3">
      <c r="A930">
        <v>24063</v>
      </c>
      <c r="B930" t="s">
        <v>76</v>
      </c>
      <c r="C930">
        <v>7.0000000000000007E-2</v>
      </c>
      <c r="D930">
        <v>12.99</v>
      </c>
      <c r="E930">
        <v>9.44</v>
      </c>
      <c r="F930">
        <v>19</v>
      </c>
      <c r="G930" t="s">
        <v>2567</v>
      </c>
      <c r="H930" t="s">
        <v>43</v>
      </c>
      <c r="I930" t="s">
        <v>60</v>
      </c>
      <c r="J930" t="s">
        <v>55</v>
      </c>
      <c r="K930" t="s">
        <v>77</v>
      </c>
      <c r="L930" t="s">
        <v>167</v>
      </c>
      <c r="M930" t="s">
        <v>307</v>
      </c>
      <c r="N930">
        <v>0.39</v>
      </c>
      <c r="O930" t="s">
        <v>35</v>
      </c>
      <c r="P930" t="s">
        <v>36</v>
      </c>
      <c r="Q930" t="s">
        <v>1259</v>
      </c>
      <c r="R930" t="s">
        <v>2568</v>
      </c>
      <c r="S930">
        <v>59801</v>
      </c>
      <c r="T930" s="1">
        <v>42145</v>
      </c>
      <c r="U930" s="1">
        <v>42147</v>
      </c>
      <c r="V930">
        <v>-114.63990000000001</v>
      </c>
      <c r="W930" s="2">
        <f>Sales_Dataset[[#This Row],[Profit]]/Sales_Dataset[[#This Row],[Sales]]</f>
        <v>-0.4945851848656112</v>
      </c>
      <c r="X930">
        <v>18</v>
      </c>
      <c r="Y930">
        <v>231.79</v>
      </c>
      <c r="Z930">
        <v>90032</v>
      </c>
      <c r="AA930" t="s">
        <v>39</v>
      </c>
      <c r="AB930" t="s">
        <v>40</v>
      </c>
    </row>
    <row r="931" spans="1:28" x14ac:dyDescent="0.3">
      <c r="A931">
        <v>23393</v>
      </c>
      <c r="B931" t="s">
        <v>27</v>
      </c>
      <c r="C931">
        <v>0.09</v>
      </c>
      <c r="D931">
        <v>20.99</v>
      </c>
      <c r="E931">
        <v>0.99</v>
      </c>
      <c r="F931">
        <v>489</v>
      </c>
      <c r="G931" t="s">
        <v>2407</v>
      </c>
      <c r="H931" t="s">
        <v>43</v>
      </c>
      <c r="I931" t="s">
        <v>30</v>
      </c>
      <c r="J931" t="s">
        <v>55</v>
      </c>
      <c r="K931" t="s">
        <v>56</v>
      </c>
      <c r="L931" t="s">
        <v>82</v>
      </c>
      <c r="M931" t="s">
        <v>1234</v>
      </c>
      <c r="N931">
        <v>0.56999999999999995</v>
      </c>
      <c r="O931" t="s">
        <v>35</v>
      </c>
      <c r="P931" t="s">
        <v>69</v>
      </c>
      <c r="Q931" t="s">
        <v>98</v>
      </c>
      <c r="R931" t="s">
        <v>2408</v>
      </c>
      <c r="S931">
        <v>2062</v>
      </c>
      <c r="T931" s="1">
        <v>42142</v>
      </c>
      <c r="U931" s="1">
        <v>42142</v>
      </c>
      <c r="V931">
        <v>122.292</v>
      </c>
      <c r="W931" s="2">
        <f>Sales_Dataset[[#This Row],[Profit]]/Sales_Dataset[[#This Row],[Sales]]</f>
        <v>0.53270026571416129</v>
      </c>
      <c r="X931">
        <v>14</v>
      </c>
      <c r="Y931">
        <v>229.57</v>
      </c>
      <c r="Z931">
        <v>91063</v>
      </c>
      <c r="AA931" t="s">
        <v>72</v>
      </c>
      <c r="AB931" t="s">
        <v>40</v>
      </c>
    </row>
    <row r="932" spans="1:28" x14ac:dyDescent="0.3">
      <c r="A932">
        <v>1312</v>
      </c>
      <c r="B932" t="s">
        <v>76</v>
      </c>
      <c r="C932">
        <v>7.0000000000000007E-2</v>
      </c>
      <c r="D932">
        <v>5.18</v>
      </c>
      <c r="E932">
        <v>2.04</v>
      </c>
      <c r="F932">
        <v>898</v>
      </c>
      <c r="G932" t="s">
        <v>144</v>
      </c>
      <c r="H932" t="s">
        <v>85</v>
      </c>
      <c r="I932" t="s">
        <v>60</v>
      </c>
      <c r="J932" t="s">
        <v>45</v>
      </c>
      <c r="K932" t="s">
        <v>53</v>
      </c>
      <c r="L932" t="s">
        <v>82</v>
      </c>
      <c r="M932" t="s">
        <v>146</v>
      </c>
      <c r="N932">
        <v>0.36</v>
      </c>
      <c r="O932" t="s">
        <v>35</v>
      </c>
      <c r="P932" t="s">
        <v>69</v>
      </c>
      <c r="Q932" t="s">
        <v>70</v>
      </c>
      <c r="R932" t="s">
        <v>71</v>
      </c>
      <c r="S932">
        <v>10039</v>
      </c>
      <c r="T932" s="1">
        <v>42031</v>
      </c>
      <c r="U932" s="1">
        <v>42033</v>
      </c>
      <c r="V932">
        <v>37.31</v>
      </c>
      <c r="W932" s="2">
        <f>Sales_Dataset[[#This Row],[Profit]]/Sales_Dataset[[#This Row],[Sales]]</f>
        <v>0.16328227571115975</v>
      </c>
      <c r="X932">
        <v>44</v>
      </c>
      <c r="Y932">
        <v>228.5</v>
      </c>
      <c r="Z932">
        <v>9606</v>
      </c>
      <c r="AA932" t="s">
        <v>72</v>
      </c>
      <c r="AB932" t="s">
        <v>40</v>
      </c>
    </row>
    <row r="933" spans="1:28" x14ac:dyDescent="0.3">
      <c r="A933">
        <v>1950</v>
      </c>
      <c r="B933" t="s">
        <v>27</v>
      </c>
      <c r="C933">
        <v>0.01</v>
      </c>
      <c r="D933">
        <v>4.91</v>
      </c>
      <c r="E933">
        <v>0.5</v>
      </c>
      <c r="F933">
        <v>117</v>
      </c>
      <c r="G933" t="s">
        <v>134</v>
      </c>
      <c r="H933" t="s">
        <v>43</v>
      </c>
      <c r="I933" t="s">
        <v>44</v>
      </c>
      <c r="J933" t="s">
        <v>45</v>
      </c>
      <c r="K933" t="s">
        <v>46</v>
      </c>
      <c r="L933" t="s">
        <v>47</v>
      </c>
      <c r="M933" t="s">
        <v>172</v>
      </c>
      <c r="N933">
        <v>0.36</v>
      </c>
      <c r="O933" t="s">
        <v>35</v>
      </c>
      <c r="P933" t="s">
        <v>36</v>
      </c>
      <c r="Q933" t="s">
        <v>108</v>
      </c>
      <c r="R933" t="s">
        <v>135</v>
      </c>
      <c r="S933">
        <v>98103</v>
      </c>
      <c r="T933" s="1">
        <v>42098</v>
      </c>
      <c r="U933" s="1">
        <v>42100</v>
      </c>
      <c r="V933">
        <v>112.06</v>
      </c>
      <c r="W933" s="2">
        <f>Sales_Dataset[[#This Row],[Profit]]/Sales_Dataset[[#This Row],[Sales]]</f>
        <v>0.49050161953952554</v>
      </c>
      <c r="X933">
        <v>47</v>
      </c>
      <c r="Y933">
        <v>228.46</v>
      </c>
      <c r="Z933">
        <v>13959</v>
      </c>
      <c r="AA933" t="s">
        <v>39</v>
      </c>
      <c r="AB933" t="s">
        <v>129</v>
      </c>
    </row>
    <row r="934" spans="1:28" x14ac:dyDescent="0.3">
      <c r="A934">
        <v>7811</v>
      </c>
      <c r="B934" t="s">
        <v>27</v>
      </c>
      <c r="C934">
        <v>0.01</v>
      </c>
      <c r="D934">
        <v>4.9800000000000004</v>
      </c>
      <c r="E934">
        <v>4.62</v>
      </c>
      <c r="F934">
        <v>1228</v>
      </c>
      <c r="G934" t="s">
        <v>357</v>
      </c>
      <c r="H934" t="s">
        <v>85</v>
      </c>
      <c r="I934" t="s">
        <v>60</v>
      </c>
      <c r="J934" t="s">
        <v>55</v>
      </c>
      <c r="K934" t="s">
        <v>86</v>
      </c>
      <c r="L934" t="s">
        <v>62</v>
      </c>
      <c r="M934" t="s">
        <v>359</v>
      </c>
      <c r="N934">
        <v>0.64</v>
      </c>
      <c r="O934" t="s">
        <v>35</v>
      </c>
      <c r="P934" t="s">
        <v>69</v>
      </c>
      <c r="Q934" t="s">
        <v>165</v>
      </c>
      <c r="R934" t="s">
        <v>166</v>
      </c>
      <c r="S934">
        <v>19140</v>
      </c>
      <c r="T934" s="1">
        <v>42051</v>
      </c>
      <c r="U934" s="1">
        <v>42053</v>
      </c>
      <c r="V934">
        <v>-111.72</v>
      </c>
      <c r="W934" s="2">
        <f>Sales_Dataset[[#This Row],[Profit]]/Sales_Dataset[[#This Row],[Sales]]</f>
        <v>-0.48935611038107751</v>
      </c>
      <c r="X934">
        <v>41</v>
      </c>
      <c r="Y934">
        <v>228.3</v>
      </c>
      <c r="Z934">
        <v>55874</v>
      </c>
      <c r="AA934" t="s">
        <v>72</v>
      </c>
      <c r="AB934" t="s">
        <v>129</v>
      </c>
    </row>
    <row r="935" spans="1:28" x14ac:dyDescent="0.3">
      <c r="A935">
        <v>20929</v>
      </c>
      <c r="B935" t="s">
        <v>76</v>
      </c>
      <c r="C935">
        <v>0.02</v>
      </c>
      <c r="D935">
        <v>35.99</v>
      </c>
      <c r="E935">
        <v>5</v>
      </c>
      <c r="F935">
        <v>603</v>
      </c>
      <c r="G935" t="s">
        <v>1686</v>
      </c>
      <c r="H935" t="s">
        <v>43</v>
      </c>
      <c r="I935" t="s">
        <v>44</v>
      </c>
      <c r="J935" t="s">
        <v>55</v>
      </c>
      <c r="K935" t="s">
        <v>56</v>
      </c>
      <c r="L935" t="s">
        <v>47</v>
      </c>
      <c r="M935" t="s">
        <v>1687</v>
      </c>
      <c r="N935">
        <v>0.85</v>
      </c>
      <c r="O935" t="s">
        <v>35</v>
      </c>
      <c r="P935" t="s">
        <v>36</v>
      </c>
      <c r="Q935" t="s">
        <v>423</v>
      </c>
      <c r="R935" t="s">
        <v>640</v>
      </c>
      <c r="S935">
        <v>81001</v>
      </c>
      <c r="T935" s="1">
        <v>42038</v>
      </c>
      <c r="U935" s="1">
        <v>42040</v>
      </c>
      <c r="V935">
        <v>-120.934</v>
      </c>
      <c r="W935" s="2">
        <f>Sales_Dataset[[#This Row],[Profit]]/Sales_Dataset[[#This Row],[Sales]]</f>
        <v>-0.53090126871241061</v>
      </c>
      <c r="X935">
        <v>7</v>
      </c>
      <c r="Y935">
        <v>227.79</v>
      </c>
      <c r="Z935">
        <v>87020</v>
      </c>
      <c r="AA935" t="s">
        <v>39</v>
      </c>
      <c r="AB935" t="s">
        <v>40</v>
      </c>
    </row>
    <row r="936" spans="1:28" x14ac:dyDescent="0.3">
      <c r="A936">
        <v>24539</v>
      </c>
      <c r="B936" t="s">
        <v>27</v>
      </c>
      <c r="C936">
        <v>0.01</v>
      </c>
      <c r="D936">
        <v>18.97</v>
      </c>
      <c r="E936">
        <v>9.5399999999999991</v>
      </c>
      <c r="F936">
        <v>1142</v>
      </c>
      <c r="G936" t="s">
        <v>2663</v>
      </c>
      <c r="H936" t="s">
        <v>43</v>
      </c>
      <c r="I936" t="s">
        <v>44</v>
      </c>
      <c r="J936" t="s">
        <v>45</v>
      </c>
      <c r="K936" t="s">
        <v>53</v>
      </c>
      <c r="L936" t="s">
        <v>47</v>
      </c>
      <c r="M936" t="s">
        <v>2272</v>
      </c>
      <c r="N936">
        <v>0.37</v>
      </c>
      <c r="O936" t="s">
        <v>35</v>
      </c>
      <c r="P936" t="s">
        <v>49</v>
      </c>
      <c r="Q936" t="s">
        <v>50</v>
      </c>
      <c r="R936" t="s">
        <v>2664</v>
      </c>
      <c r="S936">
        <v>76706</v>
      </c>
      <c r="T936" s="1">
        <v>42161</v>
      </c>
      <c r="U936" s="1">
        <v>42164</v>
      </c>
      <c r="V936">
        <v>85.875</v>
      </c>
      <c r="W936" s="2">
        <f>Sales_Dataset[[#This Row],[Profit]]/Sales_Dataset[[#This Row],[Sales]]</f>
        <v>0.37719067070760315</v>
      </c>
      <c r="X936">
        <v>11</v>
      </c>
      <c r="Y936">
        <v>227.67</v>
      </c>
      <c r="Z936">
        <v>86575</v>
      </c>
      <c r="AA936" t="s">
        <v>52</v>
      </c>
      <c r="AB936" t="s">
        <v>40</v>
      </c>
    </row>
    <row r="937" spans="1:28" x14ac:dyDescent="0.3">
      <c r="A937">
        <v>1529</v>
      </c>
      <c r="B937" t="s">
        <v>58</v>
      </c>
      <c r="C937">
        <v>0.01</v>
      </c>
      <c r="D937">
        <v>125.99</v>
      </c>
      <c r="E937">
        <v>8.99</v>
      </c>
      <c r="F937">
        <v>2867</v>
      </c>
      <c r="G937" t="s">
        <v>150</v>
      </c>
      <c r="H937" t="s">
        <v>43</v>
      </c>
      <c r="I937" t="s">
        <v>30</v>
      </c>
      <c r="J937" t="s">
        <v>55</v>
      </c>
      <c r="K937" t="s">
        <v>56</v>
      </c>
      <c r="L937" t="s">
        <v>47</v>
      </c>
      <c r="M937" t="s">
        <v>151</v>
      </c>
      <c r="N937">
        <v>0.59</v>
      </c>
      <c r="O937" t="s">
        <v>35</v>
      </c>
      <c r="P937" t="s">
        <v>69</v>
      </c>
      <c r="Q937" t="s">
        <v>107</v>
      </c>
      <c r="R937" t="s">
        <v>108</v>
      </c>
      <c r="S937">
        <v>20016</v>
      </c>
      <c r="T937" s="1">
        <v>42111</v>
      </c>
      <c r="U937" s="1">
        <v>42112</v>
      </c>
      <c r="V937">
        <v>-582.64799999999991</v>
      </c>
      <c r="W937" s="2">
        <f>Sales_Dataset[[#This Row],[Profit]]/Sales_Dataset[[#This Row],[Sales]]</f>
        <v>-2.5680888575458387</v>
      </c>
      <c r="X937">
        <v>2</v>
      </c>
      <c r="Y937">
        <v>226.88</v>
      </c>
      <c r="Z937">
        <v>11013</v>
      </c>
      <c r="AA937" t="s">
        <v>72</v>
      </c>
      <c r="AB937" t="s">
        <v>40</v>
      </c>
    </row>
    <row r="938" spans="1:28" x14ac:dyDescent="0.3">
      <c r="A938">
        <v>18345</v>
      </c>
      <c r="B938" t="s">
        <v>41</v>
      </c>
      <c r="C938">
        <v>0.02</v>
      </c>
      <c r="D938">
        <v>110.98</v>
      </c>
      <c r="E938">
        <v>13.99</v>
      </c>
      <c r="F938">
        <v>2924</v>
      </c>
      <c r="G938" t="s">
        <v>559</v>
      </c>
      <c r="H938" t="s">
        <v>43</v>
      </c>
      <c r="I938" t="s">
        <v>80</v>
      </c>
      <c r="J938" t="s">
        <v>31</v>
      </c>
      <c r="K938" t="s">
        <v>117</v>
      </c>
      <c r="L938" t="s">
        <v>167</v>
      </c>
      <c r="M938" t="s">
        <v>560</v>
      </c>
      <c r="N938">
        <v>0.69</v>
      </c>
      <c r="O938" t="s">
        <v>35</v>
      </c>
      <c r="P938" t="s">
        <v>69</v>
      </c>
      <c r="Q938" t="s">
        <v>460</v>
      </c>
      <c r="R938" t="s">
        <v>561</v>
      </c>
      <c r="S938">
        <v>20707</v>
      </c>
      <c r="T938" s="1">
        <v>42020</v>
      </c>
      <c r="U938" s="1">
        <v>42022</v>
      </c>
      <c r="V938">
        <v>-106.3424</v>
      </c>
      <c r="W938" s="2">
        <f>Sales_Dataset[[#This Row],[Profit]]/Sales_Dataset[[#This Row],[Sales]]</f>
        <v>-0.46944069218205092</v>
      </c>
      <c r="X938">
        <v>2</v>
      </c>
      <c r="Y938">
        <v>226.53</v>
      </c>
      <c r="Z938">
        <v>86591</v>
      </c>
      <c r="AA938" t="s">
        <v>72</v>
      </c>
      <c r="AB938" t="s">
        <v>40</v>
      </c>
    </row>
    <row r="939" spans="1:28" x14ac:dyDescent="0.3">
      <c r="A939">
        <v>5358</v>
      </c>
      <c r="B939" t="s">
        <v>76</v>
      </c>
      <c r="C939">
        <v>0.08</v>
      </c>
      <c r="D939">
        <v>4.9800000000000004</v>
      </c>
      <c r="E939">
        <v>4.7</v>
      </c>
      <c r="F939">
        <v>1682</v>
      </c>
      <c r="G939" t="s">
        <v>174</v>
      </c>
      <c r="H939" t="s">
        <v>43</v>
      </c>
      <c r="I939" t="s">
        <v>80</v>
      </c>
      <c r="J939" t="s">
        <v>45</v>
      </c>
      <c r="K939" t="s">
        <v>53</v>
      </c>
      <c r="L939" t="s">
        <v>47</v>
      </c>
      <c r="M939" t="s">
        <v>283</v>
      </c>
      <c r="N939">
        <v>0.38</v>
      </c>
      <c r="O939" t="s">
        <v>35</v>
      </c>
      <c r="P939" t="s">
        <v>49</v>
      </c>
      <c r="Q939" t="s">
        <v>176</v>
      </c>
      <c r="R939" t="s">
        <v>177</v>
      </c>
      <c r="S939">
        <v>60611</v>
      </c>
      <c r="T939" s="1">
        <v>42077</v>
      </c>
      <c r="U939" s="1">
        <v>42078</v>
      </c>
      <c r="V939">
        <v>-56.35</v>
      </c>
      <c r="W939" s="2">
        <f>Sales_Dataset[[#This Row],[Profit]]/Sales_Dataset[[#This Row],[Sales]]</f>
        <v>-0.24935835029648643</v>
      </c>
      <c r="X939">
        <v>47</v>
      </c>
      <c r="Y939">
        <v>225.98</v>
      </c>
      <c r="Z939">
        <v>38080</v>
      </c>
      <c r="AA939" t="s">
        <v>52</v>
      </c>
      <c r="AB939" t="s">
        <v>40</v>
      </c>
    </row>
    <row r="940" spans="1:28" x14ac:dyDescent="0.3">
      <c r="A940">
        <v>18415</v>
      </c>
      <c r="B940" t="s">
        <v>58</v>
      </c>
      <c r="C940">
        <v>0.1</v>
      </c>
      <c r="D940">
        <v>30.98</v>
      </c>
      <c r="E940">
        <v>5.76</v>
      </c>
      <c r="F940">
        <v>1250</v>
      </c>
      <c r="G940" t="s">
        <v>589</v>
      </c>
      <c r="H940" t="s">
        <v>43</v>
      </c>
      <c r="I940" t="s">
        <v>30</v>
      </c>
      <c r="J940" t="s">
        <v>45</v>
      </c>
      <c r="K940" t="s">
        <v>53</v>
      </c>
      <c r="L940" t="s">
        <v>47</v>
      </c>
      <c r="M940" t="s">
        <v>593</v>
      </c>
      <c r="N940">
        <v>0.4</v>
      </c>
      <c r="O940" t="s">
        <v>35</v>
      </c>
      <c r="P940" t="s">
        <v>49</v>
      </c>
      <c r="Q940" t="s">
        <v>176</v>
      </c>
      <c r="R940" t="s">
        <v>591</v>
      </c>
      <c r="S940">
        <v>60110</v>
      </c>
      <c r="T940" s="1">
        <v>42103</v>
      </c>
      <c r="U940" s="1">
        <v>42104</v>
      </c>
      <c r="V940">
        <v>109.42479999999999</v>
      </c>
      <c r="W940" s="2">
        <f>Sales_Dataset[[#This Row],[Profit]]/Sales_Dataset[[#This Row],[Sales]]</f>
        <v>0.48499601099193329</v>
      </c>
      <c r="X940">
        <v>8</v>
      </c>
      <c r="Y940">
        <v>225.62</v>
      </c>
      <c r="Z940">
        <v>87877</v>
      </c>
      <c r="AA940" t="s">
        <v>52</v>
      </c>
      <c r="AB940" t="s">
        <v>40</v>
      </c>
    </row>
    <row r="941" spans="1:28" x14ac:dyDescent="0.3">
      <c r="A941">
        <v>21948</v>
      </c>
      <c r="B941" t="s">
        <v>41</v>
      </c>
      <c r="C941">
        <v>0.05</v>
      </c>
      <c r="D941">
        <v>12.98</v>
      </c>
      <c r="E941">
        <v>3.14</v>
      </c>
      <c r="F941">
        <v>1648</v>
      </c>
      <c r="G941" t="s">
        <v>1998</v>
      </c>
      <c r="H941" t="s">
        <v>43</v>
      </c>
      <c r="I941" t="s">
        <v>30</v>
      </c>
      <c r="J941" t="s">
        <v>45</v>
      </c>
      <c r="K941" t="s">
        <v>61</v>
      </c>
      <c r="L941" t="s">
        <v>62</v>
      </c>
      <c r="M941" t="s">
        <v>1301</v>
      </c>
      <c r="N941">
        <v>0.6</v>
      </c>
      <c r="O941" t="s">
        <v>35</v>
      </c>
      <c r="P941" t="s">
        <v>49</v>
      </c>
      <c r="Q941" t="s">
        <v>176</v>
      </c>
      <c r="R941" t="s">
        <v>1999</v>
      </c>
      <c r="S941">
        <v>60098</v>
      </c>
      <c r="T941" s="1">
        <v>42088</v>
      </c>
      <c r="U941" s="1">
        <v>42088</v>
      </c>
      <c r="V941">
        <v>38.229999999999997</v>
      </c>
      <c r="W941" s="2">
        <f>Sales_Dataset[[#This Row],[Profit]]/Sales_Dataset[[#This Row],[Sales]]</f>
        <v>0.16946673168136883</v>
      </c>
      <c r="X941">
        <v>18</v>
      </c>
      <c r="Y941">
        <v>225.59</v>
      </c>
      <c r="Z941">
        <v>91043</v>
      </c>
      <c r="AA941" t="s">
        <v>52</v>
      </c>
      <c r="AB941" t="s">
        <v>40</v>
      </c>
    </row>
    <row r="942" spans="1:28" x14ac:dyDescent="0.3">
      <c r="A942">
        <v>25097</v>
      </c>
      <c r="B942" t="s">
        <v>41</v>
      </c>
      <c r="C942">
        <v>0.02</v>
      </c>
      <c r="D942">
        <v>12.58</v>
      </c>
      <c r="E942">
        <v>5.16</v>
      </c>
      <c r="F942">
        <v>2570</v>
      </c>
      <c r="G942" t="s">
        <v>2809</v>
      </c>
      <c r="H942" t="s">
        <v>43</v>
      </c>
      <c r="I942" t="s">
        <v>80</v>
      </c>
      <c r="J942" t="s">
        <v>31</v>
      </c>
      <c r="K942" t="s">
        <v>117</v>
      </c>
      <c r="L942" t="s">
        <v>47</v>
      </c>
      <c r="M942" t="s">
        <v>2810</v>
      </c>
      <c r="N942">
        <v>0.43</v>
      </c>
      <c r="O942" t="s">
        <v>35</v>
      </c>
      <c r="P942" t="s">
        <v>36</v>
      </c>
      <c r="Q942" t="s">
        <v>37</v>
      </c>
      <c r="R942" t="s">
        <v>391</v>
      </c>
      <c r="S942">
        <v>95616</v>
      </c>
      <c r="T942" s="1">
        <v>42119</v>
      </c>
      <c r="U942" s="1">
        <v>42119</v>
      </c>
      <c r="V942">
        <v>44.712000000000003</v>
      </c>
      <c r="W942" s="2">
        <f>Sales_Dataset[[#This Row],[Profit]]/Sales_Dataset[[#This Row],[Sales]]</f>
        <v>0.1993490570243881</v>
      </c>
      <c r="X942">
        <v>18</v>
      </c>
      <c r="Y942">
        <v>224.29</v>
      </c>
      <c r="Z942">
        <v>90327</v>
      </c>
      <c r="AA942" t="s">
        <v>39</v>
      </c>
      <c r="AB942" t="s">
        <v>40</v>
      </c>
    </row>
    <row r="943" spans="1:28" x14ac:dyDescent="0.3">
      <c r="A943">
        <v>19663</v>
      </c>
      <c r="B943" t="s">
        <v>76</v>
      </c>
      <c r="C943">
        <v>0</v>
      </c>
      <c r="D943">
        <v>213.45</v>
      </c>
      <c r="E943">
        <v>14.7</v>
      </c>
      <c r="F943">
        <v>193</v>
      </c>
      <c r="G943" t="s">
        <v>1236</v>
      </c>
      <c r="H943" t="s">
        <v>29</v>
      </c>
      <c r="I943" t="s">
        <v>30</v>
      </c>
      <c r="J943" t="s">
        <v>55</v>
      </c>
      <c r="K943" t="s">
        <v>77</v>
      </c>
      <c r="L943" t="s">
        <v>74</v>
      </c>
      <c r="M943" t="s">
        <v>1237</v>
      </c>
      <c r="N943">
        <v>0.59</v>
      </c>
      <c r="O943" t="s">
        <v>35</v>
      </c>
      <c r="P943" t="s">
        <v>36</v>
      </c>
      <c r="Q943" t="s">
        <v>402</v>
      </c>
      <c r="R943" t="s">
        <v>1238</v>
      </c>
      <c r="S943">
        <v>84041</v>
      </c>
      <c r="T943" s="1">
        <v>42007</v>
      </c>
      <c r="U943" s="1">
        <v>42009</v>
      </c>
      <c r="V943">
        <v>-560.81417999999996</v>
      </c>
      <c r="W943" s="2">
        <f>Sales_Dataset[[#This Row],[Profit]]/Sales_Dataset[[#This Row],[Sales]]</f>
        <v>-2.5022942173835445</v>
      </c>
      <c r="X943">
        <v>1</v>
      </c>
      <c r="Y943">
        <v>224.12</v>
      </c>
      <c r="Z943">
        <v>90430</v>
      </c>
      <c r="AA943" t="s">
        <v>39</v>
      </c>
      <c r="AB943" t="s">
        <v>40</v>
      </c>
    </row>
    <row r="944" spans="1:28" x14ac:dyDescent="0.3">
      <c r="A944">
        <v>19139</v>
      </c>
      <c r="B944" t="s">
        <v>58</v>
      </c>
      <c r="C944">
        <v>0.09</v>
      </c>
      <c r="D944">
        <v>35.99</v>
      </c>
      <c r="E944">
        <v>1.1000000000000001</v>
      </c>
      <c r="F944">
        <v>1849</v>
      </c>
      <c r="G944" t="s">
        <v>975</v>
      </c>
      <c r="H944" t="s">
        <v>43</v>
      </c>
      <c r="I944" t="s">
        <v>80</v>
      </c>
      <c r="J944" t="s">
        <v>55</v>
      </c>
      <c r="K944" t="s">
        <v>56</v>
      </c>
      <c r="L944" t="s">
        <v>47</v>
      </c>
      <c r="M944" t="s">
        <v>504</v>
      </c>
      <c r="N944">
        <v>0.55000000000000004</v>
      </c>
      <c r="O944" t="s">
        <v>35</v>
      </c>
      <c r="P944" t="s">
        <v>88</v>
      </c>
      <c r="Q944" t="s">
        <v>564</v>
      </c>
      <c r="R944" t="s">
        <v>976</v>
      </c>
      <c r="S944">
        <v>36330</v>
      </c>
      <c r="T944" s="1">
        <v>42095</v>
      </c>
      <c r="U944" s="1">
        <v>42097</v>
      </c>
      <c r="V944">
        <v>19.350000000000001</v>
      </c>
      <c r="W944" s="2">
        <f>Sales_Dataset[[#This Row],[Profit]]/Sales_Dataset[[#This Row],[Sales]]</f>
        <v>8.6884288985676447E-2</v>
      </c>
      <c r="X944">
        <v>8</v>
      </c>
      <c r="Y944">
        <v>222.71</v>
      </c>
      <c r="Z944">
        <v>89697</v>
      </c>
      <c r="AA944" t="s">
        <v>91</v>
      </c>
      <c r="AB944" t="s">
        <v>40</v>
      </c>
    </row>
    <row r="945" spans="1:28" x14ac:dyDescent="0.3">
      <c r="A945">
        <v>18521</v>
      </c>
      <c r="B945" t="s">
        <v>58</v>
      </c>
      <c r="C945">
        <v>7.0000000000000007E-2</v>
      </c>
      <c r="D945">
        <v>10.06</v>
      </c>
      <c r="E945">
        <v>2.06</v>
      </c>
      <c r="F945">
        <v>188</v>
      </c>
      <c r="G945" t="s">
        <v>661</v>
      </c>
      <c r="H945" t="s">
        <v>43</v>
      </c>
      <c r="I945" t="s">
        <v>30</v>
      </c>
      <c r="J945" t="s">
        <v>45</v>
      </c>
      <c r="K945" t="s">
        <v>53</v>
      </c>
      <c r="L945" t="s">
        <v>82</v>
      </c>
      <c r="M945" t="s">
        <v>662</v>
      </c>
      <c r="N945">
        <v>0.39</v>
      </c>
      <c r="O945" t="s">
        <v>35</v>
      </c>
      <c r="P945" t="s">
        <v>49</v>
      </c>
      <c r="Q945" t="s">
        <v>50</v>
      </c>
      <c r="R945" t="s">
        <v>663</v>
      </c>
      <c r="S945">
        <v>76240</v>
      </c>
      <c r="T945" s="1">
        <v>42146</v>
      </c>
      <c r="U945" s="1">
        <v>42146</v>
      </c>
      <c r="V945">
        <v>152.65559999999999</v>
      </c>
      <c r="W945" s="2">
        <f>Sales_Dataset[[#This Row],[Profit]]/Sales_Dataset[[#This Row],[Sales]]</f>
        <v>0.69</v>
      </c>
      <c r="X945">
        <v>23</v>
      </c>
      <c r="Y945">
        <v>221.24</v>
      </c>
      <c r="Z945">
        <v>88361</v>
      </c>
      <c r="AA945" t="s">
        <v>52</v>
      </c>
      <c r="AB945" t="s">
        <v>40</v>
      </c>
    </row>
    <row r="946" spans="1:28" x14ac:dyDescent="0.3">
      <c r="A946">
        <v>6776</v>
      </c>
      <c r="B946" t="s">
        <v>65</v>
      </c>
      <c r="C946">
        <v>0.02</v>
      </c>
      <c r="D946">
        <v>4.57</v>
      </c>
      <c r="E946">
        <v>5.42</v>
      </c>
      <c r="F946">
        <v>667</v>
      </c>
      <c r="G946" t="s">
        <v>204</v>
      </c>
      <c r="H946" t="s">
        <v>43</v>
      </c>
      <c r="I946" t="s">
        <v>30</v>
      </c>
      <c r="J946" t="s">
        <v>45</v>
      </c>
      <c r="K946" t="s">
        <v>67</v>
      </c>
      <c r="L946" t="s">
        <v>47</v>
      </c>
      <c r="M946" t="s">
        <v>327</v>
      </c>
      <c r="N946">
        <v>0.37</v>
      </c>
      <c r="O946" t="s">
        <v>35</v>
      </c>
      <c r="P946" t="s">
        <v>49</v>
      </c>
      <c r="Q946" t="s">
        <v>50</v>
      </c>
      <c r="R946" t="s">
        <v>64</v>
      </c>
      <c r="S946">
        <v>75203</v>
      </c>
      <c r="T946" s="1">
        <v>42116</v>
      </c>
      <c r="U946" s="1">
        <v>42120</v>
      </c>
      <c r="V946">
        <v>-124.28049999999999</v>
      </c>
      <c r="W946" s="2">
        <f>Sales_Dataset[[#This Row],[Profit]]/Sales_Dataset[[#This Row],[Sales]]</f>
        <v>-0.56220256943816149</v>
      </c>
      <c r="X946">
        <v>45</v>
      </c>
      <c r="Y946">
        <v>221.06</v>
      </c>
      <c r="Z946">
        <v>48257</v>
      </c>
      <c r="AA946" t="s">
        <v>52</v>
      </c>
      <c r="AB946" t="s">
        <v>40</v>
      </c>
    </row>
    <row r="947" spans="1:28" x14ac:dyDescent="0.3">
      <c r="A947">
        <v>26176</v>
      </c>
      <c r="B947" t="s">
        <v>58</v>
      </c>
      <c r="C947">
        <v>0.04</v>
      </c>
      <c r="D947">
        <v>19.23</v>
      </c>
      <c r="E947">
        <v>6.15</v>
      </c>
      <c r="F947">
        <v>1075</v>
      </c>
      <c r="G947" t="s">
        <v>3003</v>
      </c>
      <c r="H947" t="s">
        <v>43</v>
      </c>
      <c r="I947" t="s">
        <v>44</v>
      </c>
      <c r="J947" t="s">
        <v>31</v>
      </c>
      <c r="K947" t="s">
        <v>117</v>
      </c>
      <c r="L947" t="s">
        <v>62</v>
      </c>
      <c r="M947" t="s">
        <v>182</v>
      </c>
      <c r="N947">
        <v>0.44</v>
      </c>
      <c r="O947" t="s">
        <v>35</v>
      </c>
      <c r="P947" t="s">
        <v>49</v>
      </c>
      <c r="Q947" t="s">
        <v>176</v>
      </c>
      <c r="R947" t="s">
        <v>3004</v>
      </c>
      <c r="S947">
        <v>60441</v>
      </c>
      <c r="T947" s="1">
        <v>42072</v>
      </c>
      <c r="U947" s="1">
        <v>42073</v>
      </c>
      <c r="V947">
        <v>152.43479999999997</v>
      </c>
      <c r="W947" s="2">
        <f>Sales_Dataset[[#This Row],[Profit]]/Sales_Dataset[[#This Row],[Sales]]</f>
        <v>0.68999999999999984</v>
      </c>
      <c r="X947">
        <v>11</v>
      </c>
      <c r="Y947">
        <v>220.92</v>
      </c>
      <c r="Z947">
        <v>86422</v>
      </c>
      <c r="AA947" t="s">
        <v>52</v>
      </c>
      <c r="AB947" t="s">
        <v>40</v>
      </c>
    </row>
    <row r="948" spans="1:28" x14ac:dyDescent="0.3">
      <c r="A948">
        <v>19140</v>
      </c>
      <c r="B948" t="s">
        <v>58</v>
      </c>
      <c r="C948">
        <v>0.01</v>
      </c>
      <c r="D948">
        <v>125.99</v>
      </c>
      <c r="E948">
        <v>2.5</v>
      </c>
      <c r="F948">
        <v>1849</v>
      </c>
      <c r="G948" t="s">
        <v>975</v>
      </c>
      <c r="H948" t="s">
        <v>43</v>
      </c>
      <c r="I948" t="s">
        <v>80</v>
      </c>
      <c r="J948" t="s">
        <v>55</v>
      </c>
      <c r="K948" t="s">
        <v>56</v>
      </c>
      <c r="L948" t="s">
        <v>47</v>
      </c>
      <c r="M948" t="s">
        <v>977</v>
      </c>
      <c r="N948">
        <v>0.6</v>
      </c>
      <c r="O948" t="s">
        <v>35</v>
      </c>
      <c r="P948" t="s">
        <v>88</v>
      </c>
      <c r="Q948" t="s">
        <v>564</v>
      </c>
      <c r="R948" t="s">
        <v>976</v>
      </c>
      <c r="S948">
        <v>36330</v>
      </c>
      <c r="T948" s="1">
        <v>42095</v>
      </c>
      <c r="U948" s="1">
        <v>42096</v>
      </c>
      <c r="V948">
        <v>-967.83399999999995</v>
      </c>
      <c r="W948" s="2">
        <f>Sales_Dataset[[#This Row],[Profit]]/Sales_Dataset[[#This Row],[Sales]]</f>
        <v>-4.3888717576637033</v>
      </c>
      <c r="X948">
        <v>2</v>
      </c>
      <c r="Y948">
        <v>220.52</v>
      </c>
      <c r="Z948">
        <v>89697</v>
      </c>
      <c r="AA948" t="s">
        <v>91</v>
      </c>
      <c r="AB948" t="s">
        <v>40</v>
      </c>
    </row>
    <row r="949" spans="1:28" x14ac:dyDescent="0.3">
      <c r="A949">
        <v>19398</v>
      </c>
      <c r="B949" t="s">
        <v>65</v>
      </c>
      <c r="C949">
        <v>0.1</v>
      </c>
      <c r="D949">
        <v>34.229999999999997</v>
      </c>
      <c r="E949">
        <v>5.0199999999999996</v>
      </c>
      <c r="F949">
        <v>1271</v>
      </c>
      <c r="G949" t="s">
        <v>1108</v>
      </c>
      <c r="H949" t="s">
        <v>43</v>
      </c>
      <c r="I949" t="s">
        <v>30</v>
      </c>
      <c r="J949" t="s">
        <v>31</v>
      </c>
      <c r="K949" t="s">
        <v>117</v>
      </c>
      <c r="L949" t="s">
        <v>47</v>
      </c>
      <c r="M949" t="s">
        <v>1109</v>
      </c>
      <c r="N949">
        <v>0.55000000000000004</v>
      </c>
      <c r="O949" t="s">
        <v>35</v>
      </c>
      <c r="P949" t="s">
        <v>36</v>
      </c>
      <c r="Q949" t="s">
        <v>37</v>
      </c>
      <c r="R949" t="s">
        <v>1110</v>
      </c>
      <c r="S949">
        <v>91941</v>
      </c>
      <c r="T949" s="1">
        <v>42125</v>
      </c>
      <c r="U949" s="1">
        <v>42130</v>
      </c>
      <c r="V949">
        <v>151.56539999999998</v>
      </c>
      <c r="W949" s="2">
        <f>Sales_Dataset[[#This Row],[Profit]]/Sales_Dataset[[#This Row],[Sales]]</f>
        <v>0.69</v>
      </c>
      <c r="X949">
        <v>7</v>
      </c>
      <c r="Y949">
        <v>219.66</v>
      </c>
      <c r="Z949">
        <v>88411</v>
      </c>
      <c r="AA949" t="s">
        <v>39</v>
      </c>
      <c r="AB949" t="s">
        <v>40</v>
      </c>
    </row>
    <row r="950" spans="1:28" x14ac:dyDescent="0.3">
      <c r="A950">
        <v>18161</v>
      </c>
      <c r="B950" t="s">
        <v>76</v>
      </c>
      <c r="C950">
        <v>7.0000000000000007E-2</v>
      </c>
      <c r="D950">
        <v>15.74</v>
      </c>
      <c r="E950">
        <v>1.39</v>
      </c>
      <c r="F950">
        <v>129</v>
      </c>
      <c r="G950" t="s">
        <v>450</v>
      </c>
      <c r="H950" t="s">
        <v>43</v>
      </c>
      <c r="I950" t="s">
        <v>60</v>
      </c>
      <c r="J950" t="s">
        <v>45</v>
      </c>
      <c r="K950" t="s">
        <v>115</v>
      </c>
      <c r="L950" t="s">
        <v>47</v>
      </c>
      <c r="M950" t="s">
        <v>451</v>
      </c>
      <c r="N950">
        <v>0.4</v>
      </c>
      <c r="O950" t="s">
        <v>35</v>
      </c>
      <c r="P950" t="s">
        <v>49</v>
      </c>
      <c r="Q950" t="s">
        <v>176</v>
      </c>
      <c r="R950" t="s">
        <v>452</v>
      </c>
      <c r="S950">
        <v>62002</v>
      </c>
      <c r="T950" s="1">
        <v>42149</v>
      </c>
      <c r="U950" s="1">
        <v>42150</v>
      </c>
      <c r="V950">
        <v>149.88869999999997</v>
      </c>
      <c r="W950" s="2">
        <f>Sales_Dataset[[#This Row],[Profit]]/Sales_Dataset[[#This Row],[Sales]]</f>
        <v>0.69</v>
      </c>
      <c r="X950">
        <v>14</v>
      </c>
      <c r="Y950">
        <v>217.23</v>
      </c>
      <c r="Z950">
        <v>86694</v>
      </c>
      <c r="AA950" t="s">
        <v>52</v>
      </c>
      <c r="AB950" t="s">
        <v>40</v>
      </c>
    </row>
    <row r="951" spans="1:28" x14ac:dyDescent="0.3">
      <c r="A951">
        <v>1450</v>
      </c>
      <c r="B951" t="s">
        <v>41</v>
      </c>
      <c r="C951">
        <v>0.01</v>
      </c>
      <c r="D951">
        <v>4.9800000000000004</v>
      </c>
      <c r="E951">
        <v>6.07</v>
      </c>
      <c r="F951">
        <v>491</v>
      </c>
      <c r="G951" t="s">
        <v>125</v>
      </c>
      <c r="H951" t="s">
        <v>43</v>
      </c>
      <c r="I951" t="s">
        <v>80</v>
      </c>
      <c r="J951" t="s">
        <v>45</v>
      </c>
      <c r="K951" t="s">
        <v>53</v>
      </c>
      <c r="L951" t="s">
        <v>47</v>
      </c>
      <c r="M951" t="s">
        <v>149</v>
      </c>
      <c r="N951">
        <v>0.36</v>
      </c>
      <c r="O951" t="s">
        <v>35</v>
      </c>
      <c r="P951" t="s">
        <v>69</v>
      </c>
      <c r="Q951" t="s">
        <v>70</v>
      </c>
      <c r="R951" t="s">
        <v>71</v>
      </c>
      <c r="S951">
        <v>10154</v>
      </c>
      <c r="T951" s="1">
        <v>42045</v>
      </c>
      <c r="U951" s="1">
        <v>42046</v>
      </c>
      <c r="V951">
        <v>-69.069999999999993</v>
      </c>
      <c r="W951" s="2">
        <f>Sales_Dataset[[#This Row],[Profit]]/Sales_Dataset[[#This Row],[Sales]]</f>
        <v>-0.31829493087557603</v>
      </c>
      <c r="X951">
        <v>41</v>
      </c>
      <c r="Y951">
        <v>217</v>
      </c>
      <c r="Z951">
        <v>10464</v>
      </c>
      <c r="AA951" t="s">
        <v>72</v>
      </c>
      <c r="AB951" t="s">
        <v>40</v>
      </c>
    </row>
    <row r="952" spans="1:28" x14ac:dyDescent="0.3">
      <c r="A952">
        <v>23203</v>
      </c>
      <c r="B952" t="s">
        <v>27</v>
      </c>
      <c r="C952">
        <v>0.04</v>
      </c>
      <c r="D952">
        <v>12.98</v>
      </c>
      <c r="E952">
        <v>3.14</v>
      </c>
      <c r="F952">
        <v>92</v>
      </c>
      <c r="G952" t="s">
        <v>2309</v>
      </c>
      <c r="H952" t="s">
        <v>85</v>
      </c>
      <c r="I952" t="s">
        <v>30</v>
      </c>
      <c r="J952" t="s">
        <v>45</v>
      </c>
      <c r="K952" t="s">
        <v>61</v>
      </c>
      <c r="L952" t="s">
        <v>62</v>
      </c>
      <c r="M952" t="s">
        <v>1301</v>
      </c>
      <c r="N952">
        <v>0.6</v>
      </c>
      <c r="O952" t="s">
        <v>35</v>
      </c>
      <c r="P952" t="s">
        <v>88</v>
      </c>
      <c r="Q952" t="s">
        <v>521</v>
      </c>
      <c r="R952" t="s">
        <v>2311</v>
      </c>
      <c r="S952">
        <v>70056</v>
      </c>
      <c r="T952" s="1">
        <v>42162</v>
      </c>
      <c r="U952" s="1">
        <v>42164</v>
      </c>
      <c r="V952">
        <v>22.817999999999998</v>
      </c>
      <c r="W952" s="2">
        <f>Sales_Dataset[[#This Row],[Profit]]/Sales_Dataset[[#This Row],[Sales]]</f>
        <v>0.1056193297537493</v>
      </c>
      <c r="X952">
        <v>16</v>
      </c>
      <c r="Y952">
        <v>216.04</v>
      </c>
      <c r="Z952">
        <v>87178</v>
      </c>
      <c r="AA952" t="s">
        <v>91</v>
      </c>
      <c r="AB952" t="s">
        <v>40</v>
      </c>
    </row>
    <row r="953" spans="1:28" x14ac:dyDescent="0.3">
      <c r="A953">
        <v>19597</v>
      </c>
      <c r="B953" t="s">
        <v>27</v>
      </c>
      <c r="C953">
        <v>7.0000000000000007E-2</v>
      </c>
      <c r="D953">
        <v>100.98</v>
      </c>
      <c r="E953">
        <v>57.38</v>
      </c>
      <c r="F953">
        <v>1827</v>
      </c>
      <c r="G953" t="s">
        <v>1205</v>
      </c>
      <c r="H953" t="s">
        <v>29</v>
      </c>
      <c r="I953" t="s">
        <v>30</v>
      </c>
      <c r="J953" t="s">
        <v>31</v>
      </c>
      <c r="K953" t="s">
        <v>153</v>
      </c>
      <c r="L953" t="s">
        <v>33</v>
      </c>
      <c r="M953" t="s">
        <v>1206</v>
      </c>
      <c r="N953">
        <v>0.78</v>
      </c>
      <c r="O953" t="s">
        <v>35</v>
      </c>
      <c r="P953" t="s">
        <v>49</v>
      </c>
      <c r="Q953" t="s">
        <v>455</v>
      </c>
      <c r="R953" t="s">
        <v>491</v>
      </c>
      <c r="S953">
        <v>52601</v>
      </c>
      <c r="T953" s="1">
        <v>42112</v>
      </c>
      <c r="U953" s="1">
        <v>42115</v>
      </c>
      <c r="V953">
        <v>-429.86</v>
      </c>
      <c r="W953" s="2">
        <f>Sales_Dataset[[#This Row],[Profit]]/Sales_Dataset[[#This Row],[Sales]]</f>
        <v>-1.9963774846739737</v>
      </c>
      <c r="X953">
        <v>2</v>
      </c>
      <c r="Y953">
        <v>215.32</v>
      </c>
      <c r="Z953">
        <v>86958</v>
      </c>
      <c r="AA953" t="s">
        <v>52</v>
      </c>
      <c r="AB953" t="s">
        <v>40</v>
      </c>
    </row>
    <row r="954" spans="1:28" x14ac:dyDescent="0.3">
      <c r="A954">
        <v>21961</v>
      </c>
      <c r="B954" t="s">
        <v>58</v>
      </c>
      <c r="C954">
        <v>0.06</v>
      </c>
      <c r="D954">
        <v>10.97</v>
      </c>
      <c r="E954">
        <v>6.5</v>
      </c>
      <c r="F954">
        <v>3176</v>
      </c>
      <c r="G954" t="s">
        <v>1695</v>
      </c>
      <c r="H954" t="s">
        <v>43</v>
      </c>
      <c r="I954" t="s">
        <v>80</v>
      </c>
      <c r="J954" t="s">
        <v>55</v>
      </c>
      <c r="K954" t="s">
        <v>86</v>
      </c>
      <c r="L954" t="s">
        <v>47</v>
      </c>
      <c r="M954" t="s">
        <v>2013</v>
      </c>
      <c r="N954">
        <v>0.64</v>
      </c>
      <c r="O954" t="s">
        <v>35</v>
      </c>
      <c r="P954" t="s">
        <v>88</v>
      </c>
      <c r="Q954" t="s">
        <v>94</v>
      </c>
      <c r="R954" t="s">
        <v>1696</v>
      </c>
      <c r="S954">
        <v>32216</v>
      </c>
      <c r="T954" s="1">
        <v>42128</v>
      </c>
      <c r="U954" s="1">
        <v>42130</v>
      </c>
      <c r="V954">
        <v>65.597999999999999</v>
      </c>
      <c r="W954" s="2">
        <f>Sales_Dataset[[#This Row],[Profit]]/Sales_Dataset[[#This Row],[Sales]]</f>
        <v>0.30475261324041814</v>
      </c>
      <c r="X954">
        <v>19</v>
      </c>
      <c r="Y954">
        <v>215.25</v>
      </c>
      <c r="Z954">
        <v>90820</v>
      </c>
      <c r="AA954" t="s">
        <v>91</v>
      </c>
      <c r="AB954" t="s">
        <v>40</v>
      </c>
    </row>
    <row r="955" spans="1:28" x14ac:dyDescent="0.3">
      <c r="A955">
        <v>23778</v>
      </c>
      <c r="B955" t="s">
        <v>65</v>
      </c>
      <c r="C955">
        <v>0.05</v>
      </c>
      <c r="D955">
        <v>22.99</v>
      </c>
      <c r="E955">
        <v>8.99</v>
      </c>
      <c r="F955">
        <v>2549</v>
      </c>
      <c r="G955" t="s">
        <v>2076</v>
      </c>
      <c r="H955" t="s">
        <v>43</v>
      </c>
      <c r="I955" t="s">
        <v>60</v>
      </c>
      <c r="J955" t="s">
        <v>45</v>
      </c>
      <c r="K955" t="s">
        <v>81</v>
      </c>
      <c r="L955" t="s">
        <v>62</v>
      </c>
      <c r="M955" t="s">
        <v>296</v>
      </c>
      <c r="N955">
        <v>0.56999999999999995</v>
      </c>
      <c r="O955" t="s">
        <v>35</v>
      </c>
      <c r="P955" t="s">
        <v>69</v>
      </c>
      <c r="Q955" t="s">
        <v>441</v>
      </c>
      <c r="R955" t="s">
        <v>2077</v>
      </c>
      <c r="S955">
        <v>43213</v>
      </c>
      <c r="T955" s="1">
        <v>42115</v>
      </c>
      <c r="U955" s="1">
        <v>42122</v>
      </c>
      <c r="V955">
        <v>18.27</v>
      </c>
      <c r="W955" s="2">
        <f>Sales_Dataset[[#This Row],[Profit]]/Sales_Dataset[[#This Row],[Sales]]</f>
        <v>8.5182767624020883E-2</v>
      </c>
      <c r="X955">
        <v>9</v>
      </c>
      <c r="Y955">
        <v>214.48</v>
      </c>
      <c r="Z955">
        <v>88657</v>
      </c>
      <c r="AA955" t="s">
        <v>72</v>
      </c>
      <c r="AB955" t="s">
        <v>40</v>
      </c>
    </row>
    <row r="956" spans="1:28" x14ac:dyDescent="0.3">
      <c r="A956">
        <v>26109</v>
      </c>
      <c r="B956" t="s">
        <v>41</v>
      </c>
      <c r="C956">
        <v>0.08</v>
      </c>
      <c r="D956">
        <v>55.48</v>
      </c>
      <c r="E956">
        <v>6.79</v>
      </c>
      <c r="F956">
        <v>1639</v>
      </c>
      <c r="G956" t="s">
        <v>2991</v>
      </c>
      <c r="H956" t="s">
        <v>43</v>
      </c>
      <c r="I956" t="s">
        <v>44</v>
      </c>
      <c r="J956" t="s">
        <v>45</v>
      </c>
      <c r="K956" t="s">
        <v>53</v>
      </c>
      <c r="L956" t="s">
        <v>47</v>
      </c>
      <c r="M956" t="s">
        <v>2979</v>
      </c>
      <c r="N956">
        <v>0.37</v>
      </c>
      <c r="O956" t="s">
        <v>35</v>
      </c>
      <c r="P956" t="s">
        <v>69</v>
      </c>
      <c r="Q956" t="s">
        <v>480</v>
      </c>
      <c r="R956" t="s">
        <v>2992</v>
      </c>
      <c r="S956">
        <v>6901</v>
      </c>
      <c r="T956" s="1">
        <v>42061</v>
      </c>
      <c r="U956" s="1">
        <v>42063</v>
      </c>
      <c r="V956">
        <v>147.75659999999999</v>
      </c>
      <c r="W956" s="2">
        <f>Sales_Dataset[[#This Row],[Profit]]/Sales_Dataset[[#This Row],[Sales]]</f>
        <v>0.69000000000000006</v>
      </c>
      <c r="X956">
        <v>4</v>
      </c>
      <c r="Y956">
        <v>214.14</v>
      </c>
      <c r="Z956">
        <v>89705</v>
      </c>
      <c r="AA956" t="s">
        <v>72</v>
      </c>
      <c r="AB956" t="s">
        <v>40</v>
      </c>
    </row>
    <row r="957" spans="1:28" x14ac:dyDescent="0.3">
      <c r="A957">
        <v>2408</v>
      </c>
      <c r="B957" t="s">
        <v>41</v>
      </c>
      <c r="C957">
        <v>0</v>
      </c>
      <c r="D957">
        <v>8.34</v>
      </c>
      <c r="E957">
        <v>2.64</v>
      </c>
      <c r="F957">
        <v>349</v>
      </c>
      <c r="G957" t="s">
        <v>157</v>
      </c>
      <c r="H957" t="s">
        <v>85</v>
      </c>
      <c r="I957" t="s">
        <v>44</v>
      </c>
      <c r="J957" t="s">
        <v>45</v>
      </c>
      <c r="K957" t="s">
        <v>61</v>
      </c>
      <c r="L957" t="s">
        <v>62</v>
      </c>
      <c r="M957" t="s">
        <v>191</v>
      </c>
      <c r="N957">
        <v>0.59</v>
      </c>
      <c r="O957" t="s">
        <v>35</v>
      </c>
      <c r="P957" t="s">
        <v>88</v>
      </c>
      <c r="Q957" t="s">
        <v>94</v>
      </c>
      <c r="R957" t="s">
        <v>95</v>
      </c>
      <c r="S957">
        <v>33132</v>
      </c>
      <c r="T957" s="1">
        <v>42164</v>
      </c>
      <c r="U957" s="1">
        <v>42166</v>
      </c>
      <c r="V957">
        <v>5.8624999999999998</v>
      </c>
      <c r="W957" s="2">
        <f>Sales_Dataset[[#This Row],[Profit]]/Sales_Dataset[[#This Row],[Sales]]</f>
        <v>2.7537695523509795E-2</v>
      </c>
      <c r="X957">
        <v>23</v>
      </c>
      <c r="Y957">
        <v>212.89</v>
      </c>
      <c r="Z957">
        <v>17446</v>
      </c>
      <c r="AA957" t="s">
        <v>91</v>
      </c>
      <c r="AB957" t="s">
        <v>40</v>
      </c>
    </row>
    <row r="958" spans="1:28" x14ac:dyDescent="0.3">
      <c r="A958">
        <v>21776</v>
      </c>
      <c r="B958" t="s">
        <v>41</v>
      </c>
      <c r="C958">
        <v>0.06</v>
      </c>
      <c r="D958">
        <v>9.48</v>
      </c>
      <c r="E958">
        <v>7.29</v>
      </c>
      <c r="F958">
        <v>11</v>
      </c>
      <c r="G958" t="s">
        <v>1964</v>
      </c>
      <c r="H958" t="s">
        <v>43</v>
      </c>
      <c r="I958" t="s">
        <v>44</v>
      </c>
      <c r="J958" t="s">
        <v>31</v>
      </c>
      <c r="K958" t="s">
        <v>117</v>
      </c>
      <c r="L958" t="s">
        <v>62</v>
      </c>
      <c r="M958" t="s">
        <v>1965</v>
      </c>
      <c r="N958">
        <v>0.45</v>
      </c>
      <c r="O958" t="s">
        <v>35</v>
      </c>
      <c r="P958" t="s">
        <v>69</v>
      </c>
      <c r="Q958" t="s">
        <v>497</v>
      </c>
      <c r="R958" t="s">
        <v>1966</v>
      </c>
      <c r="S958">
        <v>7203</v>
      </c>
      <c r="T958" s="1">
        <v>42050</v>
      </c>
      <c r="U958" s="1">
        <v>42052</v>
      </c>
      <c r="V958">
        <v>-53.809600000000003</v>
      </c>
      <c r="W958" s="2">
        <f>Sales_Dataset[[#This Row],[Profit]]/Sales_Dataset[[#This Row],[Sales]]</f>
        <v>-0.25484063461993844</v>
      </c>
      <c r="X958">
        <v>22</v>
      </c>
      <c r="Y958">
        <v>211.15</v>
      </c>
      <c r="Z958">
        <v>90192</v>
      </c>
      <c r="AA958" t="s">
        <v>72</v>
      </c>
      <c r="AB958" t="s">
        <v>40</v>
      </c>
    </row>
    <row r="959" spans="1:28" x14ac:dyDescent="0.3">
      <c r="A959">
        <v>22176</v>
      </c>
      <c r="B959" t="s">
        <v>58</v>
      </c>
      <c r="C959">
        <v>0.09</v>
      </c>
      <c r="D959">
        <v>17.98</v>
      </c>
      <c r="E959">
        <v>8.51</v>
      </c>
      <c r="F959">
        <v>526</v>
      </c>
      <c r="G959" t="s">
        <v>1511</v>
      </c>
      <c r="H959" t="s">
        <v>43</v>
      </c>
      <c r="I959" t="s">
        <v>44</v>
      </c>
      <c r="J959" t="s">
        <v>55</v>
      </c>
      <c r="K959" t="s">
        <v>77</v>
      </c>
      <c r="L959" t="s">
        <v>167</v>
      </c>
      <c r="M959" t="s">
        <v>324</v>
      </c>
      <c r="N959">
        <v>0.4</v>
      </c>
      <c r="O959" t="s">
        <v>35</v>
      </c>
      <c r="P959" t="s">
        <v>36</v>
      </c>
      <c r="Q959" t="s">
        <v>396</v>
      </c>
      <c r="R959" t="s">
        <v>1512</v>
      </c>
      <c r="S959">
        <v>85204</v>
      </c>
      <c r="T959" s="1">
        <v>42149</v>
      </c>
      <c r="U959" s="1">
        <v>42151</v>
      </c>
      <c r="V959">
        <v>-6.6120000000000108</v>
      </c>
      <c r="W959" s="2">
        <f>Sales_Dataset[[#This Row],[Profit]]/Sales_Dataset[[#This Row],[Sales]]</f>
        <v>-3.1317197934921666E-2</v>
      </c>
      <c r="X959">
        <v>12</v>
      </c>
      <c r="Y959">
        <v>211.13</v>
      </c>
      <c r="Z959">
        <v>90026</v>
      </c>
      <c r="AA959" t="s">
        <v>39</v>
      </c>
      <c r="AB959" t="s">
        <v>40</v>
      </c>
    </row>
    <row r="960" spans="1:28" x14ac:dyDescent="0.3">
      <c r="A960">
        <v>18771</v>
      </c>
      <c r="B960" t="s">
        <v>65</v>
      </c>
      <c r="C960">
        <v>0.03</v>
      </c>
      <c r="D960">
        <v>40.89</v>
      </c>
      <c r="E960">
        <v>18.98</v>
      </c>
      <c r="F960">
        <v>268</v>
      </c>
      <c r="G960" t="s">
        <v>772</v>
      </c>
      <c r="H960" t="s">
        <v>43</v>
      </c>
      <c r="I960" t="s">
        <v>44</v>
      </c>
      <c r="J960" t="s">
        <v>31</v>
      </c>
      <c r="K960" t="s">
        <v>117</v>
      </c>
      <c r="L960" t="s">
        <v>47</v>
      </c>
      <c r="M960" t="s">
        <v>118</v>
      </c>
      <c r="N960">
        <v>0.56999999999999995</v>
      </c>
      <c r="O960" t="s">
        <v>35</v>
      </c>
      <c r="P960" t="s">
        <v>36</v>
      </c>
      <c r="Q960" t="s">
        <v>396</v>
      </c>
      <c r="R960" t="s">
        <v>773</v>
      </c>
      <c r="S960">
        <v>86001</v>
      </c>
      <c r="T960" s="1">
        <v>42101</v>
      </c>
      <c r="U960" s="1">
        <v>42108</v>
      </c>
      <c r="V960">
        <v>78.98</v>
      </c>
      <c r="W960" s="2">
        <f>Sales_Dataset[[#This Row],[Profit]]/Sales_Dataset[[#This Row],[Sales]]</f>
        <v>0.37472126014138635</v>
      </c>
      <c r="X960">
        <v>5</v>
      </c>
      <c r="Y960">
        <v>210.77</v>
      </c>
      <c r="Z960">
        <v>88941</v>
      </c>
      <c r="AA960" t="s">
        <v>39</v>
      </c>
      <c r="AB960" t="s">
        <v>40</v>
      </c>
    </row>
    <row r="961" spans="1:28" x14ac:dyDescent="0.3">
      <c r="A961">
        <v>19967</v>
      </c>
      <c r="B961" t="s">
        <v>58</v>
      </c>
      <c r="C961">
        <v>0.08</v>
      </c>
      <c r="D961">
        <v>22.23</v>
      </c>
      <c r="E961">
        <v>3.63</v>
      </c>
      <c r="F961">
        <v>1917</v>
      </c>
      <c r="G961" t="s">
        <v>1346</v>
      </c>
      <c r="H961" t="s">
        <v>43</v>
      </c>
      <c r="I961" t="s">
        <v>44</v>
      </c>
      <c r="J961" t="s">
        <v>31</v>
      </c>
      <c r="K961" t="s">
        <v>117</v>
      </c>
      <c r="L961" t="s">
        <v>62</v>
      </c>
      <c r="M961" t="s">
        <v>1347</v>
      </c>
      <c r="N961">
        <v>0.52</v>
      </c>
      <c r="O961" t="s">
        <v>35</v>
      </c>
      <c r="P961" t="s">
        <v>88</v>
      </c>
      <c r="Q961" t="s">
        <v>380</v>
      </c>
      <c r="R961" t="s">
        <v>1348</v>
      </c>
      <c r="S961">
        <v>72113</v>
      </c>
      <c r="T961" s="1">
        <v>42064</v>
      </c>
      <c r="U961" s="1">
        <v>42066</v>
      </c>
      <c r="V961">
        <v>-29.61</v>
      </c>
      <c r="W961" s="2">
        <f>Sales_Dataset[[#This Row],[Profit]]/Sales_Dataset[[#This Row],[Sales]]</f>
        <v>-0.14077877620881471</v>
      </c>
      <c r="X961">
        <v>10</v>
      </c>
      <c r="Y961">
        <v>210.33</v>
      </c>
      <c r="Z961">
        <v>85897</v>
      </c>
      <c r="AA961" t="s">
        <v>91</v>
      </c>
      <c r="AB961" t="s">
        <v>40</v>
      </c>
    </row>
    <row r="962" spans="1:28" x14ac:dyDescent="0.3">
      <c r="A962">
        <v>4556</v>
      </c>
      <c r="B962" t="s">
        <v>27</v>
      </c>
      <c r="C962">
        <v>7.0000000000000007E-2</v>
      </c>
      <c r="D962">
        <v>5.0199999999999996</v>
      </c>
      <c r="E962">
        <v>5.14</v>
      </c>
      <c r="F962">
        <v>699</v>
      </c>
      <c r="G962" t="s">
        <v>79</v>
      </c>
      <c r="H962" t="s">
        <v>43</v>
      </c>
      <c r="I962" t="s">
        <v>80</v>
      </c>
      <c r="J962" t="s">
        <v>55</v>
      </c>
      <c r="K962" t="s">
        <v>86</v>
      </c>
      <c r="L962" t="s">
        <v>62</v>
      </c>
      <c r="M962" t="s">
        <v>249</v>
      </c>
      <c r="N962">
        <v>0.79</v>
      </c>
      <c r="O962" t="s">
        <v>35</v>
      </c>
      <c r="P962" t="s">
        <v>36</v>
      </c>
      <c r="Q962" t="s">
        <v>37</v>
      </c>
      <c r="R962" t="s">
        <v>38</v>
      </c>
      <c r="S962">
        <v>90041</v>
      </c>
      <c r="T962" s="1">
        <v>42033</v>
      </c>
      <c r="U962" s="1">
        <v>42035</v>
      </c>
      <c r="V962">
        <v>-168.72</v>
      </c>
      <c r="W962" s="2">
        <f>Sales_Dataset[[#This Row],[Profit]]/Sales_Dataset[[#This Row],[Sales]]</f>
        <v>-0.8030461684911947</v>
      </c>
      <c r="X962">
        <v>42</v>
      </c>
      <c r="Y962">
        <v>210.1</v>
      </c>
      <c r="Z962">
        <v>32420</v>
      </c>
      <c r="AA962" t="s">
        <v>39</v>
      </c>
      <c r="AB962" t="s">
        <v>40</v>
      </c>
    </row>
    <row r="963" spans="1:28" x14ac:dyDescent="0.3">
      <c r="A963">
        <v>26260</v>
      </c>
      <c r="B963" t="s">
        <v>76</v>
      </c>
      <c r="C963">
        <v>0.08</v>
      </c>
      <c r="D963">
        <v>26.38</v>
      </c>
      <c r="E963">
        <v>5.58</v>
      </c>
      <c r="F963">
        <v>1054</v>
      </c>
      <c r="G963" t="s">
        <v>3014</v>
      </c>
      <c r="H963" t="s">
        <v>43</v>
      </c>
      <c r="I963" t="s">
        <v>30</v>
      </c>
      <c r="J963" t="s">
        <v>45</v>
      </c>
      <c r="K963" t="s">
        <v>53</v>
      </c>
      <c r="L963" t="s">
        <v>47</v>
      </c>
      <c r="M963" t="s">
        <v>3016</v>
      </c>
      <c r="N963">
        <v>0.39</v>
      </c>
      <c r="O963" t="s">
        <v>35</v>
      </c>
      <c r="P963" t="s">
        <v>36</v>
      </c>
      <c r="Q963" t="s">
        <v>396</v>
      </c>
      <c r="R963" t="s">
        <v>3015</v>
      </c>
      <c r="S963">
        <v>85374</v>
      </c>
      <c r="T963" s="1">
        <v>42149</v>
      </c>
      <c r="U963" s="1">
        <v>42150</v>
      </c>
      <c r="V963">
        <v>144.7482</v>
      </c>
      <c r="W963" s="2">
        <f>Sales_Dataset[[#This Row],[Profit]]/Sales_Dataset[[#This Row],[Sales]]</f>
        <v>0.69</v>
      </c>
      <c r="X963">
        <v>8</v>
      </c>
      <c r="Y963">
        <v>209.78</v>
      </c>
      <c r="Z963">
        <v>90069</v>
      </c>
      <c r="AA963" t="s">
        <v>39</v>
      </c>
      <c r="AB963" t="s">
        <v>40</v>
      </c>
    </row>
    <row r="964" spans="1:28" x14ac:dyDescent="0.3">
      <c r="A964">
        <v>23059</v>
      </c>
      <c r="B964" t="s">
        <v>65</v>
      </c>
      <c r="C964">
        <v>0.09</v>
      </c>
      <c r="D964">
        <v>35.94</v>
      </c>
      <c r="E964">
        <v>6.66</v>
      </c>
      <c r="F964">
        <v>269</v>
      </c>
      <c r="G964" t="s">
        <v>2306</v>
      </c>
      <c r="H964" t="s">
        <v>43</v>
      </c>
      <c r="I964" t="s">
        <v>44</v>
      </c>
      <c r="J964" t="s">
        <v>45</v>
      </c>
      <c r="K964" t="s">
        <v>115</v>
      </c>
      <c r="L964" t="s">
        <v>47</v>
      </c>
      <c r="M964" t="s">
        <v>265</v>
      </c>
      <c r="N964">
        <v>0.4</v>
      </c>
      <c r="O964" t="s">
        <v>35</v>
      </c>
      <c r="P964" t="s">
        <v>36</v>
      </c>
      <c r="Q964" t="s">
        <v>396</v>
      </c>
      <c r="R964" t="s">
        <v>2307</v>
      </c>
      <c r="S964">
        <v>85234</v>
      </c>
      <c r="T964" s="1">
        <v>42160</v>
      </c>
      <c r="U964" s="1">
        <v>42165</v>
      </c>
      <c r="V964">
        <v>144.2928</v>
      </c>
      <c r="W964" s="2">
        <f>Sales_Dataset[[#This Row],[Profit]]/Sales_Dataset[[#This Row],[Sales]]</f>
        <v>0.69</v>
      </c>
      <c r="X964">
        <v>6</v>
      </c>
      <c r="Y964">
        <v>209.12</v>
      </c>
      <c r="Z964">
        <v>88942</v>
      </c>
      <c r="AA964" t="s">
        <v>39</v>
      </c>
      <c r="AB964" t="s">
        <v>40</v>
      </c>
    </row>
    <row r="965" spans="1:28" x14ac:dyDescent="0.3">
      <c r="A965">
        <v>7810</v>
      </c>
      <c r="B965" t="s">
        <v>27</v>
      </c>
      <c r="C965">
        <v>0</v>
      </c>
      <c r="D965">
        <v>7.1</v>
      </c>
      <c r="E965">
        <v>6.05</v>
      </c>
      <c r="F965">
        <v>1228</v>
      </c>
      <c r="G965" t="s">
        <v>357</v>
      </c>
      <c r="H965" t="s">
        <v>43</v>
      </c>
      <c r="I965" t="s">
        <v>60</v>
      </c>
      <c r="J965" t="s">
        <v>45</v>
      </c>
      <c r="K965" t="s">
        <v>67</v>
      </c>
      <c r="L965" t="s">
        <v>47</v>
      </c>
      <c r="M965" t="s">
        <v>358</v>
      </c>
      <c r="N965">
        <v>0.39</v>
      </c>
      <c r="O965" t="s">
        <v>35</v>
      </c>
      <c r="P965" t="s">
        <v>69</v>
      </c>
      <c r="Q965" t="s">
        <v>165</v>
      </c>
      <c r="R965" t="s">
        <v>166</v>
      </c>
      <c r="S965">
        <v>19140</v>
      </c>
      <c r="T965" s="1">
        <v>42051</v>
      </c>
      <c r="U965" s="1">
        <v>42052</v>
      </c>
      <c r="V965">
        <v>-60.145000000000003</v>
      </c>
      <c r="W965" s="2">
        <f>Sales_Dataset[[#This Row],[Profit]]/Sales_Dataset[[#This Row],[Sales]]</f>
        <v>-0.28800938562467077</v>
      </c>
      <c r="X965">
        <v>28</v>
      </c>
      <c r="Y965">
        <v>208.83</v>
      </c>
      <c r="Z965">
        <v>55874</v>
      </c>
      <c r="AA965" t="s">
        <v>72</v>
      </c>
      <c r="AB965" t="s">
        <v>129</v>
      </c>
    </row>
    <row r="966" spans="1:28" x14ac:dyDescent="0.3">
      <c r="A966">
        <v>19842</v>
      </c>
      <c r="B966" t="s">
        <v>58</v>
      </c>
      <c r="C966">
        <v>0.01</v>
      </c>
      <c r="D966">
        <v>10.9</v>
      </c>
      <c r="E966">
        <v>7.46</v>
      </c>
      <c r="F966">
        <v>3397</v>
      </c>
      <c r="G966" t="s">
        <v>1293</v>
      </c>
      <c r="H966" t="s">
        <v>43</v>
      </c>
      <c r="I966" t="s">
        <v>60</v>
      </c>
      <c r="J966" t="s">
        <v>45</v>
      </c>
      <c r="K966" t="s">
        <v>120</v>
      </c>
      <c r="L966" t="s">
        <v>47</v>
      </c>
      <c r="M966" t="s">
        <v>1294</v>
      </c>
      <c r="N966">
        <v>0.59</v>
      </c>
      <c r="O966" t="s">
        <v>35</v>
      </c>
      <c r="P966" t="s">
        <v>49</v>
      </c>
      <c r="Q966" t="s">
        <v>176</v>
      </c>
      <c r="R966" t="s">
        <v>1295</v>
      </c>
      <c r="S966">
        <v>61832</v>
      </c>
      <c r="T966" s="1">
        <v>42074</v>
      </c>
      <c r="U966" s="1">
        <v>42075</v>
      </c>
      <c r="V966">
        <v>-116.76</v>
      </c>
      <c r="W966" s="2">
        <f>Sales_Dataset[[#This Row],[Profit]]/Sales_Dataset[[#This Row],[Sales]]</f>
        <v>-0.56321450967150644</v>
      </c>
      <c r="X966">
        <v>18</v>
      </c>
      <c r="Y966">
        <v>207.31</v>
      </c>
      <c r="Z966">
        <v>87536</v>
      </c>
      <c r="AA966" t="s">
        <v>52</v>
      </c>
      <c r="AB966" t="s">
        <v>40</v>
      </c>
    </row>
    <row r="967" spans="1:28" x14ac:dyDescent="0.3">
      <c r="A967">
        <v>26296</v>
      </c>
      <c r="B967" t="s">
        <v>58</v>
      </c>
      <c r="C967">
        <v>0.03</v>
      </c>
      <c r="D967">
        <v>40.97</v>
      </c>
      <c r="E967">
        <v>8.99</v>
      </c>
      <c r="F967">
        <v>2621</v>
      </c>
      <c r="G967" t="s">
        <v>3022</v>
      </c>
      <c r="H967" t="s">
        <v>85</v>
      </c>
      <c r="I967" t="s">
        <v>30</v>
      </c>
      <c r="J967" t="s">
        <v>45</v>
      </c>
      <c r="K967" t="s">
        <v>81</v>
      </c>
      <c r="L967" t="s">
        <v>62</v>
      </c>
      <c r="M967" t="s">
        <v>1427</v>
      </c>
      <c r="N967">
        <v>0.59</v>
      </c>
      <c r="O967" t="s">
        <v>35</v>
      </c>
      <c r="P967" t="s">
        <v>88</v>
      </c>
      <c r="Q967" t="s">
        <v>736</v>
      </c>
      <c r="R967" t="s">
        <v>2390</v>
      </c>
      <c r="S967">
        <v>37027</v>
      </c>
      <c r="T967" s="1">
        <v>42082</v>
      </c>
      <c r="U967" s="1">
        <v>42083</v>
      </c>
      <c r="V967">
        <v>-177.05799999999999</v>
      </c>
      <c r="W967" s="2">
        <f>Sales_Dataset[[#This Row],[Profit]]/Sales_Dataset[[#This Row],[Sales]]</f>
        <v>-0.8544445516842003</v>
      </c>
      <c r="X967">
        <v>5</v>
      </c>
      <c r="Y967">
        <v>207.22</v>
      </c>
      <c r="Z967">
        <v>88016</v>
      </c>
      <c r="AA967" t="s">
        <v>91</v>
      </c>
      <c r="AB967" t="s">
        <v>40</v>
      </c>
    </row>
    <row r="968" spans="1:28" x14ac:dyDescent="0.3">
      <c r="A968">
        <v>20790</v>
      </c>
      <c r="B968" t="s">
        <v>76</v>
      </c>
      <c r="C968">
        <v>0.03</v>
      </c>
      <c r="D968">
        <v>95.43</v>
      </c>
      <c r="E968">
        <v>19.989999999999998</v>
      </c>
      <c r="F968">
        <v>719</v>
      </c>
      <c r="G968" t="s">
        <v>1616</v>
      </c>
      <c r="H968" t="s">
        <v>43</v>
      </c>
      <c r="I968" t="s">
        <v>30</v>
      </c>
      <c r="J968" t="s">
        <v>45</v>
      </c>
      <c r="K968" t="s">
        <v>120</v>
      </c>
      <c r="L968" t="s">
        <v>47</v>
      </c>
      <c r="M968" t="s">
        <v>1619</v>
      </c>
      <c r="N968">
        <v>0.79</v>
      </c>
      <c r="O968" t="s">
        <v>35</v>
      </c>
      <c r="P968" t="s">
        <v>36</v>
      </c>
      <c r="Q968" t="s">
        <v>1617</v>
      </c>
      <c r="R968" t="s">
        <v>1618</v>
      </c>
      <c r="S968">
        <v>89041</v>
      </c>
      <c r="T968" s="1">
        <v>42063</v>
      </c>
      <c r="U968" s="1">
        <v>42065</v>
      </c>
      <c r="V968">
        <v>-79.320800000000006</v>
      </c>
      <c r="W968" s="2">
        <f>Sales_Dataset[[#This Row],[Profit]]/Sales_Dataset[[#This Row],[Sales]]</f>
        <v>-0.38488427386093454</v>
      </c>
      <c r="X968">
        <v>2</v>
      </c>
      <c r="Y968">
        <v>206.09</v>
      </c>
      <c r="Z968">
        <v>89344</v>
      </c>
      <c r="AA968" t="s">
        <v>39</v>
      </c>
      <c r="AB968" t="s">
        <v>40</v>
      </c>
    </row>
    <row r="969" spans="1:28" x14ac:dyDescent="0.3">
      <c r="A969">
        <v>3956</v>
      </c>
      <c r="B969" t="s">
        <v>41</v>
      </c>
      <c r="C969">
        <v>0</v>
      </c>
      <c r="D969">
        <v>20.28</v>
      </c>
      <c r="E969">
        <v>14.39</v>
      </c>
      <c r="F969">
        <v>1959</v>
      </c>
      <c r="G969" t="s">
        <v>224</v>
      </c>
      <c r="H969" t="s">
        <v>43</v>
      </c>
      <c r="I969" t="s">
        <v>30</v>
      </c>
      <c r="J969" t="s">
        <v>31</v>
      </c>
      <c r="K969" t="s">
        <v>117</v>
      </c>
      <c r="L969" t="s">
        <v>47</v>
      </c>
      <c r="M969" t="s">
        <v>234</v>
      </c>
      <c r="N969">
        <v>0.47</v>
      </c>
      <c r="O969" t="s">
        <v>35</v>
      </c>
      <c r="P969" t="s">
        <v>88</v>
      </c>
      <c r="Q969" t="s">
        <v>94</v>
      </c>
      <c r="R969" t="s">
        <v>95</v>
      </c>
      <c r="S969">
        <v>33916</v>
      </c>
      <c r="T969" s="1">
        <v>42026</v>
      </c>
      <c r="U969" s="1">
        <v>42026</v>
      </c>
      <c r="V969">
        <v>-66.247299999999996</v>
      </c>
      <c r="W969" s="2">
        <f>Sales_Dataset[[#This Row],[Profit]]/Sales_Dataset[[#This Row],[Sales]]</f>
        <v>-0.321526402640264</v>
      </c>
      <c r="X969">
        <v>9</v>
      </c>
      <c r="Y969">
        <v>206.04</v>
      </c>
      <c r="Z969">
        <v>28225</v>
      </c>
      <c r="AA969" t="s">
        <v>91</v>
      </c>
      <c r="AB969" t="s">
        <v>40</v>
      </c>
    </row>
    <row r="970" spans="1:28" x14ac:dyDescent="0.3">
      <c r="A970">
        <v>25539</v>
      </c>
      <c r="B970" t="s">
        <v>41</v>
      </c>
      <c r="C970">
        <v>0.03</v>
      </c>
      <c r="D970">
        <v>14.2</v>
      </c>
      <c r="E970">
        <v>5.3</v>
      </c>
      <c r="F970">
        <v>619</v>
      </c>
      <c r="G970" t="s">
        <v>2868</v>
      </c>
      <c r="H970" t="s">
        <v>43</v>
      </c>
      <c r="I970" t="s">
        <v>80</v>
      </c>
      <c r="J970" t="s">
        <v>31</v>
      </c>
      <c r="K970" t="s">
        <v>117</v>
      </c>
      <c r="L970" t="s">
        <v>82</v>
      </c>
      <c r="M970" t="s">
        <v>1789</v>
      </c>
      <c r="N970">
        <v>0.46</v>
      </c>
      <c r="O970" t="s">
        <v>35</v>
      </c>
      <c r="P970" t="s">
        <v>49</v>
      </c>
      <c r="Q970" t="s">
        <v>216</v>
      </c>
      <c r="R970" t="s">
        <v>1373</v>
      </c>
      <c r="S970">
        <v>48195</v>
      </c>
      <c r="T970" s="1">
        <v>42011</v>
      </c>
      <c r="U970" s="1">
        <v>42012</v>
      </c>
      <c r="V970">
        <v>107.02</v>
      </c>
      <c r="W970" s="2">
        <f>Sales_Dataset[[#This Row],[Profit]]/Sales_Dataset[[#This Row],[Sales]]</f>
        <v>0.51956500631129232</v>
      </c>
      <c r="X970">
        <v>14</v>
      </c>
      <c r="Y970">
        <v>205.98</v>
      </c>
      <c r="Z970">
        <v>88196</v>
      </c>
      <c r="AA970" t="s">
        <v>52</v>
      </c>
      <c r="AB970" t="s">
        <v>40</v>
      </c>
    </row>
    <row r="971" spans="1:28" x14ac:dyDescent="0.3">
      <c r="A971">
        <v>24640</v>
      </c>
      <c r="B971" t="s">
        <v>65</v>
      </c>
      <c r="C971">
        <v>0.09</v>
      </c>
      <c r="D971">
        <v>30.98</v>
      </c>
      <c r="E971">
        <v>6.5</v>
      </c>
      <c r="F971">
        <v>1958</v>
      </c>
      <c r="G971" t="s">
        <v>2689</v>
      </c>
      <c r="H971" t="s">
        <v>85</v>
      </c>
      <c r="I971" t="s">
        <v>80</v>
      </c>
      <c r="J971" t="s">
        <v>55</v>
      </c>
      <c r="K971" t="s">
        <v>86</v>
      </c>
      <c r="L971" t="s">
        <v>47</v>
      </c>
      <c r="M971" t="s">
        <v>1531</v>
      </c>
      <c r="N971">
        <v>0.64</v>
      </c>
      <c r="O971" t="s">
        <v>35</v>
      </c>
      <c r="P971" t="s">
        <v>36</v>
      </c>
      <c r="Q971" t="s">
        <v>516</v>
      </c>
      <c r="R971" t="s">
        <v>721</v>
      </c>
      <c r="S971">
        <v>97068</v>
      </c>
      <c r="T971" s="1">
        <v>42173</v>
      </c>
      <c r="U971" s="1">
        <v>42177</v>
      </c>
      <c r="V971">
        <v>-55.97</v>
      </c>
      <c r="W971" s="2">
        <f>Sales_Dataset[[#This Row],[Profit]]/Sales_Dataset[[#This Row],[Sales]]</f>
        <v>-0.2739062347068611</v>
      </c>
      <c r="X971">
        <v>7</v>
      </c>
      <c r="Y971">
        <v>204.34</v>
      </c>
      <c r="Z971">
        <v>89819</v>
      </c>
      <c r="AA971" t="s">
        <v>39</v>
      </c>
      <c r="AB971" t="s">
        <v>40</v>
      </c>
    </row>
    <row r="972" spans="1:28" x14ac:dyDescent="0.3">
      <c r="A972">
        <v>20521</v>
      </c>
      <c r="B972" t="s">
        <v>76</v>
      </c>
      <c r="C972">
        <v>0.09</v>
      </c>
      <c r="D972">
        <v>30.73</v>
      </c>
      <c r="E972">
        <v>4</v>
      </c>
      <c r="F972">
        <v>191</v>
      </c>
      <c r="G972" t="s">
        <v>801</v>
      </c>
      <c r="H972" t="s">
        <v>43</v>
      </c>
      <c r="I972" t="s">
        <v>30</v>
      </c>
      <c r="J972" t="s">
        <v>55</v>
      </c>
      <c r="K972" t="s">
        <v>86</v>
      </c>
      <c r="L972" t="s">
        <v>47</v>
      </c>
      <c r="M972" t="s">
        <v>308</v>
      </c>
      <c r="N972">
        <v>0.75</v>
      </c>
      <c r="O972" t="s">
        <v>35</v>
      </c>
      <c r="P972" t="s">
        <v>49</v>
      </c>
      <c r="Q972" t="s">
        <v>176</v>
      </c>
      <c r="R972" t="s">
        <v>424</v>
      </c>
      <c r="S972">
        <v>60505</v>
      </c>
      <c r="T972" s="1">
        <v>42103</v>
      </c>
      <c r="U972" s="1">
        <v>42103</v>
      </c>
      <c r="V972">
        <v>-99.986400000000003</v>
      </c>
      <c r="W972" s="2">
        <f>Sales_Dataset[[#This Row],[Profit]]/Sales_Dataset[[#This Row],[Sales]]</f>
        <v>-0.49135780628040687</v>
      </c>
      <c r="X972">
        <v>7</v>
      </c>
      <c r="Y972">
        <v>203.49</v>
      </c>
      <c r="Z972">
        <v>89093</v>
      </c>
      <c r="AA972" t="s">
        <v>52</v>
      </c>
      <c r="AB972" t="s">
        <v>40</v>
      </c>
    </row>
    <row r="973" spans="1:28" x14ac:dyDescent="0.3">
      <c r="A973">
        <v>23627</v>
      </c>
      <c r="B973" t="s">
        <v>41</v>
      </c>
      <c r="C973">
        <v>0.05</v>
      </c>
      <c r="D973">
        <v>9.99</v>
      </c>
      <c r="E973">
        <v>4.78</v>
      </c>
      <c r="F973">
        <v>3008</v>
      </c>
      <c r="G973" t="s">
        <v>2487</v>
      </c>
      <c r="H973" t="s">
        <v>43</v>
      </c>
      <c r="I973" t="s">
        <v>44</v>
      </c>
      <c r="J973" t="s">
        <v>45</v>
      </c>
      <c r="K973" t="s">
        <v>53</v>
      </c>
      <c r="L973" t="s">
        <v>47</v>
      </c>
      <c r="M973" t="s">
        <v>325</v>
      </c>
      <c r="N973">
        <v>0.4</v>
      </c>
      <c r="O973" t="s">
        <v>35</v>
      </c>
      <c r="P973" t="s">
        <v>49</v>
      </c>
      <c r="Q973" t="s">
        <v>474</v>
      </c>
      <c r="R973" t="s">
        <v>2488</v>
      </c>
      <c r="S973">
        <v>55343</v>
      </c>
      <c r="T973" s="1">
        <v>42069</v>
      </c>
      <c r="U973" s="1">
        <v>42070</v>
      </c>
      <c r="V973">
        <v>41.3</v>
      </c>
      <c r="W973" s="2">
        <f>Sales_Dataset[[#This Row],[Profit]]/Sales_Dataset[[#This Row],[Sales]]</f>
        <v>0.20307813345134482</v>
      </c>
      <c r="X973">
        <v>20</v>
      </c>
      <c r="Y973">
        <v>203.37</v>
      </c>
      <c r="Z973">
        <v>89414</v>
      </c>
      <c r="AA973" t="s">
        <v>52</v>
      </c>
      <c r="AB973" t="s">
        <v>40</v>
      </c>
    </row>
    <row r="974" spans="1:28" x14ac:dyDescent="0.3">
      <c r="A974">
        <v>18720</v>
      </c>
      <c r="B974" t="s">
        <v>58</v>
      </c>
      <c r="C974">
        <v>0.01</v>
      </c>
      <c r="D974">
        <v>39.979999999999997</v>
      </c>
      <c r="E974">
        <v>4</v>
      </c>
      <c r="F974">
        <v>2649</v>
      </c>
      <c r="G974" t="s">
        <v>754</v>
      </c>
      <c r="H974" t="s">
        <v>43</v>
      </c>
      <c r="I974" t="s">
        <v>30</v>
      </c>
      <c r="J974" t="s">
        <v>55</v>
      </c>
      <c r="K974" t="s">
        <v>86</v>
      </c>
      <c r="L974" t="s">
        <v>47</v>
      </c>
      <c r="M974" t="s">
        <v>613</v>
      </c>
      <c r="N974">
        <v>0.7</v>
      </c>
      <c r="O974" t="s">
        <v>35</v>
      </c>
      <c r="P974" t="s">
        <v>69</v>
      </c>
      <c r="Q974" t="s">
        <v>460</v>
      </c>
      <c r="R974" t="s">
        <v>755</v>
      </c>
      <c r="S974">
        <v>21040</v>
      </c>
      <c r="T974" s="1">
        <v>42166</v>
      </c>
      <c r="U974" s="1">
        <v>42167</v>
      </c>
      <c r="V974">
        <v>-30.808</v>
      </c>
      <c r="W974" s="2">
        <f>Sales_Dataset[[#This Row],[Profit]]/Sales_Dataset[[#This Row],[Sales]]</f>
        <v>-0.15154705101087118</v>
      </c>
      <c r="X974">
        <v>5</v>
      </c>
      <c r="Y974">
        <v>203.29</v>
      </c>
      <c r="Z974">
        <v>88814</v>
      </c>
      <c r="AA974" t="s">
        <v>72</v>
      </c>
      <c r="AB974" t="s">
        <v>40</v>
      </c>
    </row>
    <row r="975" spans="1:28" x14ac:dyDescent="0.3">
      <c r="A975">
        <v>22476</v>
      </c>
      <c r="B975" t="s">
        <v>65</v>
      </c>
      <c r="C975">
        <v>0</v>
      </c>
      <c r="D975">
        <v>5.28</v>
      </c>
      <c r="E975">
        <v>6.26</v>
      </c>
      <c r="F975">
        <v>2992</v>
      </c>
      <c r="G975" t="s">
        <v>2142</v>
      </c>
      <c r="H975" t="s">
        <v>43</v>
      </c>
      <c r="I975" t="s">
        <v>44</v>
      </c>
      <c r="J975" t="s">
        <v>45</v>
      </c>
      <c r="K975" t="s">
        <v>53</v>
      </c>
      <c r="L975" t="s">
        <v>47</v>
      </c>
      <c r="M975" t="s">
        <v>290</v>
      </c>
      <c r="N975">
        <v>0.4</v>
      </c>
      <c r="O975" t="s">
        <v>35</v>
      </c>
      <c r="P975" t="s">
        <v>49</v>
      </c>
      <c r="Q975" t="s">
        <v>419</v>
      </c>
      <c r="R975" t="s">
        <v>2143</v>
      </c>
      <c r="S975">
        <v>53081</v>
      </c>
      <c r="T975" s="1">
        <v>42132</v>
      </c>
      <c r="U975" s="1">
        <v>42139</v>
      </c>
      <c r="V975">
        <v>25.058000000000035</v>
      </c>
      <c r="W975" s="2">
        <f>Sales_Dataset[[#This Row],[Profit]]/Sales_Dataset[[#This Row],[Sales]]</f>
        <v>0.1234080275794141</v>
      </c>
      <c r="X975">
        <v>36</v>
      </c>
      <c r="Y975">
        <v>203.05</v>
      </c>
      <c r="Z975">
        <v>91466</v>
      </c>
      <c r="AA975" t="s">
        <v>52</v>
      </c>
      <c r="AB975" t="s">
        <v>40</v>
      </c>
    </row>
    <row r="976" spans="1:28" x14ac:dyDescent="0.3">
      <c r="A976">
        <v>19902</v>
      </c>
      <c r="B976" t="s">
        <v>27</v>
      </c>
      <c r="C976">
        <v>0.01</v>
      </c>
      <c r="D976">
        <v>99.99</v>
      </c>
      <c r="E976">
        <v>19.989999999999998</v>
      </c>
      <c r="F976">
        <v>2545</v>
      </c>
      <c r="G976" t="s">
        <v>1318</v>
      </c>
      <c r="H976" t="s">
        <v>85</v>
      </c>
      <c r="I976" t="s">
        <v>44</v>
      </c>
      <c r="J976" t="s">
        <v>55</v>
      </c>
      <c r="K976" t="s">
        <v>77</v>
      </c>
      <c r="L976" t="s">
        <v>47</v>
      </c>
      <c r="M976" t="s">
        <v>1319</v>
      </c>
      <c r="N976">
        <v>0.52</v>
      </c>
      <c r="O976" t="s">
        <v>35</v>
      </c>
      <c r="P976" t="s">
        <v>88</v>
      </c>
      <c r="Q976" t="s">
        <v>437</v>
      </c>
      <c r="R976" t="s">
        <v>1320</v>
      </c>
      <c r="S976">
        <v>22153</v>
      </c>
      <c r="T976" s="1">
        <v>42073</v>
      </c>
      <c r="U976" s="1">
        <v>42075</v>
      </c>
      <c r="V976">
        <v>90.024000000000001</v>
      </c>
      <c r="W976" s="2">
        <f>Sales_Dataset[[#This Row],[Profit]]/Sales_Dataset[[#This Row],[Sales]]</f>
        <v>0.44351167602719482</v>
      </c>
      <c r="X976">
        <v>2</v>
      </c>
      <c r="Y976">
        <v>202.98</v>
      </c>
      <c r="Z976">
        <v>87915</v>
      </c>
      <c r="AA976" t="s">
        <v>91</v>
      </c>
      <c r="AB976" t="s">
        <v>40</v>
      </c>
    </row>
    <row r="977" spans="1:28" x14ac:dyDescent="0.3">
      <c r="A977">
        <v>21086</v>
      </c>
      <c r="B977" t="s">
        <v>65</v>
      </c>
      <c r="C977">
        <v>0.04</v>
      </c>
      <c r="D977">
        <v>22.72</v>
      </c>
      <c r="E977">
        <v>8.99</v>
      </c>
      <c r="F977">
        <v>665</v>
      </c>
      <c r="G977" t="s">
        <v>735</v>
      </c>
      <c r="H977" t="s">
        <v>43</v>
      </c>
      <c r="I977" t="s">
        <v>30</v>
      </c>
      <c r="J977" t="s">
        <v>31</v>
      </c>
      <c r="K977" t="s">
        <v>117</v>
      </c>
      <c r="L977" t="s">
        <v>62</v>
      </c>
      <c r="M977" t="s">
        <v>205</v>
      </c>
      <c r="N977">
        <v>0.44</v>
      </c>
      <c r="O977" t="s">
        <v>35</v>
      </c>
      <c r="P977" t="s">
        <v>88</v>
      </c>
      <c r="Q977" t="s">
        <v>736</v>
      </c>
      <c r="R977" t="s">
        <v>737</v>
      </c>
      <c r="S977">
        <v>37130</v>
      </c>
      <c r="T977" s="1">
        <v>42020</v>
      </c>
      <c r="U977" s="1">
        <v>42024</v>
      </c>
      <c r="V977">
        <v>-678.49599999999998</v>
      </c>
      <c r="W977" s="2">
        <f>Sales_Dataset[[#This Row],[Profit]]/Sales_Dataset[[#This Row],[Sales]]</f>
        <v>-3.3520873474630699</v>
      </c>
      <c r="X977">
        <v>9</v>
      </c>
      <c r="Y977">
        <v>202.41</v>
      </c>
      <c r="Z977">
        <v>88677</v>
      </c>
      <c r="AA977" t="s">
        <v>91</v>
      </c>
      <c r="AB977" t="s">
        <v>40</v>
      </c>
    </row>
    <row r="978" spans="1:28" x14ac:dyDescent="0.3">
      <c r="A978">
        <v>22843</v>
      </c>
      <c r="B978" t="s">
        <v>65</v>
      </c>
      <c r="C978">
        <v>0.01</v>
      </c>
      <c r="D978">
        <v>10.48</v>
      </c>
      <c r="E978">
        <v>2.89</v>
      </c>
      <c r="F978">
        <v>1816</v>
      </c>
      <c r="G978" t="s">
        <v>2258</v>
      </c>
      <c r="H978" t="s">
        <v>43</v>
      </c>
      <c r="I978" t="s">
        <v>80</v>
      </c>
      <c r="J978" t="s">
        <v>45</v>
      </c>
      <c r="K978" t="s">
        <v>81</v>
      </c>
      <c r="L978" t="s">
        <v>62</v>
      </c>
      <c r="M978" t="s">
        <v>262</v>
      </c>
      <c r="N978">
        <v>0.6</v>
      </c>
      <c r="O978" t="s">
        <v>35</v>
      </c>
      <c r="P978" t="s">
        <v>49</v>
      </c>
      <c r="Q978" t="s">
        <v>216</v>
      </c>
      <c r="R978" t="s">
        <v>535</v>
      </c>
      <c r="S978">
        <v>48187</v>
      </c>
      <c r="T978" s="1">
        <v>42040</v>
      </c>
      <c r="U978" s="1">
        <v>42042</v>
      </c>
      <c r="V978">
        <v>60.561599999999999</v>
      </c>
      <c r="W978" s="2">
        <f>Sales_Dataset[[#This Row],[Profit]]/Sales_Dataset[[#This Row],[Sales]]</f>
        <v>0.2992469611621702</v>
      </c>
      <c r="X978">
        <v>19</v>
      </c>
      <c r="Y978">
        <v>202.38</v>
      </c>
      <c r="Z978">
        <v>85990</v>
      </c>
      <c r="AA978" t="s">
        <v>52</v>
      </c>
      <c r="AB978" t="s">
        <v>40</v>
      </c>
    </row>
    <row r="979" spans="1:28" x14ac:dyDescent="0.3">
      <c r="A979">
        <v>20496</v>
      </c>
      <c r="B979" t="s">
        <v>65</v>
      </c>
      <c r="C979">
        <v>0.08</v>
      </c>
      <c r="D979">
        <v>4.4800000000000004</v>
      </c>
      <c r="E979">
        <v>49</v>
      </c>
      <c r="F979">
        <v>2426</v>
      </c>
      <c r="G979" t="s">
        <v>1513</v>
      </c>
      <c r="H979" t="s">
        <v>43</v>
      </c>
      <c r="I979" t="s">
        <v>60</v>
      </c>
      <c r="J979" t="s">
        <v>45</v>
      </c>
      <c r="K979" t="s">
        <v>73</v>
      </c>
      <c r="L979" t="s">
        <v>105</v>
      </c>
      <c r="M979" t="s">
        <v>1004</v>
      </c>
      <c r="N979">
        <v>0.6</v>
      </c>
      <c r="O979" t="s">
        <v>35</v>
      </c>
      <c r="P979" t="s">
        <v>49</v>
      </c>
      <c r="Q979" t="s">
        <v>50</v>
      </c>
      <c r="R979" t="s">
        <v>1514</v>
      </c>
      <c r="S979">
        <v>75061</v>
      </c>
      <c r="T979" s="1">
        <v>42126</v>
      </c>
      <c r="U979" s="1">
        <v>42126</v>
      </c>
      <c r="V979">
        <v>139.58009999999999</v>
      </c>
      <c r="W979" s="2">
        <f>Sales_Dataset[[#This Row],[Profit]]/Sales_Dataset[[#This Row],[Sales]]</f>
        <v>0.69</v>
      </c>
      <c r="X979">
        <v>37</v>
      </c>
      <c r="Y979">
        <v>202.29</v>
      </c>
      <c r="Z979">
        <v>90861</v>
      </c>
      <c r="AA979" t="s">
        <v>52</v>
      </c>
      <c r="AB979" t="s">
        <v>40</v>
      </c>
    </row>
    <row r="980" spans="1:28" x14ac:dyDescent="0.3">
      <c r="A980">
        <v>20253</v>
      </c>
      <c r="B980" t="s">
        <v>41</v>
      </c>
      <c r="C980">
        <v>0.03</v>
      </c>
      <c r="D980">
        <v>17.7</v>
      </c>
      <c r="E980">
        <v>9.4700000000000006</v>
      </c>
      <c r="F980">
        <v>3154</v>
      </c>
      <c r="G980" t="s">
        <v>699</v>
      </c>
      <c r="H980" t="s">
        <v>43</v>
      </c>
      <c r="I980" t="s">
        <v>80</v>
      </c>
      <c r="J980" t="s">
        <v>45</v>
      </c>
      <c r="K980" t="s">
        <v>120</v>
      </c>
      <c r="L980" t="s">
        <v>47</v>
      </c>
      <c r="M980" t="s">
        <v>310</v>
      </c>
      <c r="N980">
        <v>0.59</v>
      </c>
      <c r="O980" t="s">
        <v>35</v>
      </c>
      <c r="P980" t="s">
        <v>88</v>
      </c>
      <c r="Q980" t="s">
        <v>94</v>
      </c>
      <c r="R980" t="s">
        <v>701</v>
      </c>
      <c r="S980">
        <v>33710</v>
      </c>
      <c r="T980" s="1">
        <v>42152</v>
      </c>
      <c r="U980" s="1">
        <v>42154</v>
      </c>
      <c r="V980">
        <v>28.182599999999997</v>
      </c>
      <c r="W980" s="2">
        <f>Sales_Dataset[[#This Row],[Profit]]/Sales_Dataset[[#This Row],[Sales]]</f>
        <v>0.13967685979085095</v>
      </c>
      <c r="X980">
        <v>11</v>
      </c>
      <c r="Y980">
        <v>201.77</v>
      </c>
      <c r="Z980">
        <v>86900</v>
      </c>
      <c r="AA980" t="s">
        <v>91</v>
      </c>
      <c r="AB980" t="s">
        <v>40</v>
      </c>
    </row>
    <row r="981" spans="1:28" x14ac:dyDescent="0.3">
      <c r="A981">
        <v>23417</v>
      </c>
      <c r="B981" t="s">
        <v>65</v>
      </c>
      <c r="C981">
        <v>0.02</v>
      </c>
      <c r="D981">
        <v>55.99</v>
      </c>
      <c r="E981">
        <v>5</v>
      </c>
      <c r="F981">
        <v>2273</v>
      </c>
      <c r="G981" t="s">
        <v>2419</v>
      </c>
      <c r="H981" t="s">
        <v>43</v>
      </c>
      <c r="I981" t="s">
        <v>30</v>
      </c>
      <c r="J981" t="s">
        <v>55</v>
      </c>
      <c r="K981" t="s">
        <v>56</v>
      </c>
      <c r="L981" t="s">
        <v>62</v>
      </c>
      <c r="M981" t="s">
        <v>1753</v>
      </c>
      <c r="N981">
        <v>0.83</v>
      </c>
      <c r="O981" t="s">
        <v>35</v>
      </c>
      <c r="P981" t="s">
        <v>49</v>
      </c>
      <c r="Q981" t="s">
        <v>50</v>
      </c>
      <c r="R981" t="s">
        <v>2421</v>
      </c>
      <c r="S981">
        <v>78550</v>
      </c>
      <c r="T981" s="1">
        <v>42129</v>
      </c>
      <c r="U981" s="1">
        <v>42129</v>
      </c>
      <c r="V981">
        <v>-222.816</v>
      </c>
      <c r="W981" s="2">
        <f>Sales_Dataset[[#This Row],[Profit]]/Sales_Dataset[[#This Row],[Sales]]</f>
        <v>-1.1067752831313333</v>
      </c>
      <c r="X981">
        <v>4</v>
      </c>
      <c r="Y981">
        <v>201.32</v>
      </c>
      <c r="Z981">
        <v>90109</v>
      </c>
      <c r="AA981" t="s">
        <v>52</v>
      </c>
      <c r="AB981" t="s">
        <v>40</v>
      </c>
    </row>
    <row r="982" spans="1:28" x14ac:dyDescent="0.3">
      <c r="A982">
        <v>25999</v>
      </c>
      <c r="B982" t="s">
        <v>41</v>
      </c>
      <c r="C982">
        <v>0.04</v>
      </c>
      <c r="D982">
        <v>33.89</v>
      </c>
      <c r="E982">
        <v>5.0999999999999996</v>
      </c>
      <c r="F982">
        <v>3096</v>
      </c>
      <c r="G982" t="s">
        <v>1793</v>
      </c>
      <c r="H982" t="s">
        <v>85</v>
      </c>
      <c r="I982" t="s">
        <v>80</v>
      </c>
      <c r="J982" t="s">
        <v>45</v>
      </c>
      <c r="K982" t="s">
        <v>120</v>
      </c>
      <c r="L982" t="s">
        <v>47</v>
      </c>
      <c r="M982" t="s">
        <v>2343</v>
      </c>
      <c r="N982">
        <v>0.6</v>
      </c>
      <c r="O982" t="s">
        <v>35</v>
      </c>
      <c r="P982" t="s">
        <v>69</v>
      </c>
      <c r="Q982" t="s">
        <v>441</v>
      </c>
      <c r="R982" t="s">
        <v>505</v>
      </c>
      <c r="S982">
        <v>43026</v>
      </c>
      <c r="T982" s="1">
        <v>42172</v>
      </c>
      <c r="U982" s="1">
        <v>42173</v>
      </c>
      <c r="V982">
        <v>72.984000000000009</v>
      </c>
      <c r="W982" s="2">
        <f>Sales_Dataset[[#This Row],[Profit]]/Sales_Dataset[[#This Row],[Sales]]</f>
        <v>0.36341184086042921</v>
      </c>
      <c r="X982">
        <v>6</v>
      </c>
      <c r="Y982">
        <v>200.83</v>
      </c>
      <c r="Z982">
        <v>86222</v>
      </c>
      <c r="AA982" t="s">
        <v>72</v>
      </c>
      <c r="AB982" t="s">
        <v>40</v>
      </c>
    </row>
    <row r="983" spans="1:28" x14ac:dyDescent="0.3">
      <c r="A983">
        <v>21028</v>
      </c>
      <c r="B983" t="s">
        <v>58</v>
      </c>
      <c r="C983">
        <v>0.01</v>
      </c>
      <c r="D983">
        <v>15.68</v>
      </c>
      <c r="E983">
        <v>3.73</v>
      </c>
      <c r="F983">
        <v>3069</v>
      </c>
      <c r="G983" t="s">
        <v>1718</v>
      </c>
      <c r="H983" t="s">
        <v>43</v>
      </c>
      <c r="I983" t="s">
        <v>80</v>
      </c>
      <c r="J983" t="s">
        <v>31</v>
      </c>
      <c r="K983" t="s">
        <v>117</v>
      </c>
      <c r="L983" t="s">
        <v>62</v>
      </c>
      <c r="M983" t="s">
        <v>603</v>
      </c>
      <c r="N983">
        <v>0.46</v>
      </c>
      <c r="O983" t="s">
        <v>35</v>
      </c>
      <c r="P983" t="s">
        <v>49</v>
      </c>
      <c r="Q983" t="s">
        <v>474</v>
      </c>
      <c r="R983" t="s">
        <v>1719</v>
      </c>
      <c r="S983">
        <v>55128</v>
      </c>
      <c r="T983" s="1">
        <v>42156</v>
      </c>
      <c r="U983" s="1">
        <v>42158</v>
      </c>
      <c r="V983">
        <v>138.49679999999998</v>
      </c>
      <c r="W983" s="2">
        <f>Sales_Dataset[[#This Row],[Profit]]/Sales_Dataset[[#This Row],[Sales]]</f>
        <v>0.69</v>
      </c>
      <c r="X983">
        <v>12</v>
      </c>
      <c r="Y983">
        <v>200.72</v>
      </c>
      <c r="Z983">
        <v>88191</v>
      </c>
      <c r="AA983" t="s">
        <v>52</v>
      </c>
      <c r="AB983" t="s">
        <v>40</v>
      </c>
    </row>
    <row r="984" spans="1:28" x14ac:dyDescent="0.3">
      <c r="A984">
        <v>23435</v>
      </c>
      <c r="B984" t="s">
        <v>65</v>
      </c>
      <c r="C984">
        <v>0.01</v>
      </c>
      <c r="D984">
        <v>15.99</v>
      </c>
      <c r="E984">
        <v>11.28</v>
      </c>
      <c r="F984">
        <v>651</v>
      </c>
      <c r="G984" t="s">
        <v>2430</v>
      </c>
      <c r="H984" t="s">
        <v>43</v>
      </c>
      <c r="I984" t="s">
        <v>80</v>
      </c>
      <c r="J984" t="s">
        <v>55</v>
      </c>
      <c r="K984" t="s">
        <v>77</v>
      </c>
      <c r="L984" t="s">
        <v>167</v>
      </c>
      <c r="M984" t="s">
        <v>1660</v>
      </c>
      <c r="N984">
        <v>0.38</v>
      </c>
      <c r="O984" t="s">
        <v>35</v>
      </c>
      <c r="P984" t="s">
        <v>36</v>
      </c>
      <c r="Q984" t="s">
        <v>1617</v>
      </c>
      <c r="R984" t="s">
        <v>2431</v>
      </c>
      <c r="S984">
        <v>89115</v>
      </c>
      <c r="T984" s="1">
        <v>42050</v>
      </c>
      <c r="U984" s="1">
        <v>42057</v>
      </c>
      <c r="V984">
        <v>-36.671543999999997</v>
      </c>
      <c r="W984" s="2">
        <f>Sales_Dataset[[#This Row],[Profit]]/Sales_Dataset[[#This Row],[Sales]]</f>
        <v>-0.18273641618497108</v>
      </c>
      <c r="X984">
        <v>12</v>
      </c>
      <c r="Y984">
        <v>200.68</v>
      </c>
      <c r="Z984">
        <v>91576</v>
      </c>
      <c r="AA984" t="s">
        <v>39</v>
      </c>
      <c r="AB984" t="s">
        <v>40</v>
      </c>
    </row>
    <row r="985" spans="1:28" x14ac:dyDescent="0.3">
      <c r="A985">
        <v>23198</v>
      </c>
      <c r="B985" t="s">
        <v>65</v>
      </c>
      <c r="C985">
        <v>0.04</v>
      </c>
      <c r="D985">
        <v>33.89</v>
      </c>
      <c r="E985">
        <v>5.0999999999999996</v>
      </c>
      <c r="F985">
        <v>3303</v>
      </c>
      <c r="G985" t="s">
        <v>2342</v>
      </c>
      <c r="H985" t="s">
        <v>43</v>
      </c>
      <c r="I985" t="s">
        <v>44</v>
      </c>
      <c r="J985" t="s">
        <v>45</v>
      </c>
      <c r="K985" t="s">
        <v>120</v>
      </c>
      <c r="L985" t="s">
        <v>47</v>
      </c>
      <c r="M985" t="s">
        <v>2343</v>
      </c>
      <c r="N985">
        <v>0.6</v>
      </c>
      <c r="O985" t="s">
        <v>35</v>
      </c>
      <c r="P985" t="s">
        <v>88</v>
      </c>
      <c r="Q985" t="s">
        <v>94</v>
      </c>
      <c r="R985" t="s">
        <v>2344</v>
      </c>
      <c r="S985">
        <v>33461</v>
      </c>
      <c r="T985" s="1">
        <v>42011</v>
      </c>
      <c r="U985" s="1">
        <v>42016</v>
      </c>
      <c r="V985">
        <v>68.675999999999988</v>
      </c>
      <c r="W985" s="2">
        <f>Sales_Dataset[[#This Row],[Profit]]/Sales_Dataset[[#This Row],[Sales]]</f>
        <v>0.34228468899521525</v>
      </c>
      <c r="X985">
        <v>6</v>
      </c>
      <c r="Y985">
        <v>200.64</v>
      </c>
      <c r="Z985">
        <v>87795</v>
      </c>
      <c r="AA985" t="s">
        <v>91</v>
      </c>
      <c r="AB985" t="s">
        <v>40</v>
      </c>
    </row>
    <row r="986" spans="1:28" x14ac:dyDescent="0.3">
      <c r="A986">
        <v>23249</v>
      </c>
      <c r="B986" t="s">
        <v>58</v>
      </c>
      <c r="C986">
        <v>0.08</v>
      </c>
      <c r="D986">
        <v>17.149999999999999</v>
      </c>
      <c r="E986">
        <v>4.96</v>
      </c>
      <c r="F986">
        <v>2143</v>
      </c>
      <c r="G986" t="s">
        <v>2357</v>
      </c>
      <c r="H986" t="s">
        <v>43</v>
      </c>
      <c r="I986" t="s">
        <v>44</v>
      </c>
      <c r="J986" t="s">
        <v>45</v>
      </c>
      <c r="K986" t="s">
        <v>120</v>
      </c>
      <c r="L986" t="s">
        <v>47</v>
      </c>
      <c r="M986" t="s">
        <v>496</v>
      </c>
      <c r="N986">
        <v>0.57999999999999996</v>
      </c>
      <c r="O986" t="s">
        <v>35</v>
      </c>
      <c r="P986" t="s">
        <v>88</v>
      </c>
      <c r="Q986" t="s">
        <v>437</v>
      </c>
      <c r="R986" t="s">
        <v>2358</v>
      </c>
      <c r="S986">
        <v>20151</v>
      </c>
      <c r="T986" s="1">
        <v>42168</v>
      </c>
      <c r="U986" s="1">
        <v>42171</v>
      </c>
      <c r="V986">
        <v>33.659999999999997</v>
      </c>
      <c r="W986" s="2">
        <f>Sales_Dataset[[#This Row],[Profit]]/Sales_Dataset[[#This Row],[Sales]]</f>
        <v>0.167788245850157</v>
      </c>
      <c r="X986">
        <v>12</v>
      </c>
      <c r="Y986">
        <v>200.61</v>
      </c>
      <c r="Z986">
        <v>87569</v>
      </c>
      <c r="AA986" t="s">
        <v>91</v>
      </c>
      <c r="AB986" t="s">
        <v>40</v>
      </c>
    </row>
    <row r="987" spans="1:28" x14ac:dyDescent="0.3">
      <c r="A987">
        <v>20216</v>
      </c>
      <c r="B987" t="s">
        <v>65</v>
      </c>
      <c r="C987">
        <v>7.0000000000000007E-2</v>
      </c>
      <c r="D987">
        <v>12.64</v>
      </c>
      <c r="E987">
        <v>4.9800000000000004</v>
      </c>
      <c r="F987">
        <v>518</v>
      </c>
      <c r="G987" t="s">
        <v>1430</v>
      </c>
      <c r="H987" t="s">
        <v>43</v>
      </c>
      <c r="I987" t="s">
        <v>44</v>
      </c>
      <c r="J987" t="s">
        <v>31</v>
      </c>
      <c r="K987" t="s">
        <v>117</v>
      </c>
      <c r="L987" t="s">
        <v>62</v>
      </c>
      <c r="M987" t="s">
        <v>1431</v>
      </c>
      <c r="N987">
        <v>0.48</v>
      </c>
      <c r="O987" t="s">
        <v>35</v>
      </c>
      <c r="P987" t="s">
        <v>49</v>
      </c>
      <c r="Q987" t="s">
        <v>433</v>
      </c>
      <c r="R987" t="s">
        <v>1432</v>
      </c>
      <c r="S987">
        <v>63105</v>
      </c>
      <c r="T987" s="1">
        <v>42160</v>
      </c>
      <c r="U987" s="1">
        <v>42167</v>
      </c>
      <c r="V987">
        <v>113.41499999999999</v>
      </c>
      <c r="W987" s="2">
        <f>Sales_Dataset[[#This Row],[Profit]]/Sales_Dataset[[#This Row],[Sales]]</f>
        <v>0.56775630756908291</v>
      </c>
      <c r="X987">
        <v>16</v>
      </c>
      <c r="Y987">
        <v>199.76</v>
      </c>
      <c r="Z987">
        <v>90867</v>
      </c>
      <c r="AA987" t="s">
        <v>52</v>
      </c>
      <c r="AB987" t="s">
        <v>40</v>
      </c>
    </row>
    <row r="988" spans="1:28" x14ac:dyDescent="0.3">
      <c r="A988">
        <v>19838</v>
      </c>
      <c r="B988" t="s">
        <v>58</v>
      </c>
      <c r="C988">
        <v>0.03</v>
      </c>
      <c r="D988">
        <v>28.53</v>
      </c>
      <c r="E988">
        <v>1.49</v>
      </c>
      <c r="F988">
        <v>3354</v>
      </c>
      <c r="G988" t="s">
        <v>1239</v>
      </c>
      <c r="H988" t="s">
        <v>43</v>
      </c>
      <c r="I988" t="s">
        <v>30</v>
      </c>
      <c r="J988" t="s">
        <v>45</v>
      </c>
      <c r="K988" t="s">
        <v>67</v>
      </c>
      <c r="L988" t="s">
        <v>47</v>
      </c>
      <c r="M988" t="s">
        <v>156</v>
      </c>
      <c r="N988">
        <v>0.38</v>
      </c>
      <c r="O988" t="s">
        <v>35</v>
      </c>
      <c r="P988" t="s">
        <v>36</v>
      </c>
      <c r="Q988" t="s">
        <v>37</v>
      </c>
      <c r="R988" t="s">
        <v>1241</v>
      </c>
      <c r="S988">
        <v>92231</v>
      </c>
      <c r="T988" s="1">
        <v>42140</v>
      </c>
      <c r="U988" s="1">
        <v>42141</v>
      </c>
      <c r="V988">
        <v>137.67569999999998</v>
      </c>
      <c r="W988" s="2">
        <f>Sales_Dataset[[#This Row],[Profit]]/Sales_Dataset[[#This Row],[Sales]]</f>
        <v>0.68999999999999984</v>
      </c>
      <c r="X988">
        <v>7</v>
      </c>
      <c r="Y988">
        <v>199.53</v>
      </c>
      <c r="Z988">
        <v>88589</v>
      </c>
      <c r="AA988" t="s">
        <v>39</v>
      </c>
      <c r="AB988" t="s">
        <v>40</v>
      </c>
    </row>
    <row r="989" spans="1:28" x14ac:dyDescent="0.3">
      <c r="A989">
        <v>24464</v>
      </c>
      <c r="B989" t="s">
        <v>58</v>
      </c>
      <c r="C989">
        <v>0.08</v>
      </c>
      <c r="D989">
        <v>170.98</v>
      </c>
      <c r="E989">
        <v>35.89</v>
      </c>
      <c r="F989">
        <v>3187</v>
      </c>
      <c r="G989" t="s">
        <v>2645</v>
      </c>
      <c r="H989" t="s">
        <v>29</v>
      </c>
      <c r="I989" t="s">
        <v>60</v>
      </c>
      <c r="J989" t="s">
        <v>31</v>
      </c>
      <c r="K989" t="s">
        <v>153</v>
      </c>
      <c r="L989" t="s">
        <v>33</v>
      </c>
      <c r="M989" t="s">
        <v>1356</v>
      </c>
      <c r="N989">
        <v>0.66</v>
      </c>
      <c r="O989" t="s">
        <v>35</v>
      </c>
      <c r="P989" t="s">
        <v>88</v>
      </c>
      <c r="Q989" t="s">
        <v>94</v>
      </c>
      <c r="R989" t="s">
        <v>2646</v>
      </c>
      <c r="S989">
        <v>33569</v>
      </c>
      <c r="T989" s="1">
        <v>42065</v>
      </c>
      <c r="U989" s="1">
        <v>42067</v>
      </c>
      <c r="V989">
        <v>-119.812</v>
      </c>
      <c r="W989" s="2">
        <f>Sales_Dataset[[#This Row],[Profit]]/Sales_Dataset[[#This Row],[Sales]]</f>
        <v>-0.60062161620212551</v>
      </c>
      <c r="X989">
        <v>1</v>
      </c>
      <c r="Y989">
        <v>199.48</v>
      </c>
      <c r="Z989">
        <v>89025</v>
      </c>
      <c r="AA989" t="s">
        <v>91</v>
      </c>
      <c r="AB989" t="s">
        <v>40</v>
      </c>
    </row>
    <row r="990" spans="1:28" x14ac:dyDescent="0.3">
      <c r="A990">
        <v>23238</v>
      </c>
      <c r="B990" t="s">
        <v>27</v>
      </c>
      <c r="C990">
        <v>0.05</v>
      </c>
      <c r="D990">
        <v>20.99</v>
      </c>
      <c r="E990">
        <v>4.8099999999999996</v>
      </c>
      <c r="F990">
        <v>2861</v>
      </c>
      <c r="G990" t="s">
        <v>2353</v>
      </c>
      <c r="H990" t="s">
        <v>43</v>
      </c>
      <c r="I990" t="s">
        <v>30</v>
      </c>
      <c r="J990" t="s">
        <v>55</v>
      </c>
      <c r="K990" t="s">
        <v>56</v>
      </c>
      <c r="L990" t="s">
        <v>167</v>
      </c>
      <c r="M990" t="s">
        <v>1400</v>
      </c>
      <c r="N990">
        <v>0.57999999999999996</v>
      </c>
      <c r="O990" t="s">
        <v>35</v>
      </c>
      <c r="P990" t="s">
        <v>49</v>
      </c>
      <c r="Q990" t="s">
        <v>991</v>
      </c>
      <c r="R990" t="s">
        <v>2354</v>
      </c>
      <c r="S990">
        <v>67601</v>
      </c>
      <c r="T990" s="1">
        <v>42063</v>
      </c>
      <c r="U990" s="1">
        <v>42063</v>
      </c>
      <c r="V990">
        <v>4.9017600000000003</v>
      </c>
      <c r="W990" s="2">
        <f>Sales_Dataset[[#This Row],[Profit]]/Sales_Dataset[[#This Row],[Sales]]</f>
        <v>2.4578849721706864E-2</v>
      </c>
      <c r="X990">
        <v>11</v>
      </c>
      <c r="Y990">
        <v>199.43</v>
      </c>
      <c r="Z990">
        <v>88280</v>
      </c>
      <c r="AA990" t="s">
        <v>52</v>
      </c>
      <c r="AB990" t="s">
        <v>40</v>
      </c>
    </row>
    <row r="991" spans="1:28" x14ac:dyDescent="0.3">
      <c r="A991">
        <v>2045</v>
      </c>
      <c r="B991" t="s">
        <v>41</v>
      </c>
      <c r="C991">
        <v>0.01</v>
      </c>
      <c r="D991">
        <v>8.34</v>
      </c>
      <c r="E991">
        <v>0.96</v>
      </c>
      <c r="F991">
        <v>894</v>
      </c>
      <c r="G991" t="s">
        <v>178</v>
      </c>
      <c r="H991" t="s">
        <v>43</v>
      </c>
      <c r="I991" t="s">
        <v>30</v>
      </c>
      <c r="J991" t="s">
        <v>31</v>
      </c>
      <c r="K991" t="s">
        <v>117</v>
      </c>
      <c r="L991" t="s">
        <v>82</v>
      </c>
      <c r="M991" t="s">
        <v>179</v>
      </c>
      <c r="N991">
        <v>0.43</v>
      </c>
      <c r="O991" t="s">
        <v>35</v>
      </c>
      <c r="P991" t="s">
        <v>69</v>
      </c>
      <c r="Q991" t="s">
        <v>107</v>
      </c>
      <c r="R991" t="s">
        <v>108</v>
      </c>
      <c r="S991">
        <v>20024</v>
      </c>
      <c r="T991" s="1">
        <v>42014</v>
      </c>
      <c r="U991" s="1">
        <v>42016</v>
      </c>
      <c r="V991">
        <v>29.332000000000001</v>
      </c>
      <c r="W991" s="2">
        <f>Sales_Dataset[[#This Row],[Profit]]/Sales_Dataset[[#This Row],[Sales]]</f>
        <v>0.14730815588589796</v>
      </c>
      <c r="X991">
        <v>24</v>
      </c>
      <c r="Y991">
        <v>199.12</v>
      </c>
      <c r="Z991">
        <v>14596</v>
      </c>
      <c r="AA991" t="s">
        <v>72</v>
      </c>
      <c r="AB991" t="s">
        <v>40</v>
      </c>
    </row>
    <row r="992" spans="1:28" x14ac:dyDescent="0.3">
      <c r="A992">
        <v>3490</v>
      </c>
      <c r="B992" t="s">
        <v>76</v>
      </c>
      <c r="C992">
        <v>0.05</v>
      </c>
      <c r="D992">
        <v>8.85</v>
      </c>
      <c r="E992">
        <v>5.6</v>
      </c>
      <c r="F992">
        <v>2431</v>
      </c>
      <c r="G992" t="s">
        <v>119</v>
      </c>
      <c r="H992" t="s">
        <v>43</v>
      </c>
      <c r="I992" t="s">
        <v>80</v>
      </c>
      <c r="J992" t="s">
        <v>45</v>
      </c>
      <c r="K992" t="s">
        <v>67</v>
      </c>
      <c r="L992" t="s">
        <v>47</v>
      </c>
      <c r="M992" t="s">
        <v>223</v>
      </c>
      <c r="N992">
        <v>0.36</v>
      </c>
      <c r="O992" t="s">
        <v>35</v>
      </c>
      <c r="P992" t="s">
        <v>36</v>
      </c>
      <c r="Q992" t="s">
        <v>37</v>
      </c>
      <c r="R992" t="s">
        <v>38</v>
      </c>
      <c r="S992">
        <v>90004</v>
      </c>
      <c r="T992" s="1">
        <v>42165</v>
      </c>
      <c r="U992" s="1">
        <v>42166</v>
      </c>
      <c r="V992">
        <v>-9.1769999999999996</v>
      </c>
      <c r="W992" s="2">
        <f>Sales_Dataset[[#This Row],[Profit]]/Sales_Dataset[[#This Row],[Sales]]</f>
        <v>-4.6097046413502103E-2</v>
      </c>
      <c r="X992">
        <v>21</v>
      </c>
      <c r="Y992">
        <v>199.08</v>
      </c>
      <c r="Z992">
        <v>24869</v>
      </c>
      <c r="AA992" t="s">
        <v>39</v>
      </c>
      <c r="AB992" t="s">
        <v>40</v>
      </c>
    </row>
    <row r="993" spans="1:28" x14ac:dyDescent="0.3">
      <c r="A993">
        <v>25121</v>
      </c>
      <c r="B993" t="s">
        <v>58</v>
      </c>
      <c r="C993">
        <v>0.03</v>
      </c>
      <c r="D993">
        <v>28.53</v>
      </c>
      <c r="E993">
        <v>1.49</v>
      </c>
      <c r="F993">
        <v>234</v>
      </c>
      <c r="G993" t="s">
        <v>2040</v>
      </c>
      <c r="H993" t="s">
        <v>43</v>
      </c>
      <c r="I993" t="s">
        <v>60</v>
      </c>
      <c r="J993" t="s">
        <v>45</v>
      </c>
      <c r="K993" t="s">
        <v>67</v>
      </c>
      <c r="L993" t="s">
        <v>47</v>
      </c>
      <c r="M993" t="s">
        <v>156</v>
      </c>
      <c r="N993">
        <v>0.38</v>
      </c>
      <c r="O993" t="s">
        <v>35</v>
      </c>
      <c r="P993" t="s">
        <v>49</v>
      </c>
      <c r="Q993" t="s">
        <v>455</v>
      </c>
      <c r="R993" t="s">
        <v>1127</v>
      </c>
      <c r="S993">
        <v>50208</v>
      </c>
      <c r="T993" s="1">
        <v>42090</v>
      </c>
      <c r="U993" s="1">
        <v>42092</v>
      </c>
      <c r="V993">
        <v>136.33709999999999</v>
      </c>
      <c r="W993" s="2">
        <f>Sales_Dataset[[#This Row],[Profit]]/Sales_Dataset[[#This Row],[Sales]]</f>
        <v>0.69</v>
      </c>
      <c r="X993">
        <v>7</v>
      </c>
      <c r="Y993">
        <v>197.59</v>
      </c>
      <c r="Z993">
        <v>90238</v>
      </c>
      <c r="AA993" t="s">
        <v>52</v>
      </c>
      <c r="AB993" t="s">
        <v>40</v>
      </c>
    </row>
    <row r="994" spans="1:28" x14ac:dyDescent="0.3">
      <c r="A994">
        <v>7098</v>
      </c>
      <c r="B994" t="s">
        <v>41</v>
      </c>
      <c r="C994">
        <v>0.1</v>
      </c>
      <c r="D994">
        <v>7.7</v>
      </c>
      <c r="E994">
        <v>3.68</v>
      </c>
      <c r="F994">
        <v>2571</v>
      </c>
      <c r="G994" t="s">
        <v>331</v>
      </c>
      <c r="H994" t="s">
        <v>43</v>
      </c>
      <c r="I994" t="s">
        <v>80</v>
      </c>
      <c r="J994" t="s">
        <v>31</v>
      </c>
      <c r="K994" t="s">
        <v>117</v>
      </c>
      <c r="L994" t="s">
        <v>82</v>
      </c>
      <c r="M994" t="s">
        <v>333</v>
      </c>
      <c r="N994">
        <v>0.52</v>
      </c>
      <c r="O994" t="s">
        <v>35</v>
      </c>
      <c r="P994" t="s">
        <v>69</v>
      </c>
      <c r="Q994" t="s">
        <v>70</v>
      </c>
      <c r="R994" t="s">
        <v>71</v>
      </c>
      <c r="S994">
        <v>10165</v>
      </c>
      <c r="T994" s="1">
        <v>42119</v>
      </c>
      <c r="U994" s="1">
        <v>42120</v>
      </c>
      <c r="V994">
        <v>-25.14</v>
      </c>
      <c r="W994" s="2">
        <f>Sales_Dataset[[#This Row],[Profit]]/Sales_Dataset[[#This Row],[Sales]]</f>
        <v>-0.1273040307879279</v>
      </c>
      <c r="X994">
        <v>27</v>
      </c>
      <c r="Y994">
        <v>197.48</v>
      </c>
      <c r="Z994">
        <v>50656</v>
      </c>
      <c r="AA994" t="s">
        <v>72</v>
      </c>
      <c r="AB994" t="s">
        <v>40</v>
      </c>
    </row>
    <row r="995" spans="1:28" x14ac:dyDescent="0.3">
      <c r="A995">
        <v>20197</v>
      </c>
      <c r="B995" t="s">
        <v>41</v>
      </c>
      <c r="C995">
        <v>0.01</v>
      </c>
      <c r="D995">
        <v>11.7</v>
      </c>
      <c r="E995">
        <v>5.63</v>
      </c>
      <c r="F995">
        <v>2394</v>
      </c>
      <c r="G995" t="s">
        <v>1421</v>
      </c>
      <c r="H995" t="s">
        <v>43</v>
      </c>
      <c r="I995" t="s">
        <v>30</v>
      </c>
      <c r="J995" t="s">
        <v>45</v>
      </c>
      <c r="K995" t="s">
        <v>67</v>
      </c>
      <c r="L995" t="s">
        <v>47</v>
      </c>
      <c r="M995" t="s">
        <v>1422</v>
      </c>
      <c r="N995">
        <v>0.4</v>
      </c>
      <c r="O995" t="s">
        <v>35</v>
      </c>
      <c r="P995" t="s">
        <v>88</v>
      </c>
      <c r="Q995" t="s">
        <v>89</v>
      </c>
      <c r="R995" t="s">
        <v>1423</v>
      </c>
      <c r="S995">
        <v>30328</v>
      </c>
      <c r="T995" s="1">
        <v>42125</v>
      </c>
      <c r="U995" s="1">
        <v>42127</v>
      </c>
      <c r="V995">
        <v>39.209999999999994</v>
      </c>
      <c r="W995" s="2">
        <f>Sales_Dataset[[#This Row],[Profit]]/Sales_Dataset[[#This Row],[Sales]]</f>
        <v>0.19934922975240224</v>
      </c>
      <c r="X995">
        <v>16</v>
      </c>
      <c r="Y995">
        <v>196.69</v>
      </c>
      <c r="Z995">
        <v>86949</v>
      </c>
      <c r="AA995" t="s">
        <v>91</v>
      </c>
      <c r="AB995" t="s">
        <v>40</v>
      </c>
    </row>
    <row r="996" spans="1:28" x14ac:dyDescent="0.3">
      <c r="A996">
        <v>23312</v>
      </c>
      <c r="B996" t="s">
        <v>76</v>
      </c>
      <c r="C996">
        <v>0.08</v>
      </c>
      <c r="D996">
        <v>13.9</v>
      </c>
      <c r="E996">
        <v>7.59</v>
      </c>
      <c r="F996">
        <v>1080</v>
      </c>
      <c r="G996" t="s">
        <v>2379</v>
      </c>
      <c r="H996" t="s">
        <v>43</v>
      </c>
      <c r="I996" t="s">
        <v>30</v>
      </c>
      <c r="J996" t="s">
        <v>45</v>
      </c>
      <c r="K996" t="s">
        <v>61</v>
      </c>
      <c r="L996" t="s">
        <v>62</v>
      </c>
      <c r="M996" t="s">
        <v>726</v>
      </c>
      <c r="N996">
        <v>0.56000000000000005</v>
      </c>
      <c r="O996" t="s">
        <v>35</v>
      </c>
      <c r="P996" t="s">
        <v>49</v>
      </c>
      <c r="Q996" t="s">
        <v>176</v>
      </c>
      <c r="R996" t="s">
        <v>2380</v>
      </c>
      <c r="S996">
        <v>60174</v>
      </c>
      <c r="T996" s="1">
        <v>42132</v>
      </c>
      <c r="U996" s="1">
        <v>42133</v>
      </c>
      <c r="V996">
        <v>9.862000000000009</v>
      </c>
      <c r="W996" s="2">
        <f>Sales_Dataset[[#This Row],[Profit]]/Sales_Dataset[[#This Row],[Sales]]</f>
        <v>5.021129270403752E-2</v>
      </c>
      <c r="X996">
        <v>14</v>
      </c>
      <c r="Y996">
        <v>196.41</v>
      </c>
      <c r="Z996">
        <v>88461</v>
      </c>
      <c r="AA996" t="s">
        <v>52</v>
      </c>
      <c r="AB996" t="s">
        <v>40</v>
      </c>
    </row>
    <row r="997" spans="1:28" x14ac:dyDescent="0.3">
      <c r="A997">
        <v>18295</v>
      </c>
      <c r="B997" t="s">
        <v>76</v>
      </c>
      <c r="C997">
        <v>0.08</v>
      </c>
      <c r="D997">
        <v>22.84</v>
      </c>
      <c r="E997">
        <v>11.54</v>
      </c>
      <c r="F997">
        <v>1556</v>
      </c>
      <c r="G997" t="s">
        <v>541</v>
      </c>
      <c r="H997" t="s">
        <v>43</v>
      </c>
      <c r="I997" t="s">
        <v>80</v>
      </c>
      <c r="J997" t="s">
        <v>45</v>
      </c>
      <c r="K997" t="s">
        <v>53</v>
      </c>
      <c r="L997" t="s">
        <v>47</v>
      </c>
      <c r="M997" t="s">
        <v>398</v>
      </c>
      <c r="N997">
        <v>0.39</v>
      </c>
      <c r="O997" t="s">
        <v>35</v>
      </c>
      <c r="P997" t="s">
        <v>88</v>
      </c>
      <c r="Q997" t="s">
        <v>437</v>
      </c>
      <c r="R997" t="s">
        <v>543</v>
      </c>
      <c r="S997">
        <v>22304</v>
      </c>
      <c r="T997" s="1">
        <v>42156</v>
      </c>
      <c r="U997" s="1">
        <v>42158</v>
      </c>
      <c r="V997">
        <v>-477.37200000000007</v>
      </c>
      <c r="W997" s="2">
        <f>Sales_Dataset[[#This Row],[Profit]]/Sales_Dataset[[#This Row],[Sales]]</f>
        <v>-2.4460545193687233</v>
      </c>
      <c r="X997">
        <v>9</v>
      </c>
      <c r="Y997">
        <v>195.16</v>
      </c>
      <c r="Z997">
        <v>87425</v>
      </c>
      <c r="AA997" t="s">
        <v>91</v>
      </c>
      <c r="AB997" t="s">
        <v>40</v>
      </c>
    </row>
    <row r="998" spans="1:28" x14ac:dyDescent="0.3">
      <c r="A998">
        <v>18790</v>
      </c>
      <c r="B998" t="s">
        <v>27</v>
      </c>
      <c r="C998">
        <v>0.03</v>
      </c>
      <c r="D998">
        <v>15.31</v>
      </c>
      <c r="E998">
        <v>8.7799999999999994</v>
      </c>
      <c r="F998">
        <v>2737</v>
      </c>
      <c r="G998" t="s">
        <v>781</v>
      </c>
      <c r="H998" t="s">
        <v>43</v>
      </c>
      <c r="I998" t="s">
        <v>60</v>
      </c>
      <c r="J998" t="s">
        <v>45</v>
      </c>
      <c r="K998" t="s">
        <v>120</v>
      </c>
      <c r="L998" t="s">
        <v>47</v>
      </c>
      <c r="M998" t="s">
        <v>782</v>
      </c>
      <c r="N998">
        <v>0.56999999999999995</v>
      </c>
      <c r="O998" t="s">
        <v>35</v>
      </c>
      <c r="P998" t="s">
        <v>69</v>
      </c>
      <c r="Q998" t="s">
        <v>490</v>
      </c>
      <c r="R998" t="s">
        <v>783</v>
      </c>
      <c r="S998">
        <v>5701</v>
      </c>
      <c r="T998" s="1">
        <v>42156</v>
      </c>
      <c r="U998" s="1">
        <v>42157</v>
      </c>
      <c r="V998">
        <v>-57.56</v>
      </c>
      <c r="W998" s="2">
        <f>Sales_Dataset[[#This Row],[Profit]]/Sales_Dataset[[#This Row],[Sales]]</f>
        <v>-0.29657873042044519</v>
      </c>
      <c r="X998">
        <v>12</v>
      </c>
      <c r="Y998">
        <v>194.08</v>
      </c>
      <c r="Z998">
        <v>89019</v>
      </c>
      <c r="AA998" t="s">
        <v>72</v>
      </c>
      <c r="AB998" t="s">
        <v>40</v>
      </c>
    </row>
    <row r="999" spans="1:28" x14ac:dyDescent="0.3">
      <c r="A999">
        <v>7733</v>
      </c>
      <c r="B999" t="s">
        <v>41</v>
      </c>
      <c r="C999">
        <v>0.02</v>
      </c>
      <c r="D999">
        <v>6.47</v>
      </c>
      <c r="E999">
        <v>1.22</v>
      </c>
      <c r="F999">
        <v>699</v>
      </c>
      <c r="G999" t="s">
        <v>79</v>
      </c>
      <c r="H999" t="s">
        <v>43</v>
      </c>
      <c r="I999" t="s">
        <v>80</v>
      </c>
      <c r="J999" t="s">
        <v>45</v>
      </c>
      <c r="K999" t="s">
        <v>81</v>
      </c>
      <c r="L999" t="s">
        <v>82</v>
      </c>
      <c r="M999" t="s">
        <v>354</v>
      </c>
      <c r="N999">
        <v>0.4</v>
      </c>
      <c r="O999" t="s">
        <v>35</v>
      </c>
      <c r="P999" t="s">
        <v>36</v>
      </c>
      <c r="Q999" t="s">
        <v>37</v>
      </c>
      <c r="R999" t="s">
        <v>38</v>
      </c>
      <c r="S999">
        <v>90041</v>
      </c>
      <c r="T999" s="1">
        <v>42161</v>
      </c>
      <c r="U999" s="1">
        <v>42162</v>
      </c>
      <c r="V999">
        <v>40.200000000000003</v>
      </c>
      <c r="W999" s="2">
        <f>Sales_Dataset[[#This Row],[Profit]]/Sales_Dataset[[#This Row],[Sales]]</f>
        <v>0.20726991492652749</v>
      </c>
      <c r="X999">
        <v>30</v>
      </c>
      <c r="Y999">
        <v>193.95</v>
      </c>
      <c r="Z999">
        <v>55392</v>
      </c>
      <c r="AA999" t="s">
        <v>39</v>
      </c>
      <c r="AB999" t="s">
        <v>40</v>
      </c>
    </row>
    <row r="1000" spans="1:28" x14ac:dyDescent="0.3">
      <c r="A1000">
        <v>19914</v>
      </c>
      <c r="B1000" t="s">
        <v>76</v>
      </c>
      <c r="C1000">
        <v>0.08</v>
      </c>
      <c r="D1000">
        <v>95.99</v>
      </c>
      <c r="E1000">
        <v>35</v>
      </c>
      <c r="F1000">
        <v>2211</v>
      </c>
      <c r="G1000" t="s">
        <v>1325</v>
      </c>
      <c r="H1000" t="s">
        <v>85</v>
      </c>
      <c r="I1000" t="s">
        <v>44</v>
      </c>
      <c r="J1000" t="s">
        <v>45</v>
      </c>
      <c r="K1000" t="s">
        <v>120</v>
      </c>
      <c r="L1000" t="s">
        <v>105</v>
      </c>
      <c r="M1000" t="s">
        <v>1140</v>
      </c>
      <c r="O1000" t="s">
        <v>35</v>
      </c>
      <c r="P1000" t="s">
        <v>69</v>
      </c>
      <c r="Q1000" t="s">
        <v>460</v>
      </c>
      <c r="R1000" t="s">
        <v>1326</v>
      </c>
      <c r="S1000">
        <v>20715</v>
      </c>
      <c r="T1000" s="1">
        <v>42005</v>
      </c>
      <c r="U1000" s="1">
        <v>42007</v>
      </c>
      <c r="V1000">
        <v>-425.20840000000004</v>
      </c>
      <c r="W1000" s="2">
        <f>Sales_Dataset[[#This Row],[Profit]]/Sales_Dataset[[#This Row],[Sales]]</f>
        <v>-2.1931524654425418</v>
      </c>
      <c r="X1000">
        <v>2</v>
      </c>
      <c r="Y1000">
        <v>193.88</v>
      </c>
      <c r="Z1000">
        <v>88028</v>
      </c>
      <c r="AA1000" t="s">
        <v>72</v>
      </c>
      <c r="AB1000" t="s">
        <v>40</v>
      </c>
    </row>
    <row r="1001" spans="1:28" x14ac:dyDescent="0.3">
      <c r="A1001">
        <v>25614</v>
      </c>
      <c r="B1001" t="s">
        <v>58</v>
      </c>
      <c r="C1001">
        <v>0.01</v>
      </c>
      <c r="D1001">
        <v>11.66</v>
      </c>
      <c r="E1001">
        <v>7.95</v>
      </c>
      <c r="F1001">
        <v>3339</v>
      </c>
      <c r="G1001" t="s">
        <v>2878</v>
      </c>
      <c r="H1001" t="s">
        <v>43</v>
      </c>
      <c r="I1001" t="s">
        <v>80</v>
      </c>
      <c r="J1001" t="s">
        <v>45</v>
      </c>
      <c r="K1001" t="s">
        <v>81</v>
      </c>
      <c r="L1001" t="s">
        <v>62</v>
      </c>
      <c r="M1001" t="s">
        <v>1921</v>
      </c>
      <c r="N1001">
        <v>0.57999999999999996</v>
      </c>
      <c r="O1001" t="s">
        <v>35</v>
      </c>
      <c r="P1001" t="s">
        <v>88</v>
      </c>
      <c r="Q1001" t="s">
        <v>94</v>
      </c>
      <c r="R1001" t="s">
        <v>2879</v>
      </c>
      <c r="S1001">
        <v>32780</v>
      </c>
      <c r="T1001" s="1">
        <v>42169</v>
      </c>
      <c r="U1001" s="1">
        <v>42170</v>
      </c>
      <c r="V1001">
        <v>-10.368400000000001</v>
      </c>
      <c r="W1001" s="2">
        <f>Sales_Dataset[[#This Row],[Profit]]/Sales_Dataset[[#This Row],[Sales]]</f>
        <v>-5.3481198741424672E-2</v>
      </c>
      <c r="X1001">
        <v>16</v>
      </c>
      <c r="Y1001">
        <v>193.87</v>
      </c>
      <c r="Z1001">
        <v>85981</v>
      </c>
      <c r="AA1001" t="s">
        <v>91</v>
      </c>
      <c r="AB1001" t="s">
        <v>40</v>
      </c>
    </row>
    <row r="1002" spans="1:28" x14ac:dyDescent="0.3">
      <c r="A1002">
        <v>22840</v>
      </c>
      <c r="B1002" t="s">
        <v>76</v>
      </c>
      <c r="C1002">
        <v>0.02</v>
      </c>
      <c r="D1002">
        <v>178.47</v>
      </c>
      <c r="E1002">
        <v>19.989999999999998</v>
      </c>
      <c r="F1002">
        <v>2540</v>
      </c>
      <c r="G1002" t="s">
        <v>2256</v>
      </c>
      <c r="H1002" t="s">
        <v>43</v>
      </c>
      <c r="I1002" t="s">
        <v>44</v>
      </c>
      <c r="J1002" t="s">
        <v>45</v>
      </c>
      <c r="K1002" t="s">
        <v>120</v>
      </c>
      <c r="L1002" t="s">
        <v>47</v>
      </c>
      <c r="M1002" t="s">
        <v>407</v>
      </c>
      <c r="N1002">
        <v>0.55000000000000004</v>
      </c>
      <c r="O1002" t="s">
        <v>35</v>
      </c>
      <c r="P1002" t="s">
        <v>88</v>
      </c>
      <c r="Q1002" t="s">
        <v>94</v>
      </c>
      <c r="R1002" t="s">
        <v>2257</v>
      </c>
      <c r="S1002">
        <v>32708</v>
      </c>
      <c r="T1002" s="1">
        <v>42101</v>
      </c>
      <c r="U1002" s="1">
        <v>42102</v>
      </c>
      <c r="V1002">
        <v>106.98479999999999</v>
      </c>
      <c r="W1002" s="2">
        <f>Sales_Dataset[[#This Row],[Profit]]/Sales_Dataset[[#This Row],[Sales]]</f>
        <v>0.55200866828337025</v>
      </c>
      <c r="X1002">
        <v>1</v>
      </c>
      <c r="Y1002">
        <v>193.81</v>
      </c>
      <c r="Z1002">
        <v>91017</v>
      </c>
      <c r="AA1002" t="s">
        <v>91</v>
      </c>
      <c r="AB1002" t="s">
        <v>40</v>
      </c>
    </row>
    <row r="1003" spans="1:28" x14ac:dyDescent="0.3">
      <c r="A1003">
        <v>23365</v>
      </c>
      <c r="B1003" t="s">
        <v>76</v>
      </c>
      <c r="C1003">
        <v>0.01</v>
      </c>
      <c r="D1003">
        <v>45.98</v>
      </c>
      <c r="E1003">
        <v>4.8</v>
      </c>
      <c r="F1003">
        <v>146</v>
      </c>
      <c r="G1003" t="s">
        <v>2277</v>
      </c>
      <c r="H1003" t="s">
        <v>43</v>
      </c>
      <c r="I1003" t="s">
        <v>60</v>
      </c>
      <c r="J1003" t="s">
        <v>31</v>
      </c>
      <c r="K1003" t="s">
        <v>117</v>
      </c>
      <c r="L1003" t="s">
        <v>82</v>
      </c>
      <c r="M1003" t="s">
        <v>2404</v>
      </c>
      <c r="N1003">
        <v>0.68</v>
      </c>
      <c r="O1003" t="s">
        <v>35</v>
      </c>
      <c r="P1003" t="s">
        <v>49</v>
      </c>
      <c r="Q1003" t="s">
        <v>50</v>
      </c>
      <c r="R1003" t="s">
        <v>2278</v>
      </c>
      <c r="S1003">
        <v>76148</v>
      </c>
      <c r="T1003" s="1">
        <v>42075</v>
      </c>
      <c r="U1003" s="1">
        <v>42076</v>
      </c>
      <c r="V1003">
        <v>133.5771</v>
      </c>
      <c r="W1003" s="2">
        <f>Sales_Dataset[[#This Row],[Profit]]/Sales_Dataset[[#This Row],[Sales]]</f>
        <v>0.69</v>
      </c>
      <c r="X1003">
        <v>4</v>
      </c>
      <c r="Y1003">
        <v>193.59</v>
      </c>
      <c r="Z1003">
        <v>91088</v>
      </c>
      <c r="AA1003" t="s">
        <v>52</v>
      </c>
      <c r="AB1003" t="s">
        <v>40</v>
      </c>
    </row>
    <row r="1004" spans="1:28" x14ac:dyDescent="0.3">
      <c r="A1004">
        <v>21808</v>
      </c>
      <c r="B1004" t="s">
        <v>58</v>
      </c>
      <c r="C1004">
        <v>0.08</v>
      </c>
      <c r="D1004">
        <v>20.99</v>
      </c>
      <c r="E1004">
        <v>3.3</v>
      </c>
      <c r="F1004">
        <v>1484</v>
      </c>
      <c r="G1004" t="s">
        <v>1967</v>
      </c>
      <c r="H1004" t="s">
        <v>85</v>
      </c>
      <c r="I1004" t="s">
        <v>44</v>
      </c>
      <c r="J1004" t="s">
        <v>55</v>
      </c>
      <c r="K1004" t="s">
        <v>56</v>
      </c>
      <c r="L1004" t="s">
        <v>62</v>
      </c>
      <c r="M1004" t="s">
        <v>1747</v>
      </c>
      <c r="N1004">
        <v>0.81</v>
      </c>
      <c r="O1004" t="s">
        <v>35</v>
      </c>
      <c r="P1004" t="s">
        <v>49</v>
      </c>
      <c r="Q1004" t="s">
        <v>176</v>
      </c>
      <c r="R1004" t="s">
        <v>1968</v>
      </c>
      <c r="S1004">
        <v>60016</v>
      </c>
      <c r="T1004" s="1">
        <v>42074</v>
      </c>
      <c r="U1004" s="1">
        <v>42074</v>
      </c>
      <c r="V1004">
        <v>-96.337999999999994</v>
      </c>
      <c r="W1004" s="2">
        <f>Sales_Dataset[[#This Row],[Profit]]/Sales_Dataset[[#This Row],[Sales]]</f>
        <v>-0.49784507260606686</v>
      </c>
      <c r="X1004">
        <v>11</v>
      </c>
      <c r="Y1004">
        <v>193.51</v>
      </c>
      <c r="Z1004">
        <v>91235</v>
      </c>
      <c r="AA1004" t="s">
        <v>52</v>
      </c>
      <c r="AB1004" t="s">
        <v>40</v>
      </c>
    </row>
    <row r="1005" spans="1:28" x14ac:dyDescent="0.3">
      <c r="A1005">
        <v>19357</v>
      </c>
      <c r="B1005" t="s">
        <v>27</v>
      </c>
      <c r="C1005">
        <v>0.02</v>
      </c>
      <c r="D1005">
        <v>160.97999999999999</v>
      </c>
      <c r="E1005">
        <v>30</v>
      </c>
      <c r="F1005">
        <v>1138</v>
      </c>
      <c r="G1005" t="s">
        <v>1086</v>
      </c>
      <c r="H1005" t="s">
        <v>29</v>
      </c>
      <c r="I1005" t="s">
        <v>44</v>
      </c>
      <c r="J1005" t="s">
        <v>31</v>
      </c>
      <c r="K1005" t="s">
        <v>185</v>
      </c>
      <c r="L1005" t="s">
        <v>74</v>
      </c>
      <c r="M1005" t="s">
        <v>312</v>
      </c>
      <c r="N1005">
        <v>0.62</v>
      </c>
      <c r="O1005" t="s">
        <v>35</v>
      </c>
      <c r="P1005" t="s">
        <v>49</v>
      </c>
      <c r="Q1005" t="s">
        <v>50</v>
      </c>
      <c r="R1005" t="s">
        <v>1087</v>
      </c>
      <c r="S1005">
        <v>75056</v>
      </c>
      <c r="T1005" s="1">
        <v>42051</v>
      </c>
      <c r="U1005" s="1">
        <v>42054</v>
      </c>
      <c r="V1005">
        <v>-51.116</v>
      </c>
      <c r="W1005" s="2">
        <f>Sales_Dataset[[#This Row],[Profit]]/Sales_Dataset[[#This Row],[Sales]]</f>
        <v>-0.26555145721855677</v>
      </c>
      <c r="X1005">
        <v>1</v>
      </c>
      <c r="Y1005">
        <v>192.49</v>
      </c>
      <c r="Z1005">
        <v>86574</v>
      </c>
      <c r="AA1005" t="s">
        <v>52</v>
      </c>
      <c r="AB1005" t="s">
        <v>40</v>
      </c>
    </row>
    <row r="1006" spans="1:28" x14ac:dyDescent="0.3">
      <c r="A1006">
        <v>24199</v>
      </c>
      <c r="B1006" t="s">
        <v>58</v>
      </c>
      <c r="C1006">
        <v>0.08</v>
      </c>
      <c r="D1006">
        <v>15.99</v>
      </c>
      <c r="E1006">
        <v>13.18</v>
      </c>
      <c r="F1006">
        <v>651</v>
      </c>
      <c r="G1006" t="s">
        <v>2430</v>
      </c>
      <c r="H1006" t="s">
        <v>43</v>
      </c>
      <c r="I1006" t="s">
        <v>80</v>
      </c>
      <c r="J1006" t="s">
        <v>45</v>
      </c>
      <c r="K1006" t="s">
        <v>67</v>
      </c>
      <c r="L1006" t="s">
        <v>47</v>
      </c>
      <c r="M1006" t="s">
        <v>1057</v>
      </c>
      <c r="N1006">
        <v>0.37</v>
      </c>
      <c r="O1006" t="s">
        <v>35</v>
      </c>
      <c r="P1006" t="s">
        <v>36</v>
      </c>
      <c r="Q1006" t="s">
        <v>1617</v>
      </c>
      <c r="R1006" t="s">
        <v>2431</v>
      </c>
      <c r="S1006">
        <v>89115</v>
      </c>
      <c r="T1006" s="1">
        <v>42011</v>
      </c>
      <c r="U1006" s="1">
        <v>42012</v>
      </c>
      <c r="V1006">
        <v>-246.92615999999998</v>
      </c>
      <c r="W1006" s="2">
        <f>Sales_Dataset[[#This Row],[Profit]]/Sales_Dataset[[#This Row],[Sales]]</f>
        <v>-1.2838671034160036</v>
      </c>
      <c r="X1006">
        <v>12</v>
      </c>
      <c r="Y1006">
        <v>192.33</v>
      </c>
      <c r="Z1006">
        <v>91575</v>
      </c>
      <c r="AA1006" t="s">
        <v>39</v>
      </c>
      <c r="AB1006" t="s">
        <v>40</v>
      </c>
    </row>
    <row r="1007" spans="1:28" x14ac:dyDescent="0.3">
      <c r="A1007">
        <v>25624</v>
      </c>
      <c r="B1007" t="s">
        <v>41</v>
      </c>
      <c r="C1007">
        <v>0.09</v>
      </c>
      <c r="D1007">
        <v>28.48</v>
      </c>
      <c r="E1007">
        <v>1.99</v>
      </c>
      <c r="F1007">
        <v>288</v>
      </c>
      <c r="G1007" t="s">
        <v>2880</v>
      </c>
      <c r="H1007" t="s">
        <v>43</v>
      </c>
      <c r="I1007" t="s">
        <v>60</v>
      </c>
      <c r="J1007" t="s">
        <v>55</v>
      </c>
      <c r="K1007" t="s">
        <v>86</v>
      </c>
      <c r="L1007" t="s">
        <v>62</v>
      </c>
      <c r="M1007" t="s">
        <v>454</v>
      </c>
      <c r="N1007">
        <v>0.4</v>
      </c>
      <c r="O1007" t="s">
        <v>35</v>
      </c>
      <c r="P1007" t="s">
        <v>49</v>
      </c>
      <c r="Q1007" t="s">
        <v>991</v>
      </c>
      <c r="R1007" t="s">
        <v>2881</v>
      </c>
      <c r="S1007">
        <v>67212</v>
      </c>
      <c r="T1007" s="1">
        <v>42020</v>
      </c>
      <c r="U1007" s="1">
        <v>42023</v>
      </c>
      <c r="V1007">
        <v>132.68699999999998</v>
      </c>
      <c r="W1007" s="2">
        <f>Sales_Dataset[[#This Row],[Profit]]/Sales_Dataset[[#This Row],[Sales]]</f>
        <v>0.68999999999999984</v>
      </c>
      <c r="X1007">
        <v>7</v>
      </c>
      <c r="Y1007">
        <v>192.3</v>
      </c>
      <c r="Z1007">
        <v>89762</v>
      </c>
      <c r="AA1007" t="s">
        <v>52</v>
      </c>
      <c r="AB1007" t="s">
        <v>40</v>
      </c>
    </row>
    <row r="1008" spans="1:28" x14ac:dyDescent="0.3">
      <c r="A1008">
        <v>18034</v>
      </c>
      <c r="B1008" t="s">
        <v>76</v>
      </c>
      <c r="C1008">
        <v>0.04</v>
      </c>
      <c r="D1008">
        <v>15.42</v>
      </c>
      <c r="E1008">
        <v>10.68</v>
      </c>
      <c r="F1008">
        <v>317</v>
      </c>
      <c r="G1008" t="s">
        <v>382</v>
      </c>
      <c r="H1008" t="s">
        <v>43</v>
      </c>
      <c r="I1008" t="s">
        <v>30</v>
      </c>
      <c r="J1008" t="s">
        <v>45</v>
      </c>
      <c r="K1008" t="s">
        <v>120</v>
      </c>
      <c r="L1008" t="s">
        <v>47</v>
      </c>
      <c r="M1008" t="s">
        <v>386</v>
      </c>
      <c r="N1008">
        <v>0.57999999999999996</v>
      </c>
      <c r="O1008" t="s">
        <v>35</v>
      </c>
      <c r="P1008" t="s">
        <v>36</v>
      </c>
      <c r="Q1008" t="s">
        <v>37</v>
      </c>
      <c r="R1008" t="s">
        <v>384</v>
      </c>
      <c r="S1008">
        <v>91945</v>
      </c>
      <c r="T1008" s="1">
        <v>42172</v>
      </c>
      <c r="U1008" s="1">
        <v>42173</v>
      </c>
      <c r="V1008">
        <v>-119.93599999999999</v>
      </c>
      <c r="W1008" s="2">
        <f>Sales_Dataset[[#This Row],[Profit]]/Sales_Dataset[[#This Row],[Sales]]</f>
        <v>-0.62408159017587672</v>
      </c>
      <c r="X1008">
        <v>12</v>
      </c>
      <c r="Y1008">
        <v>192.18</v>
      </c>
      <c r="Z1008">
        <v>86041</v>
      </c>
      <c r="AA1008" t="s">
        <v>39</v>
      </c>
      <c r="AB1008" t="s">
        <v>40</v>
      </c>
    </row>
    <row r="1009" spans="1:28" x14ac:dyDescent="0.3">
      <c r="A1009">
        <v>19441</v>
      </c>
      <c r="B1009" t="s">
        <v>58</v>
      </c>
      <c r="C1009">
        <v>0.06</v>
      </c>
      <c r="D1009">
        <v>180.98</v>
      </c>
      <c r="E1009">
        <v>26.2</v>
      </c>
      <c r="F1009">
        <v>2333</v>
      </c>
      <c r="G1009" t="s">
        <v>1132</v>
      </c>
      <c r="H1009" t="s">
        <v>29</v>
      </c>
      <c r="I1009" t="s">
        <v>60</v>
      </c>
      <c r="J1009" t="s">
        <v>31</v>
      </c>
      <c r="K1009" t="s">
        <v>185</v>
      </c>
      <c r="L1009" t="s">
        <v>74</v>
      </c>
      <c r="M1009" t="s">
        <v>1133</v>
      </c>
      <c r="N1009">
        <v>0.59</v>
      </c>
      <c r="O1009" t="s">
        <v>35</v>
      </c>
      <c r="P1009" t="s">
        <v>49</v>
      </c>
      <c r="Q1009" t="s">
        <v>419</v>
      </c>
      <c r="R1009" t="s">
        <v>1134</v>
      </c>
      <c r="S1009">
        <v>54302</v>
      </c>
      <c r="T1009" s="1">
        <v>42178</v>
      </c>
      <c r="U1009" s="1">
        <v>42179</v>
      </c>
      <c r="V1009">
        <v>-122.235</v>
      </c>
      <c r="W1009" s="2">
        <f>Sales_Dataset[[#This Row],[Profit]]/Sales_Dataset[[#This Row],[Sales]]</f>
        <v>-0.63753716163354723</v>
      </c>
      <c r="X1009">
        <v>1</v>
      </c>
      <c r="Y1009">
        <v>191.73</v>
      </c>
      <c r="Z1009">
        <v>89611</v>
      </c>
      <c r="AA1009" t="s">
        <v>52</v>
      </c>
      <c r="AB1009" t="s">
        <v>40</v>
      </c>
    </row>
    <row r="1010" spans="1:28" x14ac:dyDescent="0.3">
      <c r="A1010">
        <v>22724</v>
      </c>
      <c r="B1010" t="s">
        <v>58</v>
      </c>
      <c r="C1010">
        <v>0.04</v>
      </c>
      <c r="D1010">
        <v>90.97</v>
      </c>
      <c r="E1010">
        <v>28</v>
      </c>
      <c r="F1010">
        <v>899</v>
      </c>
      <c r="G1010" t="s">
        <v>1060</v>
      </c>
      <c r="H1010" t="s">
        <v>29</v>
      </c>
      <c r="I1010" t="s">
        <v>60</v>
      </c>
      <c r="J1010" t="s">
        <v>55</v>
      </c>
      <c r="K1010" t="s">
        <v>77</v>
      </c>
      <c r="L1010" t="s">
        <v>74</v>
      </c>
      <c r="M1010" t="s">
        <v>256</v>
      </c>
      <c r="N1010">
        <v>0.38</v>
      </c>
      <c r="O1010" t="s">
        <v>35</v>
      </c>
      <c r="P1010" t="s">
        <v>69</v>
      </c>
      <c r="Q1010" t="s">
        <v>165</v>
      </c>
      <c r="R1010" t="s">
        <v>1061</v>
      </c>
      <c r="S1010">
        <v>16602</v>
      </c>
      <c r="T1010" s="1">
        <v>42016</v>
      </c>
      <c r="U1010" s="1">
        <v>42017</v>
      </c>
      <c r="V1010">
        <v>-173.09520000000001</v>
      </c>
      <c r="W1010" s="2">
        <f>Sales_Dataset[[#This Row],[Profit]]/Sales_Dataset[[#This Row],[Sales]]</f>
        <v>-0.90578335949764521</v>
      </c>
      <c r="X1010">
        <v>2</v>
      </c>
      <c r="Y1010">
        <v>191.1</v>
      </c>
      <c r="Z1010">
        <v>86263</v>
      </c>
      <c r="AA1010" t="s">
        <v>72</v>
      </c>
      <c r="AB1010" t="s">
        <v>40</v>
      </c>
    </row>
    <row r="1011" spans="1:28" x14ac:dyDescent="0.3">
      <c r="A1011">
        <v>18220</v>
      </c>
      <c r="B1011" t="s">
        <v>27</v>
      </c>
      <c r="C1011">
        <v>0.02</v>
      </c>
      <c r="D1011">
        <v>17.149999999999999</v>
      </c>
      <c r="E1011">
        <v>4.96</v>
      </c>
      <c r="F1011">
        <v>2516</v>
      </c>
      <c r="G1011" t="s">
        <v>495</v>
      </c>
      <c r="H1011" t="s">
        <v>43</v>
      </c>
      <c r="I1011" t="s">
        <v>44</v>
      </c>
      <c r="J1011" t="s">
        <v>45</v>
      </c>
      <c r="K1011" t="s">
        <v>120</v>
      </c>
      <c r="L1011" t="s">
        <v>47</v>
      </c>
      <c r="M1011" t="s">
        <v>496</v>
      </c>
      <c r="N1011">
        <v>0.57999999999999996</v>
      </c>
      <c r="O1011" t="s">
        <v>35</v>
      </c>
      <c r="P1011" t="s">
        <v>69</v>
      </c>
      <c r="Q1011" t="s">
        <v>497</v>
      </c>
      <c r="R1011" t="s">
        <v>498</v>
      </c>
      <c r="S1011">
        <v>7631</v>
      </c>
      <c r="T1011" s="1">
        <v>42160</v>
      </c>
      <c r="U1011" s="1">
        <v>42162</v>
      </c>
      <c r="V1011">
        <v>36.494999999999997</v>
      </c>
      <c r="W1011" s="2">
        <f>Sales_Dataset[[#This Row],[Profit]]/Sales_Dataset[[#This Row],[Sales]]</f>
        <v>0.19122347393240766</v>
      </c>
      <c r="X1011">
        <v>11</v>
      </c>
      <c r="Y1011">
        <v>190.85</v>
      </c>
      <c r="Z1011">
        <v>87033</v>
      </c>
      <c r="AA1011" t="s">
        <v>72</v>
      </c>
      <c r="AB1011" t="s">
        <v>40</v>
      </c>
    </row>
    <row r="1012" spans="1:28" x14ac:dyDescent="0.3">
      <c r="A1012">
        <v>5061</v>
      </c>
      <c r="B1012" t="s">
        <v>65</v>
      </c>
      <c r="C1012">
        <v>0.09</v>
      </c>
      <c r="D1012">
        <v>4.9800000000000004</v>
      </c>
      <c r="E1012">
        <v>7.44</v>
      </c>
      <c r="F1012">
        <v>272</v>
      </c>
      <c r="G1012" t="s">
        <v>114</v>
      </c>
      <c r="H1012" t="s">
        <v>43</v>
      </c>
      <c r="I1012" t="s">
        <v>44</v>
      </c>
      <c r="J1012" t="s">
        <v>45</v>
      </c>
      <c r="K1012" t="s">
        <v>53</v>
      </c>
      <c r="L1012" t="s">
        <v>47</v>
      </c>
      <c r="M1012" t="s">
        <v>136</v>
      </c>
      <c r="N1012">
        <v>0.36</v>
      </c>
      <c r="O1012" t="s">
        <v>35</v>
      </c>
      <c r="P1012" t="s">
        <v>88</v>
      </c>
      <c r="Q1012" t="s">
        <v>112</v>
      </c>
      <c r="R1012" t="s">
        <v>113</v>
      </c>
      <c r="S1012">
        <v>28204</v>
      </c>
      <c r="T1012" s="1">
        <v>42160</v>
      </c>
      <c r="U1012" s="1">
        <v>42162</v>
      </c>
      <c r="V1012">
        <v>-122.3733</v>
      </c>
      <c r="W1012" s="2">
        <f>Sales_Dataset[[#This Row],[Profit]]/Sales_Dataset[[#This Row],[Sales]]</f>
        <v>-0.6446467892324711</v>
      </c>
      <c r="X1012">
        <v>37</v>
      </c>
      <c r="Y1012">
        <v>189.83</v>
      </c>
      <c r="Z1012">
        <v>36069</v>
      </c>
      <c r="AA1012" t="s">
        <v>91</v>
      </c>
      <c r="AB1012" t="s">
        <v>40</v>
      </c>
    </row>
    <row r="1013" spans="1:28" x14ac:dyDescent="0.3">
      <c r="A1013">
        <v>22224</v>
      </c>
      <c r="B1013" t="s">
        <v>41</v>
      </c>
      <c r="C1013">
        <v>0.01</v>
      </c>
      <c r="D1013">
        <v>110.99</v>
      </c>
      <c r="E1013">
        <v>2.5</v>
      </c>
      <c r="F1013">
        <v>388</v>
      </c>
      <c r="G1013" t="s">
        <v>2079</v>
      </c>
      <c r="H1013" t="s">
        <v>43</v>
      </c>
      <c r="I1013" t="s">
        <v>30</v>
      </c>
      <c r="J1013" t="s">
        <v>55</v>
      </c>
      <c r="K1013" t="s">
        <v>56</v>
      </c>
      <c r="L1013" t="s">
        <v>47</v>
      </c>
      <c r="M1013" t="s">
        <v>753</v>
      </c>
      <c r="N1013">
        <v>0.56999999999999995</v>
      </c>
      <c r="O1013" t="s">
        <v>35</v>
      </c>
      <c r="P1013" t="s">
        <v>49</v>
      </c>
      <c r="Q1013" t="s">
        <v>467</v>
      </c>
      <c r="R1013" t="s">
        <v>2081</v>
      </c>
      <c r="S1013">
        <v>68847</v>
      </c>
      <c r="T1013" s="1">
        <v>42007</v>
      </c>
      <c r="U1013" s="1">
        <v>42010</v>
      </c>
      <c r="V1013">
        <v>-263.56572</v>
      </c>
      <c r="W1013" s="2">
        <f>Sales_Dataset[[#This Row],[Profit]]/Sales_Dataset[[#This Row],[Sales]]</f>
        <v>-1.3970408141630446</v>
      </c>
      <c r="X1013">
        <v>2</v>
      </c>
      <c r="Y1013">
        <v>188.66</v>
      </c>
      <c r="Z1013">
        <v>90337</v>
      </c>
      <c r="AA1013" t="s">
        <v>52</v>
      </c>
      <c r="AB1013" t="s">
        <v>40</v>
      </c>
    </row>
    <row r="1014" spans="1:28" x14ac:dyDescent="0.3">
      <c r="A1014">
        <v>24133</v>
      </c>
      <c r="B1014" t="s">
        <v>58</v>
      </c>
      <c r="C1014">
        <v>0.1</v>
      </c>
      <c r="D1014">
        <v>218.75</v>
      </c>
      <c r="E1014">
        <v>69.64</v>
      </c>
      <c r="F1014">
        <v>550</v>
      </c>
      <c r="G1014" t="s">
        <v>2346</v>
      </c>
      <c r="H1014" t="s">
        <v>29</v>
      </c>
      <c r="I1014" t="s">
        <v>30</v>
      </c>
      <c r="J1014" t="s">
        <v>31</v>
      </c>
      <c r="K1014" t="s">
        <v>32</v>
      </c>
      <c r="L1014" t="s">
        <v>33</v>
      </c>
      <c r="M1014" t="s">
        <v>188</v>
      </c>
      <c r="N1014">
        <v>0.77</v>
      </c>
      <c r="O1014" t="s">
        <v>35</v>
      </c>
      <c r="P1014" t="s">
        <v>49</v>
      </c>
      <c r="Q1014" t="s">
        <v>50</v>
      </c>
      <c r="R1014" t="s">
        <v>2347</v>
      </c>
      <c r="S1014">
        <v>78155</v>
      </c>
      <c r="T1014" s="1">
        <v>42034</v>
      </c>
      <c r="U1014" s="1">
        <v>42036</v>
      </c>
      <c r="V1014">
        <v>-201.27599999999998</v>
      </c>
      <c r="W1014" s="2">
        <f>Sales_Dataset[[#This Row],[Profit]]/Sales_Dataset[[#This Row],[Sales]]</f>
        <v>-1.0677205453291603</v>
      </c>
      <c r="X1014">
        <v>1</v>
      </c>
      <c r="Y1014">
        <v>188.51</v>
      </c>
      <c r="Z1014">
        <v>90909</v>
      </c>
      <c r="AA1014" t="s">
        <v>52</v>
      </c>
      <c r="AB1014" t="s">
        <v>40</v>
      </c>
    </row>
    <row r="1015" spans="1:28" x14ac:dyDescent="0.3">
      <c r="A1015">
        <v>21262</v>
      </c>
      <c r="B1015" t="s">
        <v>65</v>
      </c>
      <c r="C1015">
        <v>0.01</v>
      </c>
      <c r="D1015">
        <v>15.67</v>
      </c>
      <c r="E1015">
        <v>1.39</v>
      </c>
      <c r="F1015">
        <v>1693</v>
      </c>
      <c r="G1015" t="s">
        <v>1157</v>
      </c>
      <c r="H1015" t="s">
        <v>85</v>
      </c>
      <c r="I1015" t="s">
        <v>80</v>
      </c>
      <c r="J1015" t="s">
        <v>45</v>
      </c>
      <c r="K1015" t="s">
        <v>115</v>
      </c>
      <c r="L1015" t="s">
        <v>47</v>
      </c>
      <c r="M1015" t="s">
        <v>787</v>
      </c>
      <c r="N1015">
        <v>0.38</v>
      </c>
      <c r="O1015" t="s">
        <v>35</v>
      </c>
      <c r="P1015" t="s">
        <v>88</v>
      </c>
      <c r="Q1015" t="s">
        <v>437</v>
      </c>
      <c r="R1015" t="s">
        <v>1158</v>
      </c>
      <c r="S1015">
        <v>20190</v>
      </c>
      <c r="T1015" s="1">
        <v>42135</v>
      </c>
      <c r="U1015" s="1">
        <v>42135</v>
      </c>
      <c r="V1015">
        <v>-273.98</v>
      </c>
      <c r="W1015" s="2">
        <f>Sales_Dataset[[#This Row],[Profit]]/Sales_Dataset[[#This Row],[Sales]]</f>
        <v>-1.4566430963900261</v>
      </c>
      <c r="X1015">
        <v>11</v>
      </c>
      <c r="Y1015">
        <v>188.09</v>
      </c>
      <c r="Z1015">
        <v>90190</v>
      </c>
      <c r="AA1015" t="s">
        <v>91</v>
      </c>
      <c r="AB1015" t="s">
        <v>40</v>
      </c>
    </row>
    <row r="1016" spans="1:28" x14ac:dyDescent="0.3">
      <c r="A1016">
        <v>23534</v>
      </c>
      <c r="B1016" t="s">
        <v>41</v>
      </c>
      <c r="C1016">
        <v>0.05</v>
      </c>
      <c r="D1016">
        <v>179.29</v>
      </c>
      <c r="E1016">
        <v>29.21</v>
      </c>
      <c r="F1016">
        <v>1603</v>
      </c>
      <c r="G1016" t="s">
        <v>2462</v>
      </c>
      <c r="H1016" t="s">
        <v>29</v>
      </c>
      <c r="I1016" t="s">
        <v>60</v>
      </c>
      <c r="J1016" t="s">
        <v>31</v>
      </c>
      <c r="K1016" t="s">
        <v>32</v>
      </c>
      <c r="L1016" t="s">
        <v>33</v>
      </c>
      <c r="M1016" t="s">
        <v>554</v>
      </c>
      <c r="N1016">
        <v>0.76</v>
      </c>
      <c r="O1016" t="s">
        <v>35</v>
      </c>
      <c r="P1016" t="s">
        <v>69</v>
      </c>
      <c r="Q1016" t="s">
        <v>70</v>
      </c>
      <c r="R1016" t="s">
        <v>1548</v>
      </c>
      <c r="S1016">
        <v>11598</v>
      </c>
      <c r="T1016" s="1">
        <v>42020</v>
      </c>
      <c r="U1016" s="1">
        <v>42022</v>
      </c>
      <c r="V1016">
        <v>-537.27977732000011</v>
      </c>
      <c r="W1016" s="2">
        <f>Sales_Dataset[[#This Row],[Profit]]/Sales_Dataset[[#This Row],[Sales]]</f>
        <v>-2.878695763609088</v>
      </c>
      <c r="X1016">
        <v>1</v>
      </c>
      <c r="Y1016">
        <v>186.64</v>
      </c>
      <c r="Z1016">
        <v>89679</v>
      </c>
      <c r="AA1016" t="s">
        <v>72</v>
      </c>
      <c r="AB1016" t="s">
        <v>40</v>
      </c>
    </row>
    <row r="1017" spans="1:28" x14ac:dyDescent="0.3">
      <c r="A1017">
        <v>522</v>
      </c>
      <c r="B1017" t="s">
        <v>58</v>
      </c>
      <c r="C1017">
        <v>7.0000000000000007E-2</v>
      </c>
      <c r="D1017">
        <v>1.68</v>
      </c>
      <c r="E1017">
        <v>1.57</v>
      </c>
      <c r="F1017">
        <v>181</v>
      </c>
      <c r="G1017" t="s">
        <v>101</v>
      </c>
      <c r="H1017" t="s">
        <v>43</v>
      </c>
      <c r="I1017" t="s">
        <v>30</v>
      </c>
      <c r="J1017" t="s">
        <v>45</v>
      </c>
      <c r="K1017" t="s">
        <v>81</v>
      </c>
      <c r="L1017" t="s">
        <v>82</v>
      </c>
      <c r="M1017" t="s">
        <v>102</v>
      </c>
      <c r="N1017">
        <v>0.59</v>
      </c>
      <c r="O1017" t="s">
        <v>35</v>
      </c>
      <c r="P1017" t="s">
        <v>36</v>
      </c>
      <c r="Q1017" t="s">
        <v>37</v>
      </c>
      <c r="R1017" t="s">
        <v>103</v>
      </c>
      <c r="S1017">
        <v>94122</v>
      </c>
      <c r="T1017" s="1">
        <v>42146</v>
      </c>
      <c r="U1017" s="1">
        <v>42147</v>
      </c>
      <c r="V1017">
        <v>-35.75</v>
      </c>
      <c r="W1017" s="2">
        <f>Sales_Dataset[[#This Row],[Profit]]/Sales_Dataset[[#This Row],[Sales]]</f>
        <v>-0.19159654858245351</v>
      </c>
      <c r="X1017">
        <v>116</v>
      </c>
      <c r="Y1017">
        <v>186.59</v>
      </c>
      <c r="Z1017">
        <v>3585</v>
      </c>
      <c r="AA1017" t="s">
        <v>39</v>
      </c>
      <c r="AB1017" t="s">
        <v>40</v>
      </c>
    </row>
    <row r="1018" spans="1:28" x14ac:dyDescent="0.3">
      <c r="A1018">
        <v>23870</v>
      </c>
      <c r="B1018" t="s">
        <v>41</v>
      </c>
      <c r="C1018">
        <v>0.05</v>
      </c>
      <c r="D1018">
        <v>16.98</v>
      </c>
      <c r="E1018">
        <v>7.78</v>
      </c>
      <c r="F1018">
        <v>2193</v>
      </c>
      <c r="G1018" t="s">
        <v>2541</v>
      </c>
      <c r="H1018" t="s">
        <v>43</v>
      </c>
      <c r="I1018" t="s">
        <v>44</v>
      </c>
      <c r="J1018" t="s">
        <v>45</v>
      </c>
      <c r="K1018" t="s">
        <v>81</v>
      </c>
      <c r="L1018" t="s">
        <v>62</v>
      </c>
      <c r="M1018" t="s">
        <v>300</v>
      </c>
      <c r="N1018">
        <v>0.56999999999999995</v>
      </c>
      <c r="O1018" t="s">
        <v>35</v>
      </c>
      <c r="P1018" t="s">
        <v>88</v>
      </c>
      <c r="Q1018" t="s">
        <v>112</v>
      </c>
      <c r="R1018" t="s">
        <v>716</v>
      </c>
      <c r="S1018">
        <v>28560</v>
      </c>
      <c r="T1018" s="1">
        <v>42049</v>
      </c>
      <c r="U1018" s="1">
        <v>42051</v>
      </c>
      <c r="V1018">
        <v>-161</v>
      </c>
      <c r="W1018" s="2">
        <f>Sales_Dataset[[#This Row],[Profit]]/Sales_Dataset[[#This Row],[Sales]]</f>
        <v>-0.86470809388259307</v>
      </c>
      <c r="X1018">
        <v>11</v>
      </c>
      <c r="Y1018">
        <v>186.19</v>
      </c>
      <c r="Z1018">
        <v>90685</v>
      </c>
      <c r="AA1018" t="s">
        <v>91</v>
      </c>
      <c r="AB1018" t="s">
        <v>40</v>
      </c>
    </row>
    <row r="1019" spans="1:28" x14ac:dyDescent="0.3">
      <c r="A1019">
        <v>19851</v>
      </c>
      <c r="B1019" t="s">
        <v>76</v>
      </c>
      <c r="C1019">
        <v>0.02</v>
      </c>
      <c r="D1019">
        <v>12.98</v>
      </c>
      <c r="E1019">
        <v>3.14</v>
      </c>
      <c r="F1019">
        <v>3036</v>
      </c>
      <c r="G1019" t="s">
        <v>1297</v>
      </c>
      <c r="H1019" t="s">
        <v>43</v>
      </c>
      <c r="I1019" t="s">
        <v>44</v>
      </c>
      <c r="J1019" t="s">
        <v>45</v>
      </c>
      <c r="K1019" t="s">
        <v>61</v>
      </c>
      <c r="L1019" t="s">
        <v>62</v>
      </c>
      <c r="M1019" t="s">
        <v>1301</v>
      </c>
      <c r="N1019">
        <v>0.6</v>
      </c>
      <c r="O1019" t="s">
        <v>35</v>
      </c>
      <c r="P1019" t="s">
        <v>49</v>
      </c>
      <c r="Q1019" t="s">
        <v>427</v>
      </c>
      <c r="R1019" t="s">
        <v>1299</v>
      </c>
      <c r="S1019">
        <v>58554</v>
      </c>
      <c r="T1019" s="1">
        <v>42020</v>
      </c>
      <c r="U1019" s="1">
        <v>42023</v>
      </c>
      <c r="V1019">
        <v>75.010000000000005</v>
      </c>
      <c r="W1019" s="2">
        <f>Sales_Dataset[[#This Row],[Profit]]/Sales_Dataset[[#This Row],[Sales]]</f>
        <v>0.40677874186550977</v>
      </c>
      <c r="X1019">
        <v>14</v>
      </c>
      <c r="Y1019">
        <v>184.4</v>
      </c>
      <c r="Z1019">
        <v>89129</v>
      </c>
      <c r="AA1019" t="s">
        <v>52</v>
      </c>
      <c r="AB1019" t="s">
        <v>40</v>
      </c>
    </row>
    <row r="1020" spans="1:28" x14ac:dyDescent="0.3">
      <c r="A1020">
        <v>22292</v>
      </c>
      <c r="B1020" t="s">
        <v>76</v>
      </c>
      <c r="C1020">
        <v>7.0000000000000007E-2</v>
      </c>
      <c r="D1020">
        <v>90.48</v>
      </c>
      <c r="E1020">
        <v>19.989999999999998</v>
      </c>
      <c r="F1020">
        <v>3226</v>
      </c>
      <c r="G1020" t="s">
        <v>2101</v>
      </c>
      <c r="H1020" t="s">
        <v>43</v>
      </c>
      <c r="I1020" t="s">
        <v>60</v>
      </c>
      <c r="J1020" t="s">
        <v>45</v>
      </c>
      <c r="K1020" t="s">
        <v>115</v>
      </c>
      <c r="L1020" t="s">
        <v>47</v>
      </c>
      <c r="M1020" t="s">
        <v>1116</v>
      </c>
      <c r="N1020">
        <v>0.4</v>
      </c>
      <c r="O1020" t="s">
        <v>35</v>
      </c>
      <c r="P1020" t="s">
        <v>88</v>
      </c>
      <c r="Q1020" t="s">
        <v>736</v>
      </c>
      <c r="R1020" t="s">
        <v>1124</v>
      </c>
      <c r="S1020">
        <v>37075</v>
      </c>
      <c r="T1020" s="1">
        <v>42018</v>
      </c>
      <c r="U1020" s="1">
        <v>42019</v>
      </c>
      <c r="V1020">
        <v>-11.815999999999999</v>
      </c>
      <c r="W1020" s="2">
        <f>Sales_Dataset[[#This Row],[Profit]]/Sales_Dataset[[#This Row],[Sales]]</f>
        <v>-6.4430994056382571E-2</v>
      </c>
      <c r="X1020">
        <v>2</v>
      </c>
      <c r="Y1020">
        <v>183.39</v>
      </c>
      <c r="Z1020">
        <v>86507</v>
      </c>
      <c r="AA1020" t="s">
        <v>91</v>
      </c>
      <c r="AB1020" t="s">
        <v>40</v>
      </c>
    </row>
    <row r="1021" spans="1:28" x14ac:dyDescent="0.3">
      <c r="A1021">
        <v>24722</v>
      </c>
      <c r="B1021" t="s">
        <v>58</v>
      </c>
      <c r="C1021">
        <v>0.04</v>
      </c>
      <c r="D1021">
        <v>46.89</v>
      </c>
      <c r="E1021">
        <v>5.0999999999999996</v>
      </c>
      <c r="F1021">
        <v>1416</v>
      </c>
      <c r="G1021" t="s">
        <v>2695</v>
      </c>
      <c r="H1021" t="s">
        <v>43</v>
      </c>
      <c r="I1021" t="s">
        <v>60</v>
      </c>
      <c r="J1021" t="s">
        <v>45</v>
      </c>
      <c r="K1021" t="s">
        <v>73</v>
      </c>
      <c r="L1021" t="s">
        <v>167</v>
      </c>
      <c r="M1021" t="s">
        <v>1070</v>
      </c>
      <c r="N1021">
        <v>0.46</v>
      </c>
      <c r="O1021" t="s">
        <v>35</v>
      </c>
      <c r="P1021" t="s">
        <v>49</v>
      </c>
      <c r="Q1021" t="s">
        <v>413</v>
      </c>
      <c r="R1021" t="s">
        <v>771</v>
      </c>
      <c r="S1021">
        <v>46203</v>
      </c>
      <c r="T1021" s="1">
        <v>42180</v>
      </c>
      <c r="U1021" s="1">
        <v>42182</v>
      </c>
      <c r="V1021">
        <v>87.12</v>
      </c>
      <c r="W1021" s="2">
        <f>Sales_Dataset[[#This Row],[Profit]]/Sales_Dataset[[#This Row],[Sales]]</f>
        <v>0.47708230655495315</v>
      </c>
      <c r="X1021">
        <v>4</v>
      </c>
      <c r="Y1021">
        <v>182.61</v>
      </c>
      <c r="Z1021">
        <v>90540</v>
      </c>
      <c r="AA1021" t="s">
        <v>52</v>
      </c>
      <c r="AB1021" t="s">
        <v>40</v>
      </c>
    </row>
    <row r="1022" spans="1:28" x14ac:dyDescent="0.3">
      <c r="A1022">
        <v>26274</v>
      </c>
      <c r="B1022" t="s">
        <v>58</v>
      </c>
      <c r="C1022">
        <v>0.04</v>
      </c>
      <c r="D1022">
        <v>62.18</v>
      </c>
      <c r="E1022">
        <v>10.84</v>
      </c>
      <c r="F1022">
        <v>1305</v>
      </c>
      <c r="G1022" t="s">
        <v>3021</v>
      </c>
      <c r="H1022" t="s">
        <v>43</v>
      </c>
      <c r="I1022" t="s">
        <v>80</v>
      </c>
      <c r="J1022" t="s">
        <v>31</v>
      </c>
      <c r="K1022" t="s">
        <v>117</v>
      </c>
      <c r="L1022" t="s">
        <v>167</v>
      </c>
      <c r="M1022" t="s">
        <v>2653</v>
      </c>
      <c r="N1022">
        <v>0.63</v>
      </c>
      <c r="O1022" t="s">
        <v>35</v>
      </c>
      <c r="P1022" t="s">
        <v>36</v>
      </c>
      <c r="Q1022" t="s">
        <v>402</v>
      </c>
      <c r="R1022" t="s">
        <v>914</v>
      </c>
      <c r="S1022">
        <v>84120</v>
      </c>
      <c r="T1022" s="1">
        <v>42052</v>
      </c>
      <c r="U1022" s="1">
        <v>42054</v>
      </c>
      <c r="V1022">
        <v>125.8077</v>
      </c>
      <c r="W1022" s="2">
        <f>Sales_Dataset[[#This Row],[Profit]]/Sales_Dataset[[#This Row],[Sales]]</f>
        <v>0.69</v>
      </c>
      <c r="X1022">
        <v>3</v>
      </c>
      <c r="Y1022">
        <v>182.33</v>
      </c>
      <c r="Z1022">
        <v>87002</v>
      </c>
      <c r="AA1022" t="s">
        <v>39</v>
      </c>
      <c r="AB1022" t="s">
        <v>40</v>
      </c>
    </row>
    <row r="1023" spans="1:28" x14ac:dyDescent="0.3">
      <c r="A1023">
        <v>18860</v>
      </c>
      <c r="B1023" t="s">
        <v>76</v>
      </c>
      <c r="C1023">
        <v>0.09</v>
      </c>
      <c r="D1023">
        <v>9.7799999999999994</v>
      </c>
      <c r="E1023">
        <v>1.39</v>
      </c>
      <c r="F1023">
        <v>1170</v>
      </c>
      <c r="G1023" t="s">
        <v>823</v>
      </c>
      <c r="H1023" t="s">
        <v>43</v>
      </c>
      <c r="I1023" t="s">
        <v>80</v>
      </c>
      <c r="J1023" t="s">
        <v>45</v>
      </c>
      <c r="K1023" t="s">
        <v>115</v>
      </c>
      <c r="L1023" t="s">
        <v>47</v>
      </c>
      <c r="M1023" t="s">
        <v>824</v>
      </c>
      <c r="N1023">
        <v>0.39</v>
      </c>
      <c r="O1023" t="s">
        <v>35</v>
      </c>
      <c r="P1023" t="s">
        <v>69</v>
      </c>
      <c r="Q1023" t="s">
        <v>825</v>
      </c>
      <c r="R1023" t="s">
        <v>826</v>
      </c>
      <c r="S1023">
        <v>19711</v>
      </c>
      <c r="T1023" s="1">
        <v>42157</v>
      </c>
      <c r="U1023" s="1">
        <v>42158</v>
      </c>
      <c r="V1023">
        <v>125.20739999999999</v>
      </c>
      <c r="W1023" s="2">
        <f>Sales_Dataset[[#This Row],[Profit]]/Sales_Dataset[[#This Row],[Sales]]</f>
        <v>0.69</v>
      </c>
      <c r="X1023">
        <v>19</v>
      </c>
      <c r="Y1023">
        <v>181.46</v>
      </c>
      <c r="Z1023">
        <v>87520</v>
      </c>
      <c r="AA1023" t="s">
        <v>72</v>
      </c>
      <c r="AB1023" t="s">
        <v>40</v>
      </c>
    </row>
    <row r="1024" spans="1:28" x14ac:dyDescent="0.3">
      <c r="A1024">
        <v>7719</v>
      </c>
      <c r="B1024" t="s">
        <v>58</v>
      </c>
      <c r="C1024">
        <v>0.01</v>
      </c>
      <c r="D1024">
        <v>3.75</v>
      </c>
      <c r="E1024">
        <v>0.5</v>
      </c>
      <c r="F1024">
        <v>2882</v>
      </c>
      <c r="G1024" t="s">
        <v>110</v>
      </c>
      <c r="H1024" t="s">
        <v>43</v>
      </c>
      <c r="I1024" t="s">
        <v>80</v>
      </c>
      <c r="J1024" t="s">
        <v>45</v>
      </c>
      <c r="K1024" t="s">
        <v>46</v>
      </c>
      <c r="L1024" t="s">
        <v>47</v>
      </c>
      <c r="M1024" t="s">
        <v>352</v>
      </c>
      <c r="N1024">
        <v>0.37</v>
      </c>
      <c r="O1024" t="s">
        <v>35</v>
      </c>
      <c r="P1024" t="s">
        <v>88</v>
      </c>
      <c r="Q1024" t="s">
        <v>112</v>
      </c>
      <c r="R1024" t="s">
        <v>113</v>
      </c>
      <c r="S1024">
        <v>28206</v>
      </c>
      <c r="T1024" s="1">
        <v>42055</v>
      </c>
      <c r="U1024" s="1">
        <v>42056</v>
      </c>
      <c r="V1024">
        <v>55.194599999999994</v>
      </c>
      <c r="W1024" s="2">
        <f>Sales_Dataset[[#This Row],[Profit]]/Sales_Dataset[[#This Row],[Sales]]</f>
        <v>0.30582114361702128</v>
      </c>
      <c r="X1024">
        <v>48</v>
      </c>
      <c r="Y1024">
        <v>180.48</v>
      </c>
      <c r="Z1024">
        <v>55300</v>
      </c>
      <c r="AA1024" t="s">
        <v>91</v>
      </c>
      <c r="AB1024" t="s">
        <v>40</v>
      </c>
    </row>
    <row r="1025" spans="1:28" x14ac:dyDescent="0.3">
      <c r="A1025">
        <v>18071</v>
      </c>
      <c r="B1025" t="s">
        <v>27</v>
      </c>
      <c r="C1025">
        <v>0.1</v>
      </c>
      <c r="D1025">
        <v>178.47</v>
      </c>
      <c r="E1025">
        <v>19.989999999999998</v>
      </c>
      <c r="F1025">
        <v>2803</v>
      </c>
      <c r="G1025" t="s">
        <v>404</v>
      </c>
      <c r="H1025" t="s">
        <v>43</v>
      </c>
      <c r="I1025" t="s">
        <v>60</v>
      </c>
      <c r="J1025" t="s">
        <v>45</v>
      </c>
      <c r="K1025" t="s">
        <v>120</v>
      </c>
      <c r="L1025" t="s">
        <v>47</v>
      </c>
      <c r="M1025" t="s">
        <v>407</v>
      </c>
      <c r="N1025">
        <v>0.55000000000000004</v>
      </c>
      <c r="O1025" t="s">
        <v>35</v>
      </c>
      <c r="P1025" t="s">
        <v>36</v>
      </c>
      <c r="Q1025" t="s">
        <v>37</v>
      </c>
      <c r="R1025" t="s">
        <v>406</v>
      </c>
      <c r="S1025">
        <v>90022</v>
      </c>
      <c r="T1025" s="1">
        <v>42040</v>
      </c>
      <c r="U1025" s="1">
        <v>42042</v>
      </c>
      <c r="V1025">
        <v>-170.98</v>
      </c>
      <c r="W1025" s="2">
        <f>Sales_Dataset[[#This Row],[Profit]]/Sales_Dataset[[#This Row],[Sales]]</f>
        <v>-0.94915066059731323</v>
      </c>
      <c r="X1025">
        <v>1</v>
      </c>
      <c r="Y1025">
        <v>180.14</v>
      </c>
      <c r="Z1025">
        <v>86227</v>
      </c>
      <c r="AA1025" t="s">
        <v>39</v>
      </c>
      <c r="AB1025" t="s">
        <v>40</v>
      </c>
    </row>
    <row r="1026" spans="1:28" x14ac:dyDescent="0.3">
      <c r="A1026">
        <v>18462</v>
      </c>
      <c r="B1026" t="s">
        <v>76</v>
      </c>
      <c r="C1026">
        <v>7.0000000000000007E-2</v>
      </c>
      <c r="D1026">
        <v>179.99</v>
      </c>
      <c r="E1026">
        <v>19.989999999999998</v>
      </c>
      <c r="F1026">
        <v>472</v>
      </c>
      <c r="G1026" t="s">
        <v>628</v>
      </c>
      <c r="H1026" t="s">
        <v>85</v>
      </c>
      <c r="I1026" t="s">
        <v>80</v>
      </c>
      <c r="J1026" t="s">
        <v>55</v>
      </c>
      <c r="K1026" t="s">
        <v>86</v>
      </c>
      <c r="L1026" t="s">
        <v>47</v>
      </c>
      <c r="M1026" t="s">
        <v>87</v>
      </c>
      <c r="N1026">
        <v>0.48</v>
      </c>
      <c r="O1026" t="s">
        <v>35</v>
      </c>
      <c r="P1026" t="s">
        <v>69</v>
      </c>
      <c r="Q1026" t="s">
        <v>460</v>
      </c>
      <c r="R1026" t="s">
        <v>629</v>
      </c>
      <c r="S1026">
        <v>21133</v>
      </c>
      <c r="T1026" s="1">
        <v>42043</v>
      </c>
      <c r="U1026" s="1">
        <v>42043</v>
      </c>
      <c r="V1026">
        <v>-427.47</v>
      </c>
      <c r="W1026" s="2">
        <f>Sales_Dataset[[#This Row],[Profit]]/Sales_Dataset[[#This Row],[Sales]]</f>
        <v>-2.3813158041334748</v>
      </c>
      <c r="X1026">
        <v>1</v>
      </c>
      <c r="Y1026">
        <v>179.51</v>
      </c>
      <c r="Z1026">
        <v>88023</v>
      </c>
      <c r="AA1026" t="s">
        <v>72</v>
      </c>
      <c r="AB1026" t="s">
        <v>40</v>
      </c>
    </row>
    <row r="1027" spans="1:28" x14ac:dyDescent="0.3">
      <c r="A1027">
        <v>23248</v>
      </c>
      <c r="B1027" t="s">
        <v>41</v>
      </c>
      <c r="C1027">
        <v>0.1</v>
      </c>
      <c r="D1027">
        <v>10.89</v>
      </c>
      <c r="E1027">
        <v>4.5</v>
      </c>
      <c r="F1027">
        <v>3351</v>
      </c>
      <c r="G1027" t="s">
        <v>2355</v>
      </c>
      <c r="H1027" t="s">
        <v>43</v>
      </c>
      <c r="I1027" t="s">
        <v>60</v>
      </c>
      <c r="J1027" t="s">
        <v>45</v>
      </c>
      <c r="K1027" t="s">
        <v>73</v>
      </c>
      <c r="L1027" t="s">
        <v>47</v>
      </c>
      <c r="M1027" t="s">
        <v>809</v>
      </c>
      <c r="N1027">
        <v>0.59</v>
      </c>
      <c r="O1027" t="s">
        <v>35</v>
      </c>
      <c r="P1027" t="s">
        <v>36</v>
      </c>
      <c r="Q1027" t="s">
        <v>108</v>
      </c>
      <c r="R1027" t="s">
        <v>2356</v>
      </c>
      <c r="S1027">
        <v>99301</v>
      </c>
      <c r="T1027" s="1">
        <v>42039</v>
      </c>
      <c r="U1027" s="1">
        <v>42041</v>
      </c>
      <c r="V1027">
        <v>-19.2972</v>
      </c>
      <c r="W1027" s="2">
        <f>Sales_Dataset[[#This Row],[Profit]]/Sales_Dataset[[#This Row],[Sales]]</f>
        <v>-0.10799865681665546</v>
      </c>
      <c r="X1027">
        <v>17</v>
      </c>
      <c r="Y1027">
        <v>178.68</v>
      </c>
      <c r="Z1027">
        <v>91297</v>
      </c>
      <c r="AA1027" t="s">
        <v>39</v>
      </c>
      <c r="AB1027" t="s">
        <v>40</v>
      </c>
    </row>
    <row r="1028" spans="1:28" x14ac:dyDescent="0.3">
      <c r="A1028">
        <v>6891</v>
      </c>
      <c r="B1028" t="s">
        <v>76</v>
      </c>
      <c r="C1028">
        <v>0.05</v>
      </c>
      <c r="D1028">
        <v>5.78</v>
      </c>
      <c r="E1028">
        <v>7.64</v>
      </c>
      <c r="F1028">
        <v>1129</v>
      </c>
      <c r="G1028" t="s">
        <v>170</v>
      </c>
      <c r="H1028" t="s">
        <v>85</v>
      </c>
      <c r="I1028" t="s">
        <v>30</v>
      </c>
      <c r="J1028" t="s">
        <v>45</v>
      </c>
      <c r="K1028" t="s">
        <v>53</v>
      </c>
      <c r="L1028" t="s">
        <v>47</v>
      </c>
      <c r="M1028" t="s">
        <v>330</v>
      </c>
      <c r="N1028">
        <v>0.36</v>
      </c>
      <c r="O1028" t="s">
        <v>35</v>
      </c>
      <c r="P1028" t="s">
        <v>69</v>
      </c>
      <c r="Q1028" t="s">
        <v>98</v>
      </c>
      <c r="R1028" t="s">
        <v>99</v>
      </c>
      <c r="S1028">
        <v>2118</v>
      </c>
      <c r="T1028" s="1">
        <v>42092</v>
      </c>
      <c r="U1028" s="1">
        <v>42094</v>
      </c>
      <c r="V1028">
        <v>-116.05</v>
      </c>
      <c r="W1028" s="2">
        <f>Sales_Dataset[[#This Row],[Profit]]/Sales_Dataset[[#This Row],[Sales]]</f>
        <v>-0.65413449072769292</v>
      </c>
      <c r="X1028">
        <v>29</v>
      </c>
      <c r="Y1028">
        <v>177.41</v>
      </c>
      <c r="Z1028">
        <v>49125</v>
      </c>
      <c r="AA1028" t="s">
        <v>72</v>
      </c>
      <c r="AB1028" t="s">
        <v>40</v>
      </c>
    </row>
    <row r="1029" spans="1:28" x14ac:dyDescent="0.3">
      <c r="A1029">
        <v>18830</v>
      </c>
      <c r="B1029" t="s">
        <v>65</v>
      </c>
      <c r="C1029">
        <v>0.03</v>
      </c>
      <c r="D1029">
        <v>10.64</v>
      </c>
      <c r="E1029">
        <v>5.16</v>
      </c>
      <c r="F1029">
        <v>1189</v>
      </c>
      <c r="G1029" t="s">
        <v>808</v>
      </c>
      <c r="H1029" t="s">
        <v>43</v>
      </c>
      <c r="I1029" t="s">
        <v>80</v>
      </c>
      <c r="J1029" t="s">
        <v>31</v>
      </c>
      <c r="K1029" t="s">
        <v>117</v>
      </c>
      <c r="L1029" t="s">
        <v>47</v>
      </c>
      <c r="M1029" t="s">
        <v>123</v>
      </c>
      <c r="N1029">
        <v>0.56999999999999995</v>
      </c>
      <c r="O1029" t="s">
        <v>35</v>
      </c>
      <c r="P1029" t="s">
        <v>36</v>
      </c>
      <c r="Q1029" t="s">
        <v>37</v>
      </c>
      <c r="R1029" t="s">
        <v>810</v>
      </c>
      <c r="S1029">
        <v>92646</v>
      </c>
      <c r="T1029" s="1">
        <v>42172</v>
      </c>
      <c r="U1029" s="1">
        <v>42177</v>
      </c>
      <c r="V1029">
        <v>17.376000000000001</v>
      </c>
      <c r="W1029" s="2">
        <f>Sales_Dataset[[#This Row],[Profit]]/Sales_Dataset[[#This Row],[Sales]]</f>
        <v>9.8163945539800027E-2</v>
      </c>
      <c r="X1029">
        <v>16</v>
      </c>
      <c r="Y1029">
        <v>177.01</v>
      </c>
      <c r="Z1029">
        <v>87584</v>
      </c>
      <c r="AA1029" t="s">
        <v>39</v>
      </c>
      <c r="AB1029" t="s">
        <v>40</v>
      </c>
    </row>
    <row r="1030" spans="1:28" x14ac:dyDescent="0.3">
      <c r="A1030">
        <v>22029</v>
      </c>
      <c r="B1030" t="s">
        <v>58</v>
      </c>
      <c r="C1030">
        <v>0.03</v>
      </c>
      <c r="D1030">
        <v>205.99</v>
      </c>
      <c r="E1030">
        <v>8.99</v>
      </c>
      <c r="F1030">
        <v>2486</v>
      </c>
      <c r="G1030" t="s">
        <v>2038</v>
      </c>
      <c r="H1030" t="s">
        <v>85</v>
      </c>
      <c r="I1030" t="s">
        <v>60</v>
      </c>
      <c r="J1030" t="s">
        <v>55</v>
      </c>
      <c r="K1030" t="s">
        <v>56</v>
      </c>
      <c r="L1030" t="s">
        <v>47</v>
      </c>
      <c r="M1030" t="s">
        <v>685</v>
      </c>
      <c r="N1030">
        <v>0.6</v>
      </c>
      <c r="O1030" t="s">
        <v>35</v>
      </c>
      <c r="P1030" t="s">
        <v>88</v>
      </c>
      <c r="Q1030" t="s">
        <v>89</v>
      </c>
      <c r="R1030" t="s">
        <v>2039</v>
      </c>
      <c r="S1030">
        <v>30458</v>
      </c>
      <c r="T1030" s="1">
        <v>42041</v>
      </c>
      <c r="U1030" s="1">
        <v>42043</v>
      </c>
      <c r="V1030">
        <v>1087.7159999999999</v>
      </c>
      <c r="W1030" s="2">
        <f>Sales_Dataset[[#This Row],[Profit]]/Sales_Dataset[[#This Row],[Sales]]</f>
        <v>6.1654914408797188</v>
      </c>
      <c r="X1030">
        <v>1</v>
      </c>
      <c r="Y1030">
        <v>176.42</v>
      </c>
      <c r="Z1030">
        <v>91414</v>
      </c>
      <c r="AA1030" t="s">
        <v>91</v>
      </c>
      <c r="AB1030" t="s">
        <v>40</v>
      </c>
    </row>
    <row r="1031" spans="1:28" x14ac:dyDescent="0.3">
      <c r="A1031">
        <v>23705</v>
      </c>
      <c r="B1031" t="s">
        <v>58</v>
      </c>
      <c r="C1031">
        <v>0.09</v>
      </c>
      <c r="D1031">
        <v>212.6</v>
      </c>
      <c r="E1031">
        <v>52.2</v>
      </c>
      <c r="F1031">
        <v>2579</v>
      </c>
      <c r="G1031" t="s">
        <v>2152</v>
      </c>
      <c r="H1031" t="s">
        <v>29</v>
      </c>
      <c r="I1031" t="s">
        <v>44</v>
      </c>
      <c r="J1031" t="s">
        <v>31</v>
      </c>
      <c r="K1031" t="s">
        <v>32</v>
      </c>
      <c r="L1031" t="s">
        <v>33</v>
      </c>
      <c r="M1031" t="s">
        <v>297</v>
      </c>
      <c r="N1031">
        <v>0.64</v>
      </c>
      <c r="O1031" t="s">
        <v>35</v>
      </c>
      <c r="P1031" t="s">
        <v>88</v>
      </c>
      <c r="Q1031" t="s">
        <v>564</v>
      </c>
      <c r="R1031" t="s">
        <v>2154</v>
      </c>
      <c r="S1031">
        <v>36869</v>
      </c>
      <c r="T1031" s="1">
        <v>42007</v>
      </c>
      <c r="U1031" s="1">
        <v>42008</v>
      </c>
      <c r="V1031">
        <v>-274.49799999999999</v>
      </c>
      <c r="W1031" s="2">
        <f>Sales_Dataset[[#This Row],[Profit]]/Sales_Dataset[[#This Row],[Sales]]</f>
        <v>-1.573054441260745</v>
      </c>
      <c r="X1031">
        <v>1</v>
      </c>
      <c r="Y1031">
        <v>174.5</v>
      </c>
      <c r="Z1031">
        <v>88296</v>
      </c>
      <c r="AA1031" t="s">
        <v>91</v>
      </c>
      <c r="AB1031" t="s">
        <v>40</v>
      </c>
    </row>
    <row r="1032" spans="1:28" x14ac:dyDescent="0.3">
      <c r="A1032">
        <v>23606</v>
      </c>
      <c r="B1032" t="s">
        <v>27</v>
      </c>
      <c r="C1032">
        <v>0</v>
      </c>
      <c r="D1032">
        <v>65.989999999999995</v>
      </c>
      <c r="E1032">
        <v>5.92</v>
      </c>
      <c r="F1032">
        <v>211</v>
      </c>
      <c r="G1032" t="s">
        <v>2317</v>
      </c>
      <c r="H1032" t="s">
        <v>43</v>
      </c>
      <c r="I1032" t="s">
        <v>80</v>
      </c>
      <c r="J1032" t="s">
        <v>55</v>
      </c>
      <c r="K1032" t="s">
        <v>56</v>
      </c>
      <c r="L1032" t="s">
        <v>47</v>
      </c>
      <c r="M1032" t="s">
        <v>814</v>
      </c>
      <c r="N1032">
        <v>0.55000000000000004</v>
      </c>
      <c r="O1032" t="s">
        <v>35</v>
      </c>
      <c r="P1032" t="s">
        <v>69</v>
      </c>
      <c r="Q1032" t="s">
        <v>70</v>
      </c>
      <c r="R1032" t="s">
        <v>2318</v>
      </c>
      <c r="S1032">
        <v>13501</v>
      </c>
      <c r="T1032" s="1">
        <v>42010</v>
      </c>
      <c r="U1032" s="1">
        <v>42012</v>
      </c>
      <c r="V1032">
        <v>-107.98699999999999</v>
      </c>
      <c r="W1032" s="2">
        <f>Sales_Dataset[[#This Row],[Profit]]/Sales_Dataset[[#This Row],[Sales]]</f>
        <v>-0.62304984998846069</v>
      </c>
      <c r="X1032">
        <v>3</v>
      </c>
      <c r="Y1032">
        <v>173.32</v>
      </c>
      <c r="Z1032">
        <v>85964</v>
      </c>
      <c r="AA1032" t="s">
        <v>72</v>
      </c>
      <c r="AB1032" t="s">
        <v>40</v>
      </c>
    </row>
    <row r="1033" spans="1:28" x14ac:dyDescent="0.3">
      <c r="A1033">
        <v>23815</v>
      </c>
      <c r="B1033" t="s">
        <v>41</v>
      </c>
      <c r="C1033">
        <v>0.06</v>
      </c>
      <c r="D1033">
        <v>80.98</v>
      </c>
      <c r="E1033">
        <v>35</v>
      </c>
      <c r="F1033">
        <v>1254</v>
      </c>
      <c r="G1033" t="s">
        <v>2437</v>
      </c>
      <c r="H1033" t="s">
        <v>43</v>
      </c>
      <c r="I1033" t="s">
        <v>44</v>
      </c>
      <c r="J1033" t="s">
        <v>45</v>
      </c>
      <c r="K1033" t="s">
        <v>120</v>
      </c>
      <c r="L1033" t="s">
        <v>105</v>
      </c>
      <c r="M1033" t="s">
        <v>228</v>
      </c>
      <c r="N1033">
        <v>0.81</v>
      </c>
      <c r="O1033" t="s">
        <v>35</v>
      </c>
      <c r="P1033" t="s">
        <v>49</v>
      </c>
      <c r="Q1033" t="s">
        <v>50</v>
      </c>
      <c r="R1033" t="s">
        <v>2438</v>
      </c>
      <c r="S1033">
        <v>77530</v>
      </c>
      <c r="T1033" s="1">
        <v>42075</v>
      </c>
      <c r="U1033" s="1">
        <v>42076</v>
      </c>
      <c r="V1033">
        <v>-218.77</v>
      </c>
      <c r="W1033" s="2">
        <f>Sales_Dataset[[#This Row],[Profit]]/Sales_Dataset[[#This Row],[Sales]]</f>
        <v>-1.2661033624631057</v>
      </c>
      <c r="X1033">
        <v>2</v>
      </c>
      <c r="Y1033">
        <v>172.79</v>
      </c>
      <c r="Z1033">
        <v>89983</v>
      </c>
      <c r="AA1033" t="s">
        <v>52</v>
      </c>
      <c r="AB1033" t="s">
        <v>40</v>
      </c>
    </row>
    <row r="1034" spans="1:28" x14ac:dyDescent="0.3">
      <c r="A1034">
        <v>26135</v>
      </c>
      <c r="B1034" t="s">
        <v>58</v>
      </c>
      <c r="C1034">
        <v>0.04</v>
      </c>
      <c r="D1034">
        <v>10.98</v>
      </c>
      <c r="E1034">
        <v>3.99</v>
      </c>
      <c r="F1034">
        <v>1554</v>
      </c>
      <c r="G1034" t="s">
        <v>2839</v>
      </c>
      <c r="H1034" t="s">
        <v>43</v>
      </c>
      <c r="I1034" t="s">
        <v>60</v>
      </c>
      <c r="J1034" t="s">
        <v>45</v>
      </c>
      <c r="K1034" t="s">
        <v>73</v>
      </c>
      <c r="L1034" t="s">
        <v>47</v>
      </c>
      <c r="M1034" t="s">
        <v>2131</v>
      </c>
      <c r="N1034">
        <v>0.57999999999999996</v>
      </c>
      <c r="O1034" t="s">
        <v>35</v>
      </c>
      <c r="P1034" t="s">
        <v>88</v>
      </c>
      <c r="Q1034" t="s">
        <v>1227</v>
      </c>
      <c r="R1034" t="s">
        <v>2840</v>
      </c>
      <c r="S1034">
        <v>39503</v>
      </c>
      <c r="T1034" s="1">
        <v>42142</v>
      </c>
      <c r="U1034" s="1">
        <v>42142</v>
      </c>
      <c r="V1034">
        <v>481.03199999999998</v>
      </c>
      <c r="W1034" s="2">
        <f>Sales_Dataset[[#This Row],[Profit]]/Sales_Dataset[[#This Row],[Sales]]</f>
        <v>2.7931250725815815</v>
      </c>
      <c r="X1034">
        <v>15</v>
      </c>
      <c r="Y1034">
        <v>172.22</v>
      </c>
      <c r="Z1034">
        <v>87485</v>
      </c>
      <c r="AA1034" t="s">
        <v>91</v>
      </c>
      <c r="AB1034" t="s">
        <v>40</v>
      </c>
    </row>
    <row r="1035" spans="1:28" x14ac:dyDescent="0.3">
      <c r="A1035">
        <v>25489</v>
      </c>
      <c r="B1035" t="s">
        <v>76</v>
      </c>
      <c r="C1035">
        <v>0.04</v>
      </c>
      <c r="D1035">
        <v>35.44</v>
      </c>
      <c r="E1035">
        <v>5.09</v>
      </c>
      <c r="F1035">
        <v>3078</v>
      </c>
      <c r="G1035" t="s">
        <v>2856</v>
      </c>
      <c r="H1035" t="s">
        <v>43</v>
      </c>
      <c r="I1035" t="s">
        <v>60</v>
      </c>
      <c r="J1035" t="s">
        <v>45</v>
      </c>
      <c r="K1035" t="s">
        <v>53</v>
      </c>
      <c r="L1035" t="s">
        <v>47</v>
      </c>
      <c r="M1035" t="s">
        <v>339</v>
      </c>
      <c r="N1035">
        <v>0.38</v>
      </c>
      <c r="O1035" t="s">
        <v>35</v>
      </c>
      <c r="P1035" t="s">
        <v>69</v>
      </c>
      <c r="Q1035" t="s">
        <v>441</v>
      </c>
      <c r="R1035" t="s">
        <v>2857</v>
      </c>
      <c r="S1035">
        <v>43615</v>
      </c>
      <c r="T1035" s="1">
        <v>42166</v>
      </c>
      <c r="U1035" s="1">
        <v>42166</v>
      </c>
      <c r="V1035">
        <v>118.6317</v>
      </c>
      <c r="W1035" s="2">
        <f>Sales_Dataset[[#This Row],[Profit]]/Sales_Dataset[[#This Row],[Sales]]</f>
        <v>0.69</v>
      </c>
      <c r="X1035">
        <v>5</v>
      </c>
      <c r="Y1035">
        <v>171.93</v>
      </c>
      <c r="Z1035">
        <v>88240</v>
      </c>
      <c r="AA1035" t="s">
        <v>72</v>
      </c>
      <c r="AB1035" t="s">
        <v>40</v>
      </c>
    </row>
    <row r="1036" spans="1:28" x14ac:dyDescent="0.3">
      <c r="A1036">
        <v>20049</v>
      </c>
      <c r="B1036" t="s">
        <v>27</v>
      </c>
      <c r="C1036">
        <v>7.0000000000000007E-2</v>
      </c>
      <c r="D1036">
        <v>14.48</v>
      </c>
      <c r="E1036">
        <v>6.46</v>
      </c>
      <c r="F1036">
        <v>3042</v>
      </c>
      <c r="G1036" t="s">
        <v>1386</v>
      </c>
      <c r="H1036" t="s">
        <v>43</v>
      </c>
      <c r="I1036" t="s">
        <v>60</v>
      </c>
      <c r="J1036" t="s">
        <v>45</v>
      </c>
      <c r="K1036" t="s">
        <v>67</v>
      </c>
      <c r="L1036" t="s">
        <v>47</v>
      </c>
      <c r="M1036" t="s">
        <v>1387</v>
      </c>
      <c r="N1036">
        <v>0.38</v>
      </c>
      <c r="O1036" t="s">
        <v>35</v>
      </c>
      <c r="P1036" t="s">
        <v>49</v>
      </c>
      <c r="Q1036" t="s">
        <v>991</v>
      </c>
      <c r="R1036" t="s">
        <v>1388</v>
      </c>
      <c r="S1036">
        <v>67501</v>
      </c>
      <c r="T1036" s="1">
        <v>42039</v>
      </c>
      <c r="U1036" s="1">
        <v>42040</v>
      </c>
      <c r="V1036">
        <v>67.864000000000004</v>
      </c>
      <c r="W1036" s="2">
        <f>Sales_Dataset[[#This Row],[Profit]]/Sales_Dataset[[#This Row],[Sales]]</f>
        <v>0.39610109146092337</v>
      </c>
      <c r="X1036">
        <v>12</v>
      </c>
      <c r="Y1036">
        <v>171.33</v>
      </c>
      <c r="Z1036">
        <v>86101</v>
      </c>
      <c r="AA1036" t="s">
        <v>52</v>
      </c>
      <c r="AB1036" t="s">
        <v>40</v>
      </c>
    </row>
    <row r="1037" spans="1:28" x14ac:dyDescent="0.3">
      <c r="A1037">
        <v>23071</v>
      </c>
      <c r="B1037" t="s">
        <v>58</v>
      </c>
      <c r="C1037">
        <v>7.0000000000000007E-2</v>
      </c>
      <c r="D1037">
        <v>19.84</v>
      </c>
      <c r="E1037">
        <v>4.0999999999999996</v>
      </c>
      <c r="F1037">
        <v>91</v>
      </c>
      <c r="G1037" t="s">
        <v>1214</v>
      </c>
      <c r="H1037" t="s">
        <v>43</v>
      </c>
      <c r="I1037" t="s">
        <v>44</v>
      </c>
      <c r="J1037" t="s">
        <v>45</v>
      </c>
      <c r="K1037" t="s">
        <v>81</v>
      </c>
      <c r="L1037" t="s">
        <v>82</v>
      </c>
      <c r="M1037" t="s">
        <v>2312</v>
      </c>
      <c r="N1037">
        <v>0.44</v>
      </c>
      <c r="O1037" t="s">
        <v>35</v>
      </c>
      <c r="P1037" t="s">
        <v>36</v>
      </c>
      <c r="Q1037" t="s">
        <v>37</v>
      </c>
      <c r="R1037" t="s">
        <v>1215</v>
      </c>
      <c r="S1037">
        <v>94591</v>
      </c>
      <c r="T1037" s="1">
        <v>42141</v>
      </c>
      <c r="U1037" s="1">
        <v>42142</v>
      </c>
      <c r="V1037">
        <v>117.852</v>
      </c>
      <c r="W1037" s="2">
        <f>Sales_Dataset[[#This Row],[Profit]]/Sales_Dataset[[#This Row],[Sales]]</f>
        <v>0.69</v>
      </c>
      <c r="X1037">
        <v>9</v>
      </c>
      <c r="Y1037">
        <v>170.8</v>
      </c>
      <c r="Z1037">
        <v>87175</v>
      </c>
      <c r="AA1037" t="s">
        <v>39</v>
      </c>
      <c r="AB1037" t="s">
        <v>40</v>
      </c>
    </row>
    <row r="1038" spans="1:28" x14ac:dyDescent="0.3">
      <c r="A1038">
        <v>2065</v>
      </c>
      <c r="B1038" t="s">
        <v>58</v>
      </c>
      <c r="C1038">
        <v>0.08</v>
      </c>
      <c r="D1038">
        <v>4.91</v>
      </c>
      <c r="E1038">
        <v>0.5</v>
      </c>
      <c r="F1038">
        <v>2491</v>
      </c>
      <c r="G1038" t="s">
        <v>159</v>
      </c>
      <c r="H1038" t="s">
        <v>43</v>
      </c>
      <c r="I1038" t="s">
        <v>80</v>
      </c>
      <c r="J1038" t="s">
        <v>45</v>
      </c>
      <c r="K1038" t="s">
        <v>46</v>
      </c>
      <c r="L1038" t="s">
        <v>47</v>
      </c>
      <c r="M1038" t="s">
        <v>172</v>
      </c>
      <c r="N1038">
        <v>0.36</v>
      </c>
      <c r="O1038" t="s">
        <v>35</v>
      </c>
      <c r="P1038" t="s">
        <v>36</v>
      </c>
      <c r="Q1038" t="s">
        <v>37</v>
      </c>
      <c r="R1038" t="s">
        <v>38</v>
      </c>
      <c r="S1038">
        <v>90045</v>
      </c>
      <c r="T1038" s="1">
        <v>42103</v>
      </c>
      <c r="U1038" s="1">
        <v>42103</v>
      </c>
      <c r="V1038">
        <v>31.751999999999999</v>
      </c>
      <c r="W1038" s="2">
        <f>Sales_Dataset[[#This Row],[Profit]]/Sales_Dataset[[#This Row],[Sales]]</f>
        <v>0.18595607613469986</v>
      </c>
      <c r="X1038">
        <v>36</v>
      </c>
      <c r="Y1038">
        <v>170.75</v>
      </c>
      <c r="Z1038">
        <v>14785</v>
      </c>
      <c r="AA1038" t="s">
        <v>39</v>
      </c>
      <c r="AB1038" t="s">
        <v>40</v>
      </c>
    </row>
    <row r="1039" spans="1:28" x14ac:dyDescent="0.3">
      <c r="A1039">
        <v>20188</v>
      </c>
      <c r="B1039" t="s">
        <v>41</v>
      </c>
      <c r="C1039">
        <v>0.01</v>
      </c>
      <c r="D1039">
        <v>20.99</v>
      </c>
      <c r="E1039">
        <v>0.99</v>
      </c>
      <c r="F1039">
        <v>2260</v>
      </c>
      <c r="G1039" t="s">
        <v>1195</v>
      </c>
      <c r="H1039" t="s">
        <v>43</v>
      </c>
      <c r="I1039" t="s">
        <v>30</v>
      </c>
      <c r="J1039" t="s">
        <v>55</v>
      </c>
      <c r="K1039" t="s">
        <v>56</v>
      </c>
      <c r="L1039" t="s">
        <v>62</v>
      </c>
      <c r="M1039" t="s">
        <v>1420</v>
      </c>
      <c r="N1039">
        <v>0.83</v>
      </c>
      <c r="O1039" t="s">
        <v>35</v>
      </c>
      <c r="P1039" t="s">
        <v>88</v>
      </c>
      <c r="Q1039" t="s">
        <v>89</v>
      </c>
      <c r="R1039" t="s">
        <v>1197</v>
      </c>
      <c r="S1039">
        <v>30161</v>
      </c>
      <c r="T1039" s="1">
        <v>42050</v>
      </c>
      <c r="U1039" s="1">
        <v>42051</v>
      </c>
      <c r="V1039">
        <v>45.378</v>
      </c>
      <c r="W1039" s="2">
        <f>Sales_Dataset[[#This Row],[Profit]]/Sales_Dataset[[#This Row],[Sales]]</f>
        <v>0.26620908130939808</v>
      </c>
      <c r="X1039">
        <v>9</v>
      </c>
      <c r="Y1039">
        <v>170.46</v>
      </c>
      <c r="Z1039">
        <v>89601</v>
      </c>
      <c r="AA1039" t="s">
        <v>91</v>
      </c>
      <c r="AB1039" t="s">
        <v>40</v>
      </c>
    </row>
    <row r="1040" spans="1:28" x14ac:dyDescent="0.3">
      <c r="A1040">
        <v>18663</v>
      </c>
      <c r="B1040" t="s">
        <v>27</v>
      </c>
      <c r="C1040">
        <v>0.06</v>
      </c>
      <c r="D1040">
        <v>13.9</v>
      </c>
      <c r="E1040">
        <v>7.59</v>
      </c>
      <c r="F1040">
        <v>585</v>
      </c>
      <c r="G1040" t="s">
        <v>725</v>
      </c>
      <c r="H1040" t="s">
        <v>43</v>
      </c>
      <c r="I1040" t="s">
        <v>30</v>
      </c>
      <c r="J1040" t="s">
        <v>45</v>
      </c>
      <c r="K1040" t="s">
        <v>61</v>
      </c>
      <c r="L1040" t="s">
        <v>62</v>
      </c>
      <c r="M1040" t="s">
        <v>726</v>
      </c>
      <c r="N1040">
        <v>0.56000000000000005</v>
      </c>
      <c r="O1040" t="s">
        <v>35</v>
      </c>
      <c r="P1040" t="s">
        <v>69</v>
      </c>
      <c r="Q1040" t="s">
        <v>727</v>
      </c>
      <c r="R1040" t="s">
        <v>728</v>
      </c>
      <c r="S1040">
        <v>3301</v>
      </c>
      <c r="T1040" s="1">
        <v>42137</v>
      </c>
      <c r="U1040" s="1">
        <v>42138</v>
      </c>
      <c r="V1040">
        <v>-67.59</v>
      </c>
      <c r="W1040" s="2">
        <f>Sales_Dataset[[#This Row],[Profit]]/Sales_Dataset[[#This Row],[Sales]]</f>
        <v>-0.39653857436198303</v>
      </c>
      <c r="X1040">
        <v>12</v>
      </c>
      <c r="Y1040">
        <v>170.45</v>
      </c>
      <c r="Z1040">
        <v>88644</v>
      </c>
      <c r="AA1040" t="s">
        <v>72</v>
      </c>
      <c r="AB1040" t="s">
        <v>40</v>
      </c>
    </row>
    <row r="1041" spans="1:28" x14ac:dyDescent="0.3">
      <c r="A1041">
        <v>22439</v>
      </c>
      <c r="B1041" t="s">
        <v>65</v>
      </c>
      <c r="C1041">
        <v>0.01</v>
      </c>
      <c r="D1041">
        <v>39.979999999999997</v>
      </c>
      <c r="E1041">
        <v>9.1999999999999993</v>
      </c>
      <c r="F1041">
        <v>2647</v>
      </c>
      <c r="G1041" t="s">
        <v>2130</v>
      </c>
      <c r="H1041" t="s">
        <v>43</v>
      </c>
      <c r="I1041" t="s">
        <v>30</v>
      </c>
      <c r="J1041" t="s">
        <v>31</v>
      </c>
      <c r="K1041" t="s">
        <v>117</v>
      </c>
      <c r="L1041" t="s">
        <v>82</v>
      </c>
      <c r="M1041" t="s">
        <v>2132</v>
      </c>
      <c r="N1041">
        <v>0.65</v>
      </c>
      <c r="O1041" t="s">
        <v>35</v>
      </c>
      <c r="P1041" t="s">
        <v>36</v>
      </c>
      <c r="Q1041" t="s">
        <v>37</v>
      </c>
      <c r="R1041" t="s">
        <v>881</v>
      </c>
      <c r="S1041">
        <v>93309</v>
      </c>
      <c r="T1041" s="1">
        <v>42080</v>
      </c>
      <c r="U1041" s="1">
        <v>42082</v>
      </c>
      <c r="V1041">
        <v>117.52079999999998</v>
      </c>
      <c r="W1041" s="2">
        <f>Sales_Dataset[[#This Row],[Profit]]/Sales_Dataset[[#This Row],[Sales]]</f>
        <v>0.69</v>
      </c>
      <c r="X1041">
        <v>4</v>
      </c>
      <c r="Y1041">
        <v>170.32</v>
      </c>
      <c r="Z1041">
        <v>91386</v>
      </c>
      <c r="AA1041" t="s">
        <v>39</v>
      </c>
      <c r="AB1041" t="s">
        <v>40</v>
      </c>
    </row>
    <row r="1042" spans="1:28" x14ac:dyDescent="0.3">
      <c r="A1042">
        <v>19766</v>
      </c>
      <c r="B1042" t="s">
        <v>41</v>
      </c>
      <c r="C1042">
        <v>0.09</v>
      </c>
      <c r="D1042">
        <v>58.1</v>
      </c>
      <c r="E1042">
        <v>1.49</v>
      </c>
      <c r="F1042">
        <v>2468</v>
      </c>
      <c r="G1042" t="s">
        <v>741</v>
      </c>
      <c r="H1042" t="s">
        <v>85</v>
      </c>
      <c r="I1042" t="s">
        <v>44</v>
      </c>
      <c r="J1042" t="s">
        <v>45</v>
      </c>
      <c r="K1042" t="s">
        <v>67</v>
      </c>
      <c r="L1042" t="s">
        <v>47</v>
      </c>
      <c r="M1042" t="s">
        <v>799</v>
      </c>
      <c r="N1042">
        <v>0.38</v>
      </c>
      <c r="O1042" t="s">
        <v>35</v>
      </c>
      <c r="P1042" t="s">
        <v>88</v>
      </c>
      <c r="Q1042" t="s">
        <v>112</v>
      </c>
      <c r="R1042" t="s">
        <v>743</v>
      </c>
      <c r="S1042">
        <v>28144</v>
      </c>
      <c r="T1042" s="1">
        <v>42121</v>
      </c>
      <c r="U1042" s="1">
        <v>42123</v>
      </c>
      <c r="V1042">
        <v>765.75</v>
      </c>
      <c r="W1042" s="2">
        <f>Sales_Dataset[[#This Row],[Profit]]/Sales_Dataset[[#This Row],[Sales]]</f>
        <v>4.5187654903812104</v>
      </c>
      <c r="X1042">
        <v>3</v>
      </c>
      <c r="Y1042">
        <v>169.46</v>
      </c>
      <c r="Z1042">
        <v>88135</v>
      </c>
      <c r="AA1042" t="s">
        <v>91</v>
      </c>
      <c r="AB1042" t="s">
        <v>40</v>
      </c>
    </row>
    <row r="1043" spans="1:28" x14ac:dyDescent="0.3">
      <c r="A1043">
        <v>23920</v>
      </c>
      <c r="B1043" t="s">
        <v>65</v>
      </c>
      <c r="C1043">
        <v>7.0000000000000007E-2</v>
      </c>
      <c r="D1043">
        <v>33.94</v>
      </c>
      <c r="E1043">
        <v>19.190000000000001</v>
      </c>
      <c r="F1043">
        <v>2204</v>
      </c>
      <c r="G1043" t="s">
        <v>2549</v>
      </c>
      <c r="H1043" t="s">
        <v>29</v>
      </c>
      <c r="I1043" t="s">
        <v>44</v>
      </c>
      <c r="J1043" t="s">
        <v>31</v>
      </c>
      <c r="K1043" t="s">
        <v>185</v>
      </c>
      <c r="L1043" t="s">
        <v>74</v>
      </c>
      <c r="M1043" t="s">
        <v>2550</v>
      </c>
      <c r="N1043">
        <v>0.57999999999999996</v>
      </c>
      <c r="O1043" t="s">
        <v>35</v>
      </c>
      <c r="P1043" t="s">
        <v>49</v>
      </c>
      <c r="Q1043" t="s">
        <v>474</v>
      </c>
      <c r="R1043" t="s">
        <v>1031</v>
      </c>
      <c r="S1043">
        <v>55337</v>
      </c>
      <c r="T1043" s="1">
        <v>42039</v>
      </c>
      <c r="U1043" s="1">
        <v>42043</v>
      </c>
      <c r="V1043">
        <v>-157.56</v>
      </c>
      <c r="W1043" s="2">
        <f>Sales_Dataset[[#This Row],[Profit]]/Sales_Dataset[[#This Row],[Sales]]</f>
        <v>-0.92977693851056298</v>
      </c>
      <c r="X1043">
        <v>5</v>
      </c>
      <c r="Y1043">
        <v>169.46</v>
      </c>
      <c r="Z1043">
        <v>86051</v>
      </c>
      <c r="AA1043" t="s">
        <v>52</v>
      </c>
      <c r="AB1043" t="s">
        <v>40</v>
      </c>
    </row>
    <row r="1044" spans="1:28" x14ac:dyDescent="0.3">
      <c r="A1044">
        <v>20497</v>
      </c>
      <c r="B1044" t="s">
        <v>65</v>
      </c>
      <c r="C1044">
        <v>0</v>
      </c>
      <c r="D1044">
        <v>17.670000000000002</v>
      </c>
      <c r="E1044">
        <v>8.99</v>
      </c>
      <c r="F1044">
        <v>2426</v>
      </c>
      <c r="G1044" t="s">
        <v>1513</v>
      </c>
      <c r="H1044" t="s">
        <v>43</v>
      </c>
      <c r="I1044" t="s">
        <v>60</v>
      </c>
      <c r="J1044" t="s">
        <v>31</v>
      </c>
      <c r="K1044" t="s">
        <v>117</v>
      </c>
      <c r="L1044" t="s">
        <v>62</v>
      </c>
      <c r="M1044" t="s">
        <v>681</v>
      </c>
      <c r="N1044">
        <v>0.47</v>
      </c>
      <c r="O1044" t="s">
        <v>35</v>
      </c>
      <c r="P1044" t="s">
        <v>49</v>
      </c>
      <c r="Q1044" t="s">
        <v>50</v>
      </c>
      <c r="R1044" t="s">
        <v>1514</v>
      </c>
      <c r="S1044">
        <v>75061</v>
      </c>
      <c r="T1044" s="1">
        <v>42126</v>
      </c>
      <c r="U1044" s="1">
        <v>42133</v>
      </c>
      <c r="V1044">
        <v>109.67000000000002</v>
      </c>
      <c r="W1044" s="2">
        <f>Sales_Dataset[[#This Row],[Profit]]/Sales_Dataset[[#This Row],[Sales]]</f>
        <v>0.65005038231284462</v>
      </c>
      <c r="X1044">
        <v>9</v>
      </c>
      <c r="Y1044">
        <v>168.71</v>
      </c>
      <c r="Z1044">
        <v>90861</v>
      </c>
      <c r="AA1044" t="s">
        <v>52</v>
      </c>
      <c r="AB1044" t="s">
        <v>40</v>
      </c>
    </row>
    <row r="1045" spans="1:28" x14ac:dyDescent="0.3">
      <c r="A1045">
        <v>21329</v>
      </c>
      <c r="B1045" t="s">
        <v>65</v>
      </c>
      <c r="C1045">
        <v>0.04</v>
      </c>
      <c r="D1045">
        <v>19.98</v>
      </c>
      <c r="E1045">
        <v>8.68</v>
      </c>
      <c r="F1045">
        <v>1121</v>
      </c>
      <c r="G1045" t="s">
        <v>1815</v>
      </c>
      <c r="H1045" t="s">
        <v>43</v>
      </c>
      <c r="I1045" t="s">
        <v>80</v>
      </c>
      <c r="J1045" t="s">
        <v>45</v>
      </c>
      <c r="K1045" t="s">
        <v>53</v>
      </c>
      <c r="L1045" t="s">
        <v>47</v>
      </c>
      <c r="M1045" t="s">
        <v>1816</v>
      </c>
      <c r="N1045">
        <v>0.37</v>
      </c>
      <c r="O1045" t="s">
        <v>35</v>
      </c>
      <c r="P1045" t="s">
        <v>36</v>
      </c>
      <c r="Q1045" t="s">
        <v>37</v>
      </c>
      <c r="R1045" t="s">
        <v>1817</v>
      </c>
      <c r="S1045">
        <v>92592</v>
      </c>
      <c r="T1045" s="1">
        <v>42042</v>
      </c>
      <c r="U1045" s="1">
        <v>42049</v>
      </c>
      <c r="V1045">
        <v>108</v>
      </c>
      <c r="W1045" s="2">
        <f>Sales_Dataset[[#This Row],[Profit]]/Sales_Dataset[[#This Row],[Sales]]</f>
        <v>0.64270411806712691</v>
      </c>
      <c r="X1045">
        <v>8</v>
      </c>
      <c r="Y1045">
        <v>168.04</v>
      </c>
      <c r="Z1045">
        <v>86767</v>
      </c>
      <c r="AA1045" t="s">
        <v>39</v>
      </c>
      <c r="AB1045" t="s">
        <v>40</v>
      </c>
    </row>
    <row r="1046" spans="1:28" x14ac:dyDescent="0.3">
      <c r="A1046">
        <v>22246</v>
      </c>
      <c r="B1046" t="s">
        <v>65</v>
      </c>
      <c r="C1046">
        <v>0.1</v>
      </c>
      <c r="D1046">
        <v>10.44</v>
      </c>
      <c r="E1046">
        <v>5.75</v>
      </c>
      <c r="F1046">
        <v>1918</v>
      </c>
      <c r="G1046" t="s">
        <v>2087</v>
      </c>
      <c r="H1046" t="s">
        <v>85</v>
      </c>
      <c r="I1046" t="s">
        <v>44</v>
      </c>
      <c r="J1046" t="s">
        <v>45</v>
      </c>
      <c r="K1046" t="s">
        <v>67</v>
      </c>
      <c r="L1046" t="s">
        <v>47</v>
      </c>
      <c r="M1046" t="s">
        <v>2088</v>
      </c>
      <c r="N1046">
        <v>0.39</v>
      </c>
      <c r="O1046" t="s">
        <v>35</v>
      </c>
      <c r="P1046" t="s">
        <v>88</v>
      </c>
      <c r="Q1046" t="s">
        <v>380</v>
      </c>
      <c r="R1046" t="s">
        <v>2089</v>
      </c>
      <c r="S1046">
        <v>72450</v>
      </c>
      <c r="T1046" s="1">
        <v>42098</v>
      </c>
      <c r="U1046" s="1">
        <v>42105</v>
      </c>
      <c r="V1046">
        <v>125.72399999999999</v>
      </c>
      <c r="W1046" s="2">
        <f>Sales_Dataset[[#This Row],[Profit]]/Sales_Dataset[[#This Row],[Sales]]</f>
        <v>0.74817900499880974</v>
      </c>
      <c r="X1046">
        <v>17</v>
      </c>
      <c r="Y1046">
        <v>168.04</v>
      </c>
      <c r="Z1046">
        <v>85898</v>
      </c>
      <c r="AA1046" t="s">
        <v>91</v>
      </c>
      <c r="AB1046" t="s">
        <v>40</v>
      </c>
    </row>
    <row r="1047" spans="1:28" x14ac:dyDescent="0.3">
      <c r="A1047">
        <v>23717</v>
      </c>
      <c r="B1047" t="s">
        <v>76</v>
      </c>
      <c r="C1047">
        <v>0.01</v>
      </c>
      <c r="D1047">
        <v>65.989999999999995</v>
      </c>
      <c r="E1047">
        <v>3.99</v>
      </c>
      <c r="F1047">
        <v>937</v>
      </c>
      <c r="G1047" t="s">
        <v>2501</v>
      </c>
      <c r="H1047" t="s">
        <v>43</v>
      </c>
      <c r="I1047" t="s">
        <v>30</v>
      </c>
      <c r="J1047" t="s">
        <v>55</v>
      </c>
      <c r="K1047" t="s">
        <v>56</v>
      </c>
      <c r="L1047" t="s">
        <v>47</v>
      </c>
      <c r="M1047" t="s">
        <v>896</v>
      </c>
      <c r="N1047">
        <v>0.59</v>
      </c>
      <c r="O1047" t="s">
        <v>35</v>
      </c>
      <c r="P1047" t="s">
        <v>36</v>
      </c>
      <c r="Q1047" t="s">
        <v>37</v>
      </c>
      <c r="R1047" t="s">
        <v>1491</v>
      </c>
      <c r="S1047">
        <v>90278</v>
      </c>
      <c r="T1047" s="1">
        <v>42182</v>
      </c>
      <c r="U1047" s="1">
        <v>42183</v>
      </c>
      <c r="V1047">
        <v>-95.21050000000001</v>
      </c>
      <c r="W1047" s="2">
        <f>Sales_Dataset[[#This Row],[Profit]]/Sales_Dataset[[#This Row],[Sales]]</f>
        <v>-0.57152590191488084</v>
      </c>
      <c r="X1047">
        <v>3</v>
      </c>
      <c r="Y1047">
        <v>166.59</v>
      </c>
      <c r="Z1047">
        <v>90589</v>
      </c>
      <c r="AA1047" t="s">
        <v>39</v>
      </c>
      <c r="AB1047" t="s">
        <v>40</v>
      </c>
    </row>
    <row r="1048" spans="1:28" x14ac:dyDescent="0.3">
      <c r="A1048">
        <v>22540</v>
      </c>
      <c r="B1048" t="s">
        <v>58</v>
      </c>
      <c r="C1048">
        <v>7.0000000000000007E-2</v>
      </c>
      <c r="D1048">
        <v>65.989999999999995</v>
      </c>
      <c r="E1048">
        <v>5.99</v>
      </c>
      <c r="F1048">
        <v>2630</v>
      </c>
      <c r="G1048" t="s">
        <v>2023</v>
      </c>
      <c r="H1048" t="s">
        <v>43</v>
      </c>
      <c r="I1048" t="s">
        <v>60</v>
      </c>
      <c r="J1048" t="s">
        <v>55</v>
      </c>
      <c r="K1048" t="s">
        <v>56</v>
      </c>
      <c r="L1048" t="s">
        <v>47</v>
      </c>
      <c r="M1048" t="s">
        <v>1269</v>
      </c>
      <c r="N1048">
        <v>0.57999999999999996</v>
      </c>
      <c r="O1048" t="s">
        <v>35</v>
      </c>
      <c r="P1048" t="s">
        <v>49</v>
      </c>
      <c r="Q1048" t="s">
        <v>691</v>
      </c>
      <c r="R1048" t="s">
        <v>2024</v>
      </c>
      <c r="S1048">
        <v>73071</v>
      </c>
      <c r="T1048" s="1">
        <v>42011</v>
      </c>
      <c r="U1048" s="1">
        <v>42012</v>
      </c>
      <c r="V1048">
        <v>-139.18256</v>
      </c>
      <c r="W1048" s="2">
        <f>Sales_Dataset[[#This Row],[Profit]]/Sales_Dataset[[#This Row],[Sales]]</f>
        <v>-0.83991648059863611</v>
      </c>
      <c r="X1048">
        <v>3</v>
      </c>
      <c r="Y1048">
        <v>165.71</v>
      </c>
      <c r="Z1048">
        <v>85915</v>
      </c>
      <c r="AA1048" t="s">
        <v>52</v>
      </c>
      <c r="AB1048" t="s">
        <v>40</v>
      </c>
    </row>
    <row r="1049" spans="1:28" x14ac:dyDescent="0.3">
      <c r="A1049">
        <v>18762</v>
      </c>
      <c r="B1049" t="s">
        <v>65</v>
      </c>
      <c r="C1049">
        <v>7.0000000000000007E-2</v>
      </c>
      <c r="D1049">
        <v>10.98</v>
      </c>
      <c r="E1049">
        <v>4.8</v>
      </c>
      <c r="F1049">
        <v>1432</v>
      </c>
      <c r="G1049" t="s">
        <v>769</v>
      </c>
      <c r="H1049" t="s">
        <v>43</v>
      </c>
      <c r="I1049" t="s">
        <v>30</v>
      </c>
      <c r="J1049" t="s">
        <v>45</v>
      </c>
      <c r="K1049" t="s">
        <v>115</v>
      </c>
      <c r="L1049" t="s">
        <v>47</v>
      </c>
      <c r="M1049" t="s">
        <v>770</v>
      </c>
      <c r="N1049">
        <v>0.36</v>
      </c>
      <c r="O1049" t="s">
        <v>35</v>
      </c>
      <c r="P1049" t="s">
        <v>49</v>
      </c>
      <c r="Q1049" t="s">
        <v>413</v>
      </c>
      <c r="R1049" t="s">
        <v>771</v>
      </c>
      <c r="S1049">
        <v>46203</v>
      </c>
      <c r="T1049" s="1">
        <v>42175</v>
      </c>
      <c r="U1049" s="1">
        <v>42182</v>
      </c>
      <c r="V1049">
        <v>52.92</v>
      </c>
      <c r="W1049" s="2">
        <f>Sales_Dataset[[#This Row],[Profit]]/Sales_Dataset[[#This Row],[Sales]]</f>
        <v>0.32031959324496095</v>
      </c>
      <c r="X1049">
        <v>16</v>
      </c>
      <c r="Y1049">
        <v>165.21</v>
      </c>
      <c r="Z1049">
        <v>86827</v>
      </c>
      <c r="AA1049" t="s">
        <v>52</v>
      </c>
      <c r="AB1049" t="s">
        <v>40</v>
      </c>
    </row>
    <row r="1050" spans="1:28" x14ac:dyDescent="0.3">
      <c r="A1050">
        <v>18817</v>
      </c>
      <c r="B1050" t="s">
        <v>58</v>
      </c>
      <c r="C1050">
        <v>0.1</v>
      </c>
      <c r="D1050">
        <v>58.1</v>
      </c>
      <c r="E1050">
        <v>1.49</v>
      </c>
      <c r="F1050">
        <v>190</v>
      </c>
      <c r="G1050" t="s">
        <v>798</v>
      </c>
      <c r="H1050" t="s">
        <v>43</v>
      </c>
      <c r="I1050" t="s">
        <v>30</v>
      </c>
      <c r="J1050" t="s">
        <v>45</v>
      </c>
      <c r="K1050" t="s">
        <v>67</v>
      </c>
      <c r="L1050" t="s">
        <v>47</v>
      </c>
      <c r="M1050" t="s">
        <v>799</v>
      </c>
      <c r="N1050">
        <v>0.38</v>
      </c>
      <c r="O1050" t="s">
        <v>35</v>
      </c>
      <c r="P1050" t="s">
        <v>49</v>
      </c>
      <c r="Q1050" t="s">
        <v>176</v>
      </c>
      <c r="R1050" t="s">
        <v>800</v>
      </c>
      <c r="S1050">
        <v>60004</v>
      </c>
      <c r="T1050" s="1">
        <v>42047</v>
      </c>
      <c r="U1050" s="1">
        <v>42048</v>
      </c>
      <c r="V1050">
        <v>113.6499</v>
      </c>
      <c r="W1050" s="2">
        <f>Sales_Dataset[[#This Row],[Profit]]/Sales_Dataset[[#This Row],[Sales]]</f>
        <v>0.69</v>
      </c>
      <c r="X1050">
        <v>3</v>
      </c>
      <c r="Y1050">
        <v>164.71</v>
      </c>
      <c r="Z1050">
        <v>89092</v>
      </c>
      <c r="AA1050" t="s">
        <v>52</v>
      </c>
      <c r="AB1050" t="s">
        <v>40</v>
      </c>
    </row>
    <row r="1051" spans="1:28" x14ac:dyDescent="0.3">
      <c r="A1051">
        <v>25183</v>
      </c>
      <c r="B1051" t="s">
        <v>76</v>
      </c>
      <c r="C1051">
        <v>0.01</v>
      </c>
      <c r="D1051">
        <v>18.97</v>
      </c>
      <c r="E1051">
        <v>9.0299999999999994</v>
      </c>
      <c r="F1051">
        <v>2287</v>
      </c>
      <c r="G1051" t="s">
        <v>2632</v>
      </c>
      <c r="H1051" t="s">
        <v>43</v>
      </c>
      <c r="I1051" t="s">
        <v>30</v>
      </c>
      <c r="J1051" t="s">
        <v>45</v>
      </c>
      <c r="K1051" t="s">
        <v>53</v>
      </c>
      <c r="L1051" t="s">
        <v>47</v>
      </c>
      <c r="M1051" t="s">
        <v>1537</v>
      </c>
      <c r="N1051">
        <v>0.37</v>
      </c>
      <c r="O1051" t="s">
        <v>35</v>
      </c>
      <c r="P1051" t="s">
        <v>88</v>
      </c>
      <c r="Q1051" t="s">
        <v>598</v>
      </c>
      <c r="R1051" t="s">
        <v>2634</v>
      </c>
      <c r="S1051">
        <v>29483</v>
      </c>
      <c r="T1051" s="1">
        <v>42088</v>
      </c>
      <c r="U1051" s="1">
        <v>42088</v>
      </c>
      <c r="V1051">
        <v>-12.026699999999998</v>
      </c>
      <c r="W1051" s="2">
        <f>Sales_Dataset[[#This Row],[Profit]]/Sales_Dataset[[#This Row],[Sales]]</f>
        <v>-7.3035161231554013E-2</v>
      </c>
      <c r="X1051">
        <v>8</v>
      </c>
      <c r="Y1051">
        <v>164.67</v>
      </c>
      <c r="Z1051">
        <v>90146</v>
      </c>
      <c r="AA1051" t="s">
        <v>91</v>
      </c>
      <c r="AB1051" t="s">
        <v>40</v>
      </c>
    </row>
    <row r="1052" spans="1:28" x14ac:dyDescent="0.3">
      <c r="A1052">
        <v>19502</v>
      </c>
      <c r="B1052" t="s">
        <v>58</v>
      </c>
      <c r="C1052">
        <v>0.02</v>
      </c>
      <c r="D1052">
        <v>45.99</v>
      </c>
      <c r="E1052">
        <v>4.99</v>
      </c>
      <c r="F1052">
        <v>1620</v>
      </c>
      <c r="G1052" t="s">
        <v>1168</v>
      </c>
      <c r="H1052" t="s">
        <v>85</v>
      </c>
      <c r="I1052" t="s">
        <v>80</v>
      </c>
      <c r="J1052" t="s">
        <v>55</v>
      </c>
      <c r="K1052" t="s">
        <v>56</v>
      </c>
      <c r="L1052" t="s">
        <v>47</v>
      </c>
      <c r="M1052" t="s">
        <v>1169</v>
      </c>
      <c r="N1052">
        <v>0.56999999999999995</v>
      </c>
      <c r="O1052" t="s">
        <v>35</v>
      </c>
      <c r="P1052" t="s">
        <v>69</v>
      </c>
      <c r="Q1052" t="s">
        <v>165</v>
      </c>
      <c r="R1052" t="s">
        <v>1170</v>
      </c>
      <c r="S1052">
        <v>17602</v>
      </c>
      <c r="T1052" s="1">
        <v>42100</v>
      </c>
      <c r="U1052" s="1">
        <v>42101</v>
      </c>
      <c r="V1052">
        <v>3.96</v>
      </c>
      <c r="W1052" s="2">
        <f>Sales_Dataset[[#This Row],[Profit]]/Sales_Dataset[[#This Row],[Sales]]</f>
        <v>2.4292988160235569E-2</v>
      </c>
      <c r="X1052">
        <v>4</v>
      </c>
      <c r="Y1052">
        <v>163.01</v>
      </c>
      <c r="Z1052">
        <v>90248</v>
      </c>
      <c r="AA1052" t="s">
        <v>72</v>
      </c>
      <c r="AB1052" t="s">
        <v>40</v>
      </c>
    </row>
    <row r="1053" spans="1:28" x14ac:dyDescent="0.3">
      <c r="A1053">
        <v>21207</v>
      </c>
      <c r="B1053" t="s">
        <v>41</v>
      </c>
      <c r="C1053">
        <v>0.02</v>
      </c>
      <c r="D1053">
        <v>152.47999999999999</v>
      </c>
      <c r="E1053">
        <v>6.5</v>
      </c>
      <c r="F1053">
        <v>1233</v>
      </c>
      <c r="G1053" t="s">
        <v>1311</v>
      </c>
      <c r="H1053" t="s">
        <v>85</v>
      </c>
      <c r="I1053" t="s">
        <v>80</v>
      </c>
      <c r="J1053" t="s">
        <v>55</v>
      </c>
      <c r="K1053" t="s">
        <v>86</v>
      </c>
      <c r="L1053" t="s">
        <v>47</v>
      </c>
      <c r="M1053" t="s">
        <v>1788</v>
      </c>
      <c r="N1053">
        <v>0.74</v>
      </c>
      <c r="O1053" t="s">
        <v>35</v>
      </c>
      <c r="P1053" t="s">
        <v>49</v>
      </c>
      <c r="Q1053" t="s">
        <v>50</v>
      </c>
      <c r="R1053" t="s">
        <v>1313</v>
      </c>
      <c r="S1053">
        <v>75028</v>
      </c>
      <c r="T1053" s="1">
        <v>42103</v>
      </c>
      <c r="U1053" s="1">
        <v>42105</v>
      </c>
      <c r="V1053">
        <v>-564.60239999999999</v>
      </c>
      <c r="W1053" s="2">
        <f>Sales_Dataset[[#This Row],[Profit]]/Sales_Dataset[[#This Row],[Sales]]</f>
        <v>-3.4657319992633968</v>
      </c>
      <c r="X1053">
        <v>1</v>
      </c>
      <c r="Y1053">
        <v>162.91</v>
      </c>
      <c r="Z1053">
        <v>89375</v>
      </c>
      <c r="AA1053" t="s">
        <v>52</v>
      </c>
      <c r="AB1053" t="s">
        <v>40</v>
      </c>
    </row>
    <row r="1054" spans="1:28" x14ac:dyDescent="0.3">
      <c r="A1054">
        <v>26054</v>
      </c>
      <c r="B1054" t="s">
        <v>76</v>
      </c>
      <c r="C1054">
        <v>0.01</v>
      </c>
      <c r="D1054">
        <v>7.64</v>
      </c>
      <c r="E1054">
        <v>1.39</v>
      </c>
      <c r="F1054">
        <v>2947</v>
      </c>
      <c r="G1054" t="s">
        <v>2969</v>
      </c>
      <c r="H1054" t="s">
        <v>43</v>
      </c>
      <c r="I1054" t="s">
        <v>80</v>
      </c>
      <c r="J1054" t="s">
        <v>45</v>
      </c>
      <c r="K1054" t="s">
        <v>115</v>
      </c>
      <c r="L1054" t="s">
        <v>47</v>
      </c>
      <c r="M1054" t="s">
        <v>320</v>
      </c>
      <c r="N1054">
        <v>0.36</v>
      </c>
      <c r="O1054" t="s">
        <v>35</v>
      </c>
      <c r="P1054" t="s">
        <v>69</v>
      </c>
      <c r="Q1054" t="s">
        <v>70</v>
      </c>
      <c r="R1054" t="s">
        <v>2970</v>
      </c>
      <c r="S1054">
        <v>14043</v>
      </c>
      <c r="T1054" s="1">
        <v>42039</v>
      </c>
      <c r="U1054" s="1">
        <v>42042</v>
      </c>
      <c r="V1054">
        <v>112.1181</v>
      </c>
      <c r="W1054" s="2">
        <f>Sales_Dataset[[#This Row],[Profit]]/Sales_Dataset[[#This Row],[Sales]]</f>
        <v>0.69</v>
      </c>
      <c r="X1054">
        <v>20</v>
      </c>
      <c r="Y1054">
        <v>162.49</v>
      </c>
      <c r="Z1054">
        <v>87511</v>
      </c>
      <c r="AA1054" t="s">
        <v>72</v>
      </c>
      <c r="AB1054" t="s">
        <v>40</v>
      </c>
    </row>
    <row r="1055" spans="1:28" x14ac:dyDescent="0.3">
      <c r="A1055">
        <v>24974</v>
      </c>
      <c r="B1055" t="s">
        <v>41</v>
      </c>
      <c r="C1055">
        <v>0.03</v>
      </c>
      <c r="D1055">
        <v>30.98</v>
      </c>
      <c r="E1055">
        <v>8.99</v>
      </c>
      <c r="F1055">
        <v>1527</v>
      </c>
      <c r="G1055" t="s">
        <v>1854</v>
      </c>
      <c r="H1055" t="s">
        <v>85</v>
      </c>
      <c r="I1055" t="s">
        <v>60</v>
      </c>
      <c r="J1055" t="s">
        <v>45</v>
      </c>
      <c r="K1055" t="s">
        <v>81</v>
      </c>
      <c r="L1055" t="s">
        <v>62</v>
      </c>
      <c r="M1055" t="s">
        <v>625</v>
      </c>
      <c r="N1055">
        <v>0.57999999999999996</v>
      </c>
      <c r="O1055" t="s">
        <v>35</v>
      </c>
      <c r="P1055" t="s">
        <v>88</v>
      </c>
      <c r="Q1055" t="s">
        <v>564</v>
      </c>
      <c r="R1055" t="s">
        <v>1855</v>
      </c>
      <c r="S1055">
        <v>35601</v>
      </c>
      <c r="T1055" s="1">
        <v>42013</v>
      </c>
      <c r="U1055" s="1">
        <v>42015</v>
      </c>
      <c r="V1055">
        <v>0.50999999999999868</v>
      </c>
      <c r="W1055" s="2">
        <f>Sales_Dataset[[#This Row],[Profit]]/Sales_Dataset[[#This Row],[Sales]]</f>
        <v>3.1405874745981817E-3</v>
      </c>
      <c r="X1055">
        <v>5</v>
      </c>
      <c r="Y1055">
        <v>162.38999999999999</v>
      </c>
      <c r="Z1055">
        <v>86813</v>
      </c>
      <c r="AA1055" t="s">
        <v>91</v>
      </c>
      <c r="AB1055" t="s">
        <v>40</v>
      </c>
    </row>
    <row r="1056" spans="1:28" x14ac:dyDescent="0.3">
      <c r="A1056">
        <v>24908</v>
      </c>
      <c r="B1056" t="s">
        <v>58</v>
      </c>
      <c r="C1056">
        <v>0.01</v>
      </c>
      <c r="D1056">
        <v>12.28</v>
      </c>
      <c r="E1056">
        <v>6.47</v>
      </c>
      <c r="F1056">
        <v>3008</v>
      </c>
      <c r="G1056" t="s">
        <v>2487</v>
      </c>
      <c r="H1056" t="s">
        <v>43</v>
      </c>
      <c r="I1056" t="s">
        <v>44</v>
      </c>
      <c r="J1056" t="s">
        <v>45</v>
      </c>
      <c r="K1056" t="s">
        <v>53</v>
      </c>
      <c r="L1056" t="s">
        <v>47</v>
      </c>
      <c r="M1056" t="s">
        <v>1758</v>
      </c>
      <c r="N1056">
        <v>0.38</v>
      </c>
      <c r="O1056" t="s">
        <v>35</v>
      </c>
      <c r="P1056" t="s">
        <v>49</v>
      </c>
      <c r="Q1056" t="s">
        <v>474</v>
      </c>
      <c r="R1056" t="s">
        <v>2488</v>
      </c>
      <c r="S1056">
        <v>55343</v>
      </c>
      <c r="T1056" s="1">
        <v>42166</v>
      </c>
      <c r="U1056" s="1">
        <v>42167</v>
      </c>
      <c r="V1056">
        <v>47.61</v>
      </c>
      <c r="W1056" s="2">
        <f>Sales_Dataset[[#This Row],[Profit]]/Sales_Dataset[[#This Row],[Sales]]</f>
        <v>0.29634009709946468</v>
      </c>
      <c r="X1056">
        <v>12</v>
      </c>
      <c r="Y1056">
        <v>160.66</v>
      </c>
      <c r="Z1056">
        <v>89415</v>
      </c>
      <c r="AA1056" t="s">
        <v>52</v>
      </c>
      <c r="AB1056" t="s">
        <v>40</v>
      </c>
    </row>
    <row r="1057" spans="1:28" x14ac:dyDescent="0.3">
      <c r="A1057">
        <v>21184</v>
      </c>
      <c r="B1057" t="s">
        <v>41</v>
      </c>
      <c r="C1057">
        <v>0.09</v>
      </c>
      <c r="D1057">
        <v>28.48</v>
      </c>
      <c r="E1057">
        <v>1.99</v>
      </c>
      <c r="F1057">
        <v>1014</v>
      </c>
      <c r="G1057" t="s">
        <v>1674</v>
      </c>
      <c r="H1057" t="s">
        <v>43</v>
      </c>
      <c r="I1057" t="s">
        <v>44</v>
      </c>
      <c r="J1057" t="s">
        <v>55</v>
      </c>
      <c r="K1057" t="s">
        <v>86</v>
      </c>
      <c r="L1057" t="s">
        <v>62</v>
      </c>
      <c r="M1057" t="s">
        <v>454</v>
      </c>
      <c r="N1057">
        <v>0.4</v>
      </c>
      <c r="O1057" t="s">
        <v>35</v>
      </c>
      <c r="P1057" t="s">
        <v>88</v>
      </c>
      <c r="Q1057" t="s">
        <v>380</v>
      </c>
      <c r="R1057" t="s">
        <v>1676</v>
      </c>
      <c r="S1057">
        <v>72022</v>
      </c>
      <c r="T1057" s="1">
        <v>42064</v>
      </c>
      <c r="U1057" s="1">
        <v>42065</v>
      </c>
      <c r="V1057">
        <v>-17.149999999999999</v>
      </c>
      <c r="W1057" s="2">
        <f>Sales_Dataset[[#This Row],[Profit]]/Sales_Dataset[[#This Row],[Sales]]</f>
        <v>-0.1070737341574577</v>
      </c>
      <c r="X1057">
        <v>6</v>
      </c>
      <c r="Y1057">
        <v>160.16999999999999</v>
      </c>
      <c r="Z1057">
        <v>88387</v>
      </c>
      <c r="AA1057" t="s">
        <v>91</v>
      </c>
      <c r="AB1057" t="s">
        <v>40</v>
      </c>
    </row>
    <row r="1058" spans="1:28" x14ac:dyDescent="0.3">
      <c r="A1058">
        <v>7718</v>
      </c>
      <c r="B1058" t="s">
        <v>58</v>
      </c>
      <c r="C1058">
        <v>0.03</v>
      </c>
      <c r="D1058">
        <v>4.0599999999999996</v>
      </c>
      <c r="E1058">
        <v>6.89</v>
      </c>
      <c r="F1058">
        <v>2882</v>
      </c>
      <c r="G1058" t="s">
        <v>110</v>
      </c>
      <c r="H1058" t="s">
        <v>43</v>
      </c>
      <c r="I1058" t="s">
        <v>80</v>
      </c>
      <c r="J1058" t="s">
        <v>45</v>
      </c>
      <c r="K1058" t="s">
        <v>73</v>
      </c>
      <c r="L1058" t="s">
        <v>47</v>
      </c>
      <c r="M1058" t="s">
        <v>351</v>
      </c>
      <c r="N1058">
        <v>0.6</v>
      </c>
      <c r="O1058" t="s">
        <v>35</v>
      </c>
      <c r="P1058" t="s">
        <v>88</v>
      </c>
      <c r="Q1058" t="s">
        <v>112</v>
      </c>
      <c r="R1058" t="s">
        <v>113</v>
      </c>
      <c r="S1058">
        <v>28206</v>
      </c>
      <c r="T1058" s="1">
        <v>42055</v>
      </c>
      <c r="U1058" s="1">
        <v>42057</v>
      </c>
      <c r="V1058">
        <v>-246.27609999999999</v>
      </c>
      <c r="W1058" s="2">
        <f>Sales_Dataset[[#This Row],[Profit]]/Sales_Dataset[[#This Row],[Sales]]</f>
        <v>-1.5402845706423167</v>
      </c>
      <c r="X1058">
        <v>37</v>
      </c>
      <c r="Y1058">
        <v>159.88999999999999</v>
      </c>
      <c r="Z1058">
        <v>55300</v>
      </c>
      <c r="AA1058" t="s">
        <v>91</v>
      </c>
      <c r="AB1058" t="s">
        <v>40</v>
      </c>
    </row>
    <row r="1059" spans="1:28" x14ac:dyDescent="0.3">
      <c r="A1059">
        <v>23342</v>
      </c>
      <c r="B1059" t="s">
        <v>41</v>
      </c>
      <c r="C1059">
        <v>0.02</v>
      </c>
      <c r="D1059">
        <v>11.55</v>
      </c>
      <c r="E1059">
        <v>2.36</v>
      </c>
      <c r="F1059">
        <v>2770</v>
      </c>
      <c r="G1059" t="s">
        <v>2391</v>
      </c>
      <c r="H1059" t="s">
        <v>43</v>
      </c>
      <c r="I1059" t="s">
        <v>30</v>
      </c>
      <c r="J1059" t="s">
        <v>45</v>
      </c>
      <c r="K1059" t="s">
        <v>81</v>
      </c>
      <c r="L1059" t="s">
        <v>82</v>
      </c>
      <c r="M1059" t="s">
        <v>322</v>
      </c>
      <c r="N1059">
        <v>0.55000000000000004</v>
      </c>
      <c r="O1059" t="s">
        <v>35</v>
      </c>
      <c r="P1059" t="s">
        <v>88</v>
      </c>
      <c r="Q1059" t="s">
        <v>89</v>
      </c>
      <c r="R1059" t="s">
        <v>2392</v>
      </c>
      <c r="S1059">
        <v>30338</v>
      </c>
      <c r="T1059" s="1">
        <v>42071</v>
      </c>
      <c r="U1059" s="1">
        <v>42073</v>
      </c>
      <c r="V1059">
        <v>1289.3819999999998</v>
      </c>
      <c r="W1059" s="2">
        <f>Sales_Dataset[[#This Row],[Profit]]/Sales_Dataset[[#This Row],[Sales]]</f>
        <v>8.0823794897511423</v>
      </c>
      <c r="X1059">
        <v>14</v>
      </c>
      <c r="Y1059">
        <v>159.53</v>
      </c>
      <c r="Z1059">
        <v>88975</v>
      </c>
      <c r="AA1059" t="s">
        <v>91</v>
      </c>
      <c r="AB1059" t="s">
        <v>40</v>
      </c>
    </row>
    <row r="1060" spans="1:28" x14ac:dyDescent="0.3">
      <c r="A1060">
        <v>19694</v>
      </c>
      <c r="B1060" t="s">
        <v>76</v>
      </c>
      <c r="C1060">
        <v>0.04</v>
      </c>
      <c r="D1060">
        <v>130.97999999999999</v>
      </c>
      <c r="E1060">
        <v>30</v>
      </c>
      <c r="F1060">
        <v>447</v>
      </c>
      <c r="G1060" t="s">
        <v>1246</v>
      </c>
      <c r="H1060" t="s">
        <v>29</v>
      </c>
      <c r="I1060" t="s">
        <v>30</v>
      </c>
      <c r="J1060" t="s">
        <v>31</v>
      </c>
      <c r="K1060" t="s">
        <v>185</v>
      </c>
      <c r="L1060" t="s">
        <v>74</v>
      </c>
      <c r="M1060" t="s">
        <v>347</v>
      </c>
      <c r="N1060">
        <v>0.78</v>
      </c>
      <c r="O1060" t="s">
        <v>35</v>
      </c>
      <c r="P1060" t="s">
        <v>49</v>
      </c>
      <c r="Q1060" t="s">
        <v>474</v>
      </c>
      <c r="R1060" t="s">
        <v>484</v>
      </c>
      <c r="S1060">
        <v>55113</v>
      </c>
      <c r="T1060" s="1">
        <v>42180</v>
      </c>
      <c r="U1060" s="1">
        <v>42183</v>
      </c>
      <c r="V1060">
        <v>-82.903999999999996</v>
      </c>
      <c r="W1060" s="2">
        <f>Sales_Dataset[[#This Row],[Profit]]/Sales_Dataset[[#This Row],[Sales]]</f>
        <v>-0.51974170898376282</v>
      </c>
      <c r="X1060">
        <v>1</v>
      </c>
      <c r="Y1060">
        <v>159.51</v>
      </c>
      <c r="Z1060">
        <v>90449</v>
      </c>
      <c r="AA1060" t="s">
        <v>52</v>
      </c>
      <c r="AB1060" t="s">
        <v>40</v>
      </c>
    </row>
    <row r="1061" spans="1:28" x14ac:dyDescent="0.3">
      <c r="A1061">
        <v>19652</v>
      </c>
      <c r="B1061" t="s">
        <v>76</v>
      </c>
      <c r="C1061">
        <v>0.03</v>
      </c>
      <c r="D1061">
        <v>20.99</v>
      </c>
      <c r="E1061">
        <v>0.99</v>
      </c>
      <c r="F1061">
        <v>3063</v>
      </c>
      <c r="G1061" t="s">
        <v>1233</v>
      </c>
      <c r="H1061" t="s">
        <v>43</v>
      </c>
      <c r="I1061" t="s">
        <v>80</v>
      </c>
      <c r="J1061" t="s">
        <v>55</v>
      </c>
      <c r="K1061" t="s">
        <v>56</v>
      </c>
      <c r="L1061" t="s">
        <v>82</v>
      </c>
      <c r="M1061" t="s">
        <v>1234</v>
      </c>
      <c r="N1061">
        <v>0.56999999999999995</v>
      </c>
      <c r="O1061" t="s">
        <v>35</v>
      </c>
      <c r="P1061" t="s">
        <v>36</v>
      </c>
      <c r="Q1061" t="s">
        <v>108</v>
      </c>
      <c r="R1061" t="s">
        <v>1235</v>
      </c>
      <c r="S1061">
        <v>98034</v>
      </c>
      <c r="T1061" s="1">
        <v>42148</v>
      </c>
      <c r="U1061" s="1">
        <v>42150</v>
      </c>
      <c r="V1061">
        <v>4.1822000000000052</v>
      </c>
      <c r="W1061" s="2">
        <f>Sales_Dataset[[#This Row],[Profit]]/Sales_Dataset[[#This Row],[Sales]]</f>
        <v>2.6324667967520646E-2</v>
      </c>
      <c r="X1061">
        <v>9</v>
      </c>
      <c r="Y1061">
        <v>158.87</v>
      </c>
      <c r="Z1061">
        <v>88449</v>
      </c>
      <c r="AA1061" t="s">
        <v>39</v>
      </c>
      <c r="AB1061" t="s">
        <v>40</v>
      </c>
    </row>
    <row r="1062" spans="1:28" x14ac:dyDescent="0.3">
      <c r="A1062">
        <v>7734</v>
      </c>
      <c r="B1062" t="s">
        <v>41</v>
      </c>
      <c r="C1062">
        <v>7.0000000000000007E-2</v>
      </c>
      <c r="D1062">
        <v>2.84</v>
      </c>
      <c r="E1062">
        <v>0.93</v>
      </c>
      <c r="F1062">
        <v>699</v>
      </c>
      <c r="G1062" t="s">
        <v>79</v>
      </c>
      <c r="H1062" t="s">
        <v>43</v>
      </c>
      <c r="I1062" t="s">
        <v>80</v>
      </c>
      <c r="J1062" t="s">
        <v>45</v>
      </c>
      <c r="K1062" t="s">
        <v>81</v>
      </c>
      <c r="L1062" t="s">
        <v>82</v>
      </c>
      <c r="M1062" t="s">
        <v>355</v>
      </c>
      <c r="N1062">
        <v>0.54</v>
      </c>
      <c r="O1062" t="s">
        <v>35</v>
      </c>
      <c r="P1062" t="s">
        <v>36</v>
      </c>
      <c r="Q1062" t="s">
        <v>37</v>
      </c>
      <c r="R1062" t="s">
        <v>38</v>
      </c>
      <c r="S1062">
        <v>90041</v>
      </c>
      <c r="T1062" s="1">
        <v>42161</v>
      </c>
      <c r="U1062" s="1">
        <v>42163</v>
      </c>
      <c r="V1062">
        <v>3.21</v>
      </c>
      <c r="W1062" s="2">
        <f>Sales_Dataset[[#This Row],[Profit]]/Sales_Dataset[[#This Row],[Sales]]</f>
        <v>2.0214105793450881E-2</v>
      </c>
      <c r="X1062">
        <v>59</v>
      </c>
      <c r="Y1062">
        <v>158.80000000000001</v>
      </c>
      <c r="Z1062">
        <v>55392</v>
      </c>
      <c r="AA1062" t="s">
        <v>39</v>
      </c>
      <c r="AB1062" t="s">
        <v>40</v>
      </c>
    </row>
    <row r="1063" spans="1:28" x14ac:dyDescent="0.3">
      <c r="A1063">
        <v>19501</v>
      </c>
      <c r="B1063" t="s">
        <v>58</v>
      </c>
      <c r="C1063">
        <v>0.09</v>
      </c>
      <c r="D1063">
        <v>12.88</v>
      </c>
      <c r="E1063">
        <v>4.59</v>
      </c>
      <c r="F1063">
        <v>1618</v>
      </c>
      <c r="G1063" t="s">
        <v>1165</v>
      </c>
      <c r="H1063" t="s">
        <v>43</v>
      </c>
      <c r="I1063" t="s">
        <v>80</v>
      </c>
      <c r="J1063" t="s">
        <v>45</v>
      </c>
      <c r="K1063" t="s">
        <v>61</v>
      </c>
      <c r="L1063" t="s">
        <v>82</v>
      </c>
      <c r="M1063" t="s">
        <v>1166</v>
      </c>
      <c r="N1063">
        <v>0.82</v>
      </c>
      <c r="O1063" t="s">
        <v>35</v>
      </c>
      <c r="P1063" t="s">
        <v>49</v>
      </c>
      <c r="Q1063" t="s">
        <v>413</v>
      </c>
      <c r="R1063" t="s">
        <v>1167</v>
      </c>
      <c r="S1063">
        <v>46322</v>
      </c>
      <c r="T1063" s="1">
        <v>42100</v>
      </c>
      <c r="U1063" s="1">
        <v>42100</v>
      </c>
      <c r="V1063">
        <v>-175.13</v>
      </c>
      <c r="W1063" s="2">
        <f>Sales_Dataset[[#This Row],[Profit]]/Sales_Dataset[[#This Row],[Sales]]</f>
        <v>-1.1075064820084741</v>
      </c>
      <c r="X1063">
        <v>13</v>
      </c>
      <c r="Y1063">
        <v>158.13</v>
      </c>
      <c r="Z1063">
        <v>90248</v>
      </c>
      <c r="AA1063" t="s">
        <v>52</v>
      </c>
      <c r="AB1063" t="s">
        <v>40</v>
      </c>
    </row>
    <row r="1064" spans="1:28" x14ac:dyDescent="0.3">
      <c r="A1064">
        <v>20040</v>
      </c>
      <c r="B1064" t="s">
        <v>58</v>
      </c>
      <c r="C1064">
        <v>0.1</v>
      </c>
      <c r="D1064">
        <v>13.43</v>
      </c>
      <c r="E1064">
        <v>5.5</v>
      </c>
      <c r="F1064">
        <v>3279</v>
      </c>
      <c r="G1064" t="s">
        <v>1383</v>
      </c>
      <c r="H1064" t="s">
        <v>43</v>
      </c>
      <c r="I1064" t="s">
        <v>44</v>
      </c>
      <c r="J1064" t="s">
        <v>45</v>
      </c>
      <c r="K1064" t="s">
        <v>120</v>
      </c>
      <c r="L1064" t="s">
        <v>47</v>
      </c>
      <c r="M1064" t="s">
        <v>806</v>
      </c>
      <c r="N1064">
        <v>0.56999999999999995</v>
      </c>
      <c r="O1064" t="s">
        <v>35</v>
      </c>
      <c r="P1064" t="s">
        <v>88</v>
      </c>
      <c r="Q1064" t="s">
        <v>598</v>
      </c>
      <c r="R1064" t="s">
        <v>1385</v>
      </c>
      <c r="S1064">
        <v>29203</v>
      </c>
      <c r="T1064" s="1">
        <v>42100</v>
      </c>
      <c r="U1064" s="1">
        <v>42102</v>
      </c>
      <c r="V1064">
        <v>358.29539999999997</v>
      </c>
      <c r="W1064" s="2">
        <f>Sales_Dataset[[#This Row],[Profit]]/Sales_Dataset[[#This Row],[Sales]]</f>
        <v>2.2678359389834797</v>
      </c>
      <c r="X1064">
        <v>12</v>
      </c>
      <c r="Y1064">
        <v>157.99</v>
      </c>
      <c r="Z1064">
        <v>90766</v>
      </c>
      <c r="AA1064" t="s">
        <v>91</v>
      </c>
      <c r="AB1064" t="s">
        <v>40</v>
      </c>
    </row>
    <row r="1065" spans="1:28" x14ac:dyDescent="0.3">
      <c r="A1065">
        <v>22763</v>
      </c>
      <c r="B1065" t="s">
        <v>76</v>
      </c>
      <c r="C1065">
        <v>0.04</v>
      </c>
      <c r="D1065">
        <v>11.5</v>
      </c>
      <c r="E1065">
        <v>7.19</v>
      </c>
      <c r="F1065">
        <v>1485</v>
      </c>
      <c r="G1065" t="s">
        <v>2231</v>
      </c>
      <c r="H1065" t="s">
        <v>43</v>
      </c>
      <c r="I1065" t="s">
        <v>44</v>
      </c>
      <c r="J1065" t="s">
        <v>45</v>
      </c>
      <c r="K1065" t="s">
        <v>67</v>
      </c>
      <c r="L1065" t="s">
        <v>47</v>
      </c>
      <c r="M1065" t="s">
        <v>2232</v>
      </c>
      <c r="N1065">
        <v>0.4</v>
      </c>
      <c r="O1065" t="s">
        <v>35</v>
      </c>
      <c r="P1065" t="s">
        <v>49</v>
      </c>
      <c r="Q1065" t="s">
        <v>176</v>
      </c>
      <c r="R1065" t="s">
        <v>2233</v>
      </c>
      <c r="S1065">
        <v>60516</v>
      </c>
      <c r="T1065" s="1">
        <v>42055</v>
      </c>
      <c r="U1065" s="1">
        <v>42058</v>
      </c>
      <c r="V1065">
        <v>-23.357880000000002</v>
      </c>
      <c r="W1065" s="2">
        <f>Sales_Dataset[[#This Row],[Profit]]/Sales_Dataset[[#This Row],[Sales]]</f>
        <v>-0.14801267346809455</v>
      </c>
      <c r="X1065">
        <v>14</v>
      </c>
      <c r="Y1065">
        <v>157.81</v>
      </c>
      <c r="Z1065">
        <v>91236</v>
      </c>
      <c r="AA1065" t="s">
        <v>52</v>
      </c>
      <c r="AB1065" t="s">
        <v>40</v>
      </c>
    </row>
    <row r="1066" spans="1:28" x14ac:dyDescent="0.3">
      <c r="A1066">
        <v>24711</v>
      </c>
      <c r="B1066" t="s">
        <v>58</v>
      </c>
      <c r="C1066">
        <v>0</v>
      </c>
      <c r="D1066">
        <v>6.68</v>
      </c>
      <c r="E1066">
        <v>5.66</v>
      </c>
      <c r="F1066">
        <v>1047</v>
      </c>
      <c r="G1066" t="s">
        <v>2694</v>
      </c>
      <c r="H1066" t="s">
        <v>43</v>
      </c>
      <c r="I1066" t="s">
        <v>44</v>
      </c>
      <c r="J1066" t="s">
        <v>45</v>
      </c>
      <c r="K1066" t="s">
        <v>53</v>
      </c>
      <c r="L1066" t="s">
        <v>47</v>
      </c>
      <c r="M1066" t="s">
        <v>309</v>
      </c>
      <c r="N1066">
        <v>0.37</v>
      </c>
      <c r="O1066" t="s">
        <v>35</v>
      </c>
      <c r="P1066" t="s">
        <v>69</v>
      </c>
      <c r="Q1066" t="s">
        <v>98</v>
      </c>
      <c r="R1066" t="s">
        <v>99</v>
      </c>
      <c r="S1066">
        <v>2109</v>
      </c>
      <c r="T1066" s="1">
        <v>42062</v>
      </c>
      <c r="U1066" s="1">
        <v>42063</v>
      </c>
      <c r="V1066">
        <v>-40.008800000000001</v>
      </c>
      <c r="W1066" s="2">
        <f>Sales_Dataset[[#This Row],[Profit]]/Sales_Dataset[[#This Row],[Sales]]</f>
        <v>-0.25357332995309928</v>
      </c>
      <c r="X1066">
        <v>23</v>
      </c>
      <c r="Y1066">
        <v>157.78</v>
      </c>
      <c r="Z1066">
        <v>89389</v>
      </c>
      <c r="AA1066" t="s">
        <v>72</v>
      </c>
      <c r="AB1066" t="s">
        <v>40</v>
      </c>
    </row>
    <row r="1067" spans="1:28" x14ac:dyDescent="0.3">
      <c r="A1067">
        <v>19472</v>
      </c>
      <c r="B1067" t="s">
        <v>41</v>
      </c>
      <c r="C1067">
        <v>0.06</v>
      </c>
      <c r="D1067">
        <v>8.3699999999999992</v>
      </c>
      <c r="E1067">
        <v>10.16</v>
      </c>
      <c r="F1067">
        <v>1494</v>
      </c>
      <c r="G1067" t="s">
        <v>1145</v>
      </c>
      <c r="H1067" t="s">
        <v>43</v>
      </c>
      <c r="I1067" t="s">
        <v>30</v>
      </c>
      <c r="J1067" t="s">
        <v>31</v>
      </c>
      <c r="K1067" t="s">
        <v>117</v>
      </c>
      <c r="L1067" t="s">
        <v>105</v>
      </c>
      <c r="M1067" t="s">
        <v>1146</v>
      </c>
      <c r="N1067">
        <v>0.59</v>
      </c>
      <c r="O1067" t="s">
        <v>35</v>
      </c>
      <c r="P1067" t="s">
        <v>69</v>
      </c>
      <c r="Q1067" t="s">
        <v>460</v>
      </c>
      <c r="R1067" t="s">
        <v>1147</v>
      </c>
      <c r="S1067">
        <v>21222</v>
      </c>
      <c r="T1067" s="1">
        <v>42074</v>
      </c>
      <c r="U1067" s="1">
        <v>42076</v>
      </c>
      <c r="V1067">
        <v>-255.65</v>
      </c>
      <c r="W1067" s="2">
        <f>Sales_Dataset[[#This Row],[Profit]]/Sales_Dataset[[#This Row],[Sales]]</f>
        <v>-1.6217330626744484</v>
      </c>
      <c r="X1067">
        <v>18</v>
      </c>
      <c r="Y1067">
        <v>157.63999999999999</v>
      </c>
      <c r="Z1067">
        <v>85880</v>
      </c>
      <c r="AA1067" t="s">
        <v>72</v>
      </c>
      <c r="AB1067" t="s">
        <v>40</v>
      </c>
    </row>
    <row r="1068" spans="1:28" x14ac:dyDescent="0.3">
      <c r="A1068">
        <v>22597</v>
      </c>
      <c r="B1068" t="s">
        <v>58</v>
      </c>
      <c r="C1068">
        <v>0.09</v>
      </c>
      <c r="D1068">
        <v>28.53</v>
      </c>
      <c r="E1068">
        <v>1.49</v>
      </c>
      <c r="F1068">
        <v>3359</v>
      </c>
      <c r="G1068" t="s">
        <v>2184</v>
      </c>
      <c r="H1068" t="s">
        <v>43</v>
      </c>
      <c r="I1068" t="s">
        <v>44</v>
      </c>
      <c r="J1068" t="s">
        <v>45</v>
      </c>
      <c r="K1068" t="s">
        <v>67</v>
      </c>
      <c r="L1068" t="s">
        <v>47</v>
      </c>
      <c r="M1068" t="s">
        <v>156</v>
      </c>
      <c r="N1068">
        <v>0.38</v>
      </c>
      <c r="O1068" t="s">
        <v>35</v>
      </c>
      <c r="P1068" t="s">
        <v>49</v>
      </c>
      <c r="Q1068" t="s">
        <v>419</v>
      </c>
      <c r="R1068" t="s">
        <v>2185</v>
      </c>
      <c r="S1068">
        <v>53213</v>
      </c>
      <c r="T1068" s="1">
        <v>42122</v>
      </c>
      <c r="U1068" s="1">
        <v>42124</v>
      </c>
      <c r="V1068">
        <v>107.45461999999999</v>
      </c>
      <c r="W1068" s="2">
        <f>Sales_Dataset[[#This Row],[Profit]]/Sales_Dataset[[#This Row],[Sales]]</f>
        <v>0.68298874976164736</v>
      </c>
      <c r="X1068">
        <v>6</v>
      </c>
      <c r="Y1068">
        <v>157.33000000000001</v>
      </c>
      <c r="Z1068">
        <v>91437</v>
      </c>
      <c r="AA1068" t="s">
        <v>52</v>
      </c>
      <c r="AB1068" t="s">
        <v>40</v>
      </c>
    </row>
    <row r="1069" spans="1:28" x14ac:dyDescent="0.3">
      <c r="A1069">
        <v>24225</v>
      </c>
      <c r="B1069" t="s">
        <v>41</v>
      </c>
      <c r="C1069">
        <v>0.08</v>
      </c>
      <c r="D1069">
        <v>15.04</v>
      </c>
      <c r="E1069">
        <v>1.97</v>
      </c>
      <c r="F1069">
        <v>1155</v>
      </c>
      <c r="G1069" t="s">
        <v>2601</v>
      </c>
      <c r="H1069" t="s">
        <v>43</v>
      </c>
      <c r="I1069" t="s">
        <v>80</v>
      </c>
      <c r="J1069" t="s">
        <v>45</v>
      </c>
      <c r="K1069" t="s">
        <v>53</v>
      </c>
      <c r="L1069" t="s">
        <v>82</v>
      </c>
      <c r="M1069" t="s">
        <v>2584</v>
      </c>
      <c r="N1069">
        <v>0.39</v>
      </c>
      <c r="O1069" t="s">
        <v>35</v>
      </c>
      <c r="P1069" t="s">
        <v>36</v>
      </c>
      <c r="Q1069" t="s">
        <v>37</v>
      </c>
      <c r="R1069" t="s">
        <v>2602</v>
      </c>
      <c r="S1069">
        <v>90640</v>
      </c>
      <c r="T1069" s="1">
        <v>42006</v>
      </c>
      <c r="U1069" s="1">
        <v>42006</v>
      </c>
      <c r="V1069">
        <v>108.5163</v>
      </c>
      <c r="W1069" s="2">
        <f>Sales_Dataset[[#This Row],[Profit]]/Sales_Dataset[[#This Row],[Sales]]</f>
        <v>0.69</v>
      </c>
      <c r="X1069">
        <v>11</v>
      </c>
      <c r="Y1069">
        <v>157.27000000000001</v>
      </c>
      <c r="Z1069">
        <v>90853</v>
      </c>
      <c r="AA1069" t="s">
        <v>39</v>
      </c>
      <c r="AB1069" t="s">
        <v>40</v>
      </c>
    </row>
    <row r="1070" spans="1:28" x14ac:dyDescent="0.3">
      <c r="A1070">
        <v>23154</v>
      </c>
      <c r="B1070" t="s">
        <v>27</v>
      </c>
      <c r="C1070">
        <v>0.02</v>
      </c>
      <c r="D1070">
        <v>3.78</v>
      </c>
      <c r="E1070">
        <v>0.71</v>
      </c>
      <c r="F1070">
        <v>649</v>
      </c>
      <c r="G1070" t="s">
        <v>2334</v>
      </c>
      <c r="H1070" t="s">
        <v>43</v>
      </c>
      <c r="I1070" t="s">
        <v>44</v>
      </c>
      <c r="J1070" t="s">
        <v>45</v>
      </c>
      <c r="K1070" t="s">
        <v>268</v>
      </c>
      <c r="L1070" t="s">
        <v>82</v>
      </c>
      <c r="M1070" t="s">
        <v>2335</v>
      </c>
      <c r="N1070">
        <v>0.39</v>
      </c>
      <c r="O1070" t="s">
        <v>35</v>
      </c>
      <c r="P1070" t="s">
        <v>49</v>
      </c>
      <c r="Q1070" t="s">
        <v>176</v>
      </c>
      <c r="R1070" t="s">
        <v>1100</v>
      </c>
      <c r="S1070">
        <v>60089</v>
      </c>
      <c r="T1070" s="1">
        <v>42153</v>
      </c>
      <c r="U1070" s="1">
        <v>42154</v>
      </c>
      <c r="V1070">
        <v>106.7499</v>
      </c>
      <c r="W1070" s="2">
        <f>Sales_Dataset[[#This Row],[Profit]]/Sales_Dataset[[#This Row],[Sales]]</f>
        <v>0.69</v>
      </c>
      <c r="X1070">
        <v>40</v>
      </c>
      <c r="Y1070">
        <v>154.71</v>
      </c>
      <c r="Z1070">
        <v>91366</v>
      </c>
      <c r="AA1070" t="s">
        <v>52</v>
      </c>
      <c r="AB1070" t="s">
        <v>40</v>
      </c>
    </row>
    <row r="1071" spans="1:28" x14ac:dyDescent="0.3">
      <c r="A1071">
        <v>18411</v>
      </c>
      <c r="B1071" t="s">
        <v>58</v>
      </c>
      <c r="C1071">
        <v>0.03</v>
      </c>
      <c r="D1071">
        <v>22.01</v>
      </c>
      <c r="E1071">
        <v>5.53</v>
      </c>
      <c r="F1071">
        <v>2141</v>
      </c>
      <c r="G1071" t="s">
        <v>583</v>
      </c>
      <c r="H1071" t="s">
        <v>85</v>
      </c>
      <c r="I1071" t="s">
        <v>44</v>
      </c>
      <c r="J1071" t="s">
        <v>45</v>
      </c>
      <c r="K1071" t="s">
        <v>81</v>
      </c>
      <c r="L1071" t="s">
        <v>62</v>
      </c>
      <c r="M1071" t="s">
        <v>587</v>
      </c>
      <c r="N1071">
        <v>0.59</v>
      </c>
      <c r="O1071" t="s">
        <v>35</v>
      </c>
      <c r="P1071" t="s">
        <v>36</v>
      </c>
      <c r="Q1071" t="s">
        <v>423</v>
      </c>
      <c r="R1071" t="s">
        <v>585</v>
      </c>
      <c r="S1071">
        <v>81301</v>
      </c>
      <c r="T1071" s="1">
        <v>42053</v>
      </c>
      <c r="U1071" s="1">
        <v>42054</v>
      </c>
      <c r="V1071">
        <v>12.5504</v>
      </c>
      <c r="W1071" s="2">
        <f>Sales_Dataset[[#This Row],[Profit]]/Sales_Dataset[[#This Row],[Sales]]</f>
        <v>8.1437933943287258E-2</v>
      </c>
      <c r="X1071">
        <v>7</v>
      </c>
      <c r="Y1071">
        <v>154.11000000000001</v>
      </c>
      <c r="Z1071">
        <v>87570</v>
      </c>
      <c r="AA1071" t="s">
        <v>39</v>
      </c>
      <c r="AB1071" t="s">
        <v>40</v>
      </c>
    </row>
    <row r="1072" spans="1:28" x14ac:dyDescent="0.3">
      <c r="A1072">
        <v>21721</v>
      </c>
      <c r="B1072" t="s">
        <v>41</v>
      </c>
      <c r="C1072">
        <v>0.21</v>
      </c>
      <c r="D1072">
        <v>14.98</v>
      </c>
      <c r="E1072">
        <v>8.99</v>
      </c>
      <c r="F1072">
        <v>3133</v>
      </c>
      <c r="G1072" t="s">
        <v>1943</v>
      </c>
      <c r="H1072" t="s">
        <v>43</v>
      </c>
      <c r="I1072" t="s">
        <v>30</v>
      </c>
      <c r="J1072" t="s">
        <v>31</v>
      </c>
      <c r="K1072" t="s">
        <v>117</v>
      </c>
      <c r="L1072" t="s">
        <v>62</v>
      </c>
      <c r="M1072" t="s">
        <v>604</v>
      </c>
      <c r="N1072">
        <v>0.39</v>
      </c>
      <c r="O1072" t="s">
        <v>35</v>
      </c>
      <c r="P1072" t="s">
        <v>49</v>
      </c>
      <c r="Q1072" t="s">
        <v>176</v>
      </c>
      <c r="R1072" t="s">
        <v>1944</v>
      </c>
      <c r="S1072">
        <v>60540</v>
      </c>
      <c r="T1072" s="1">
        <v>42067</v>
      </c>
      <c r="U1072" s="1">
        <v>42068</v>
      </c>
      <c r="V1072">
        <v>-17.75</v>
      </c>
      <c r="W1072" s="2">
        <f>Sales_Dataset[[#This Row],[Profit]]/Sales_Dataset[[#This Row],[Sales]]</f>
        <v>-0.1153571196464548</v>
      </c>
      <c r="X1072">
        <v>10</v>
      </c>
      <c r="Y1072">
        <v>153.87</v>
      </c>
      <c r="Z1072">
        <v>86792</v>
      </c>
      <c r="AA1072" t="s">
        <v>52</v>
      </c>
      <c r="AB1072" t="s">
        <v>40</v>
      </c>
    </row>
    <row r="1073" spans="1:28" x14ac:dyDescent="0.3">
      <c r="A1073">
        <v>19567</v>
      </c>
      <c r="B1073" t="s">
        <v>65</v>
      </c>
      <c r="C1073">
        <v>7.0000000000000007E-2</v>
      </c>
      <c r="D1073">
        <v>35.99</v>
      </c>
      <c r="E1073">
        <v>5.99</v>
      </c>
      <c r="F1073">
        <v>2070</v>
      </c>
      <c r="G1073" t="s">
        <v>1189</v>
      </c>
      <c r="H1073" t="s">
        <v>43</v>
      </c>
      <c r="I1073" t="s">
        <v>30</v>
      </c>
      <c r="J1073" t="s">
        <v>55</v>
      </c>
      <c r="K1073" t="s">
        <v>56</v>
      </c>
      <c r="L1073" t="s">
        <v>82</v>
      </c>
      <c r="M1073" t="s">
        <v>1190</v>
      </c>
      <c r="N1073">
        <v>0.38</v>
      </c>
      <c r="O1073" t="s">
        <v>35</v>
      </c>
      <c r="P1073" t="s">
        <v>49</v>
      </c>
      <c r="Q1073" t="s">
        <v>216</v>
      </c>
      <c r="R1073" t="s">
        <v>1191</v>
      </c>
      <c r="S1073">
        <v>48021</v>
      </c>
      <c r="T1073" s="1">
        <v>42140</v>
      </c>
      <c r="U1073" s="1">
        <v>42144</v>
      </c>
      <c r="V1073">
        <v>17.839800000000011</v>
      </c>
      <c r="W1073" s="2">
        <f>Sales_Dataset[[#This Row],[Profit]]/Sales_Dataset[[#This Row],[Sales]]</f>
        <v>0.11613697024933278</v>
      </c>
      <c r="X1073">
        <v>5</v>
      </c>
      <c r="Y1073">
        <v>153.61000000000001</v>
      </c>
      <c r="Z1073">
        <v>88558</v>
      </c>
      <c r="AA1073" t="s">
        <v>52</v>
      </c>
      <c r="AB1073" t="s">
        <v>40</v>
      </c>
    </row>
    <row r="1074" spans="1:28" x14ac:dyDescent="0.3">
      <c r="A1074">
        <v>19895</v>
      </c>
      <c r="B1074" t="s">
        <v>65</v>
      </c>
      <c r="C1074">
        <v>0.02</v>
      </c>
      <c r="D1074">
        <v>48.04</v>
      </c>
      <c r="E1074">
        <v>5.09</v>
      </c>
      <c r="F1074">
        <v>510</v>
      </c>
      <c r="G1074" t="s">
        <v>1316</v>
      </c>
      <c r="H1074" t="s">
        <v>43</v>
      </c>
      <c r="I1074" t="s">
        <v>30</v>
      </c>
      <c r="J1074" t="s">
        <v>45</v>
      </c>
      <c r="K1074" t="s">
        <v>53</v>
      </c>
      <c r="L1074" t="s">
        <v>47</v>
      </c>
      <c r="M1074" t="s">
        <v>138</v>
      </c>
      <c r="N1074">
        <v>0.37</v>
      </c>
      <c r="O1074" t="s">
        <v>35</v>
      </c>
      <c r="P1074" t="s">
        <v>36</v>
      </c>
      <c r="Q1074" t="s">
        <v>37</v>
      </c>
      <c r="R1074" t="s">
        <v>1317</v>
      </c>
      <c r="S1074">
        <v>95336</v>
      </c>
      <c r="T1074" s="1">
        <v>42017</v>
      </c>
      <c r="U1074" s="1">
        <v>42017</v>
      </c>
      <c r="V1074">
        <v>105.25259999999999</v>
      </c>
      <c r="W1074" s="2">
        <f>Sales_Dataset[[#This Row],[Profit]]/Sales_Dataset[[#This Row],[Sales]]</f>
        <v>0.69</v>
      </c>
      <c r="X1074">
        <v>3</v>
      </c>
      <c r="Y1074">
        <v>152.54</v>
      </c>
      <c r="Z1074">
        <v>90058</v>
      </c>
      <c r="AA1074" t="s">
        <v>39</v>
      </c>
      <c r="AB1074" t="s">
        <v>40</v>
      </c>
    </row>
    <row r="1075" spans="1:28" x14ac:dyDescent="0.3">
      <c r="A1075">
        <v>19416</v>
      </c>
      <c r="B1075" t="s">
        <v>27</v>
      </c>
      <c r="C1075">
        <v>0.06</v>
      </c>
      <c r="D1075">
        <v>22.84</v>
      </c>
      <c r="E1075">
        <v>8.18</v>
      </c>
      <c r="F1075">
        <v>1873</v>
      </c>
      <c r="G1075" t="s">
        <v>1115</v>
      </c>
      <c r="H1075" t="s">
        <v>43</v>
      </c>
      <c r="I1075" t="s">
        <v>30</v>
      </c>
      <c r="J1075" t="s">
        <v>45</v>
      </c>
      <c r="K1075" t="s">
        <v>53</v>
      </c>
      <c r="L1075" t="s">
        <v>47</v>
      </c>
      <c r="M1075" t="s">
        <v>1118</v>
      </c>
      <c r="N1075">
        <v>0.39</v>
      </c>
      <c r="O1075" t="s">
        <v>35</v>
      </c>
      <c r="P1075" t="s">
        <v>88</v>
      </c>
      <c r="Q1075" t="s">
        <v>94</v>
      </c>
      <c r="R1075" t="s">
        <v>1117</v>
      </c>
      <c r="S1075">
        <v>33403</v>
      </c>
      <c r="T1075" s="1">
        <v>42021</v>
      </c>
      <c r="U1075" s="1">
        <v>42021</v>
      </c>
      <c r="V1075">
        <v>-357.92399999999998</v>
      </c>
      <c r="W1075" s="2">
        <f>Sales_Dataset[[#This Row],[Profit]]/Sales_Dataset[[#This Row],[Sales]]</f>
        <v>-2.3471965374778669</v>
      </c>
      <c r="X1075">
        <v>7</v>
      </c>
      <c r="Y1075">
        <v>152.49</v>
      </c>
      <c r="Z1075">
        <v>90099</v>
      </c>
      <c r="AA1075" t="s">
        <v>91</v>
      </c>
      <c r="AB1075" t="s">
        <v>40</v>
      </c>
    </row>
    <row r="1076" spans="1:28" x14ac:dyDescent="0.3">
      <c r="A1076">
        <v>18941</v>
      </c>
      <c r="B1076" t="s">
        <v>76</v>
      </c>
      <c r="C1076">
        <v>0</v>
      </c>
      <c r="D1076">
        <v>15.98</v>
      </c>
      <c r="E1076">
        <v>8.99</v>
      </c>
      <c r="F1076">
        <v>3230</v>
      </c>
      <c r="G1076" t="s">
        <v>873</v>
      </c>
      <c r="H1076" t="s">
        <v>43</v>
      </c>
      <c r="I1076" t="s">
        <v>60</v>
      </c>
      <c r="J1076" t="s">
        <v>55</v>
      </c>
      <c r="K1076" t="s">
        <v>86</v>
      </c>
      <c r="L1076" t="s">
        <v>62</v>
      </c>
      <c r="M1076" t="s">
        <v>874</v>
      </c>
      <c r="N1076">
        <v>0.64</v>
      </c>
      <c r="O1076" t="s">
        <v>35</v>
      </c>
      <c r="P1076" t="s">
        <v>49</v>
      </c>
      <c r="Q1076" t="s">
        <v>419</v>
      </c>
      <c r="R1076" t="s">
        <v>875</v>
      </c>
      <c r="S1076">
        <v>53186</v>
      </c>
      <c r="T1076" s="1">
        <v>42025</v>
      </c>
      <c r="U1076" s="1">
        <v>42027</v>
      </c>
      <c r="V1076">
        <v>-135.46</v>
      </c>
      <c r="W1076" s="2">
        <f>Sales_Dataset[[#This Row],[Profit]]/Sales_Dataset[[#This Row],[Sales]]</f>
        <v>-0.89013010908135104</v>
      </c>
      <c r="X1076">
        <v>9</v>
      </c>
      <c r="Y1076">
        <v>152.18</v>
      </c>
      <c r="Z1076">
        <v>87435</v>
      </c>
      <c r="AA1076" t="s">
        <v>52</v>
      </c>
      <c r="AB1076" t="s">
        <v>40</v>
      </c>
    </row>
    <row r="1077" spans="1:28" x14ac:dyDescent="0.3">
      <c r="A1077">
        <v>23117</v>
      </c>
      <c r="B1077" t="s">
        <v>58</v>
      </c>
      <c r="C1077">
        <v>0.1</v>
      </c>
      <c r="D1077">
        <v>22.38</v>
      </c>
      <c r="E1077">
        <v>15.1</v>
      </c>
      <c r="F1077">
        <v>1247</v>
      </c>
      <c r="G1077" t="s">
        <v>2320</v>
      </c>
      <c r="H1077" t="s">
        <v>43</v>
      </c>
      <c r="I1077" t="s">
        <v>44</v>
      </c>
      <c r="J1077" t="s">
        <v>45</v>
      </c>
      <c r="K1077" t="s">
        <v>67</v>
      </c>
      <c r="L1077" t="s">
        <v>47</v>
      </c>
      <c r="M1077" t="s">
        <v>200</v>
      </c>
      <c r="N1077">
        <v>0.38</v>
      </c>
      <c r="O1077" t="s">
        <v>35</v>
      </c>
      <c r="P1077" t="s">
        <v>49</v>
      </c>
      <c r="Q1077" t="s">
        <v>50</v>
      </c>
      <c r="R1077" t="s">
        <v>2321</v>
      </c>
      <c r="S1077">
        <v>78641</v>
      </c>
      <c r="T1077" s="1">
        <v>42099</v>
      </c>
      <c r="U1077" s="1">
        <v>42100</v>
      </c>
      <c r="V1077">
        <v>-107.51349999999999</v>
      </c>
      <c r="W1077" s="2">
        <f>Sales_Dataset[[#This Row],[Profit]]/Sales_Dataset[[#This Row],[Sales]]</f>
        <v>-0.70681414765630124</v>
      </c>
      <c r="X1077">
        <v>7</v>
      </c>
      <c r="Y1077">
        <v>152.11000000000001</v>
      </c>
      <c r="Z1077">
        <v>91555</v>
      </c>
      <c r="AA1077" t="s">
        <v>52</v>
      </c>
      <c r="AB1077" t="s">
        <v>40</v>
      </c>
    </row>
    <row r="1078" spans="1:28" x14ac:dyDescent="0.3">
      <c r="A1078">
        <v>22562</v>
      </c>
      <c r="B1078" t="s">
        <v>76</v>
      </c>
      <c r="C1078">
        <v>0.1</v>
      </c>
      <c r="D1078">
        <v>14.28</v>
      </c>
      <c r="E1078">
        <v>2.99</v>
      </c>
      <c r="F1078">
        <v>2430</v>
      </c>
      <c r="G1078" t="s">
        <v>1605</v>
      </c>
      <c r="H1078" t="s">
        <v>43</v>
      </c>
      <c r="I1078" t="s">
        <v>44</v>
      </c>
      <c r="J1078" t="s">
        <v>45</v>
      </c>
      <c r="K1078" t="s">
        <v>67</v>
      </c>
      <c r="L1078" t="s">
        <v>47</v>
      </c>
      <c r="M1078" t="s">
        <v>2169</v>
      </c>
      <c r="N1078">
        <v>0.39</v>
      </c>
      <c r="O1078" t="s">
        <v>35</v>
      </c>
      <c r="P1078" t="s">
        <v>49</v>
      </c>
      <c r="Q1078" t="s">
        <v>50</v>
      </c>
      <c r="R1078" t="s">
        <v>1607</v>
      </c>
      <c r="S1078">
        <v>76541</v>
      </c>
      <c r="T1078" s="1">
        <v>42087</v>
      </c>
      <c r="U1078" s="1">
        <v>42088</v>
      </c>
      <c r="V1078">
        <v>104.9145</v>
      </c>
      <c r="W1078" s="2">
        <f>Sales_Dataset[[#This Row],[Profit]]/Sales_Dataset[[#This Row],[Sales]]</f>
        <v>0.69</v>
      </c>
      <c r="X1078">
        <v>11</v>
      </c>
      <c r="Y1078">
        <v>152.05000000000001</v>
      </c>
      <c r="Z1078">
        <v>91108</v>
      </c>
      <c r="AA1078" t="s">
        <v>52</v>
      </c>
      <c r="AB1078" t="s">
        <v>40</v>
      </c>
    </row>
    <row r="1079" spans="1:28" x14ac:dyDescent="0.3">
      <c r="A1079">
        <v>19311</v>
      </c>
      <c r="B1079" t="s">
        <v>76</v>
      </c>
      <c r="C1079">
        <v>0.02</v>
      </c>
      <c r="D1079">
        <v>12.53</v>
      </c>
      <c r="E1079">
        <v>0.49</v>
      </c>
      <c r="F1079">
        <v>899</v>
      </c>
      <c r="G1079" t="s">
        <v>1060</v>
      </c>
      <c r="H1079" t="s">
        <v>43</v>
      </c>
      <c r="I1079" t="s">
        <v>60</v>
      </c>
      <c r="J1079" t="s">
        <v>45</v>
      </c>
      <c r="K1079" t="s">
        <v>46</v>
      </c>
      <c r="L1079" t="s">
        <v>47</v>
      </c>
      <c r="M1079" t="s">
        <v>145</v>
      </c>
      <c r="N1079">
        <v>0.38</v>
      </c>
      <c r="O1079" t="s">
        <v>35</v>
      </c>
      <c r="P1079" t="s">
        <v>69</v>
      </c>
      <c r="Q1079" t="s">
        <v>165</v>
      </c>
      <c r="R1079" t="s">
        <v>1061</v>
      </c>
      <c r="S1079">
        <v>16602</v>
      </c>
      <c r="T1079" s="1">
        <v>42031</v>
      </c>
      <c r="U1079" s="1">
        <v>42031</v>
      </c>
      <c r="V1079">
        <v>104.7213</v>
      </c>
      <c r="W1079" s="2">
        <f>Sales_Dataset[[#This Row],[Profit]]/Sales_Dataset[[#This Row],[Sales]]</f>
        <v>0.69</v>
      </c>
      <c r="X1079">
        <v>12</v>
      </c>
      <c r="Y1079">
        <v>151.77000000000001</v>
      </c>
      <c r="Z1079">
        <v>86264</v>
      </c>
      <c r="AA1079" t="s">
        <v>72</v>
      </c>
      <c r="AB1079" t="s">
        <v>40</v>
      </c>
    </row>
    <row r="1080" spans="1:28" x14ac:dyDescent="0.3">
      <c r="A1080">
        <v>22288</v>
      </c>
      <c r="B1080" t="s">
        <v>41</v>
      </c>
      <c r="C1080">
        <v>0.09</v>
      </c>
      <c r="D1080">
        <v>35.99</v>
      </c>
      <c r="E1080">
        <v>5.99</v>
      </c>
      <c r="F1080">
        <v>907</v>
      </c>
      <c r="G1080" t="s">
        <v>1821</v>
      </c>
      <c r="H1080" t="s">
        <v>43</v>
      </c>
      <c r="I1080" t="s">
        <v>44</v>
      </c>
      <c r="J1080" t="s">
        <v>55</v>
      </c>
      <c r="K1080" t="s">
        <v>56</v>
      </c>
      <c r="L1080" t="s">
        <v>82</v>
      </c>
      <c r="M1080" t="s">
        <v>1190</v>
      </c>
      <c r="N1080">
        <v>0.38</v>
      </c>
      <c r="O1080" t="s">
        <v>35</v>
      </c>
      <c r="P1080" t="s">
        <v>88</v>
      </c>
      <c r="Q1080" t="s">
        <v>409</v>
      </c>
      <c r="R1080" t="s">
        <v>1823</v>
      </c>
      <c r="S1080">
        <v>42420</v>
      </c>
      <c r="T1080" s="1">
        <v>42061</v>
      </c>
      <c r="U1080" s="1">
        <v>42062</v>
      </c>
      <c r="V1080">
        <v>114.3165</v>
      </c>
      <c r="W1080" s="2">
        <f>Sales_Dataset[[#This Row],[Profit]]/Sales_Dataset[[#This Row],[Sales]]</f>
        <v>0.75406662269129299</v>
      </c>
      <c r="X1080">
        <v>5</v>
      </c>
      <c r="Y1080">
        <v>151.6</v>
      </c>
      <c r="Z1080">
        <v>86459</v>
      </c>
      <c r="AA1080" t="s">
        <v>91</v>
      </c>
      <c r="AB1080" t="s">
        <v>40</v>
      </c>
    </row>
    <row r="1081" spans="1:28" x14ac:dyDescent="0.3">
      <c r="A1081">
        <v>20872</v>
      </c>
      <c r="B1081" t="s">
        <v>58</v>
      </c>
      <c r="C1081">
        <v>0.1</v>
      </c>
      <c r="D1081">
        <v>5.98</v>
      </c>
      <c r="E1081">
        <v>3.85</v>
      </c>
      <c r="F1081">
        <v>1026</v>
      </c>
      <c r="G1081" t="s">
        <v>1667</v>
      </c>
      <c r="H1081" t="s">
        <v>43</v>
      </c>
      <c r="I1081" t="s">
        <v>60</v>
      </c>
      <c r="J1081" t="s">
        <v>55</v>
      </c>
      <c r="K1081" t="s">
        <v>86</v>
      </c>
      <c r="L1081" t="s">
        <v>62</v>
      </c>
      <c r="M1081" t="s">
        <v>1668</v>
      </c>
      <c r="N1081">
        <v>0.68</v>
      </c>
      <c r="O1081" t="s">
        <v>35</v>
      </c>
      <c r="P1081" t="s">
        <v>69</v>
      </c>
      <c r="Q1081" t="s">
        <v>70</v>
      </c>
      <c r="R1081" t="s">
        <v>1669</v>
      </c>
      <c r="S1081">
        <v>11722</v>
      </c>
      <c r="T1081" s="1">
        <v>42153</v>
      </c>
      <c r="U1081" s="1">
        <v>42154</v>
      </c>
      <c r="V1081">
        <v>18.922000000000011</v>
      </c>
      <c r="W1081" s="2">
        <f>Sales_Dataset[[#This Row],[Profit]]/Sales_Dataset[[#This Row],[Sales]]</f>
        <v>0.12485648300890802</v>
      </c>
      <c r="X1081">
        <v>26</v>
      </c>
      <c r="Y1081">
        <v>151.55000000000001</v>
      </c>
      <c r="Z1081">
        <v>89008</v>
      </c>
      <c r="AA1081" t="s">
        <v>72</v>
      </c>
      <c r="AB1081" t="s">
        <v>40</v>
      </c>
    </row>
    <row r="1082" spans="1:28" x14ac:dyDescent="0.3">
      <c r="A1082">
        <v>19692</v>
      </c>
      <c r="B1082" t="s">
        <v>58</v>
      </c>
      <c r="C1082">
        <v>0.04</v>
      </c>
      <c r="D1082">
        <v>124.49</v>
      </c>
      <c r="E1082">
        <v>51.94</v>
      </c>
      <c r="F1082">
        <v>1748</v>
      </c>
      <c r="G1082" t="s">
        <v>1244</v>
      </c>
      <c r="H1082" t="s">
        <v>29</v>
      </c>
      <c r="I1082" t="s">
        <v>80</v>
      </c>
      <c r="J1082" t="s">
        <v>31</v>
      </c>
      <c r="K1082" t="s">
        <v>32</v>
      </c>
      <c r="L1082" t="s">
        <v>33</v>
      </c>
      <c r="M1082" t="s">
        <v>34</v>
      </c>
      <c r="N1082">
        <v>0.63</v>
      </c>
      <c r="O1082" t="s">
        <v>35</v>
      </c>
      <c r="P1082" t="s">
        <v>49</v>
      </c>
      <c r="Q1082" t="s">
        <v>691</v>
      </c>
      <c r="R1082" t="s">
        <v>1245</v>
      </c>
      <c r="S1082">
        <v>73703</v>
      </c>
      <c r="T1082" s="1">
        <v>42167</v>
      </c>
      <c r="U1082" s="1">
        <v>42169</v>
      </c>
      <c r="V1082">
        <v>-93.06450000000001</v>
      </c>
      <c r="W1082" s="2">
        <f>Sales_Dataset[[#This Row],[Profit]]/Sales_Dataset[[#This Row],[Sales]]</f>
        <v>-0.6144493595668824</v>
      </c>
      <c r="X1082">
        <v>1</v>
      </c>
      <c r="Y1082">
        <v>151.46</v>
      </c>
      <c r="Z1082">
        <v>87245</v>
      </c>
      <c r="AA1082" t="s">
        <v>52</v>
      </c>
      <c r="AB1082" t="s">
        <v>40</v>
      </c>
    </row>
    <row r="1083" spans="1:28" x14ac:dyDescent="0.3">
      <c r="A1083">
        <v>22745</v>
      </c>
      <c r="B1083" t="s">
        <v>76</v>
      </c>
      <c r="C1083">
        <v>0.05</v>
      </c>
      <c r="D1083">
        <v>9.65</v>
      </c>
      <c r="E1083">
        <v>6.22</v>
      </c>
      <c r="F1083">
        <v>1482</v>
      </c>
      <c r="G1083" t="s">
        <v>2219</v>
      </c>
      <c r="H1083" t="s">
        <v>43</v>
      </c>
      <c r="I1083" t="s">
        <v>30</v>
      </c>
      <c r="J1083" t="s">
        <v>31</v>
      </c>
      <c r="K1083" t="s">
        <v>117</v>
      </c>
      <c r="L1083" t="s">
        <v>47</v>
      </c>
      <c r="M1083" t="s">
        <v>2220</v>
      </c>
      <c r="N1083">
        <v>0.55000000000000004</v>
      </c>
      <c r="O1083" t="s">
        <v>35</v>
      </c>
      <c r="P1083" t="s">
        <v>49</v>
      </c>
      <c r="Q1083" t="s">
        <v>216</v>
      </c>
      <c r="R1083" t="s">
        <v>2127</v>
      </c>
      <c r="S1083">
        <v>48708</v>
      </c>
      <c r="T1083" s="1">
        <v>42063</v>
      </c>
      <c r="U1083" s="1">
        <v>42063</v>
      </c>
      <c r="V1083">
        <v>-14.6432</v>
      </c>
      <c r="W1083" s="2">
        <f>Sales_Dataset[[#This Row],[Profit]]/Sales_Dataset[[#This Row],[Sales]]</f>
        <v>-9.6756971058543681E-2</v>
      </c>
      <c r="X1083">
        <v>15</v>
      </c>
      <c r="Y1083">
        <v>151.34</v>
      </c>
      <c r="Z1083">
        <v>91363</v>
      </c>
      <c r="AA1083" t="s">
        <v>52</v>
      </c>
      <c r="AB1083" t="s">
        <v>40</v>
      </c>
    </row>
    <row r="1084" spans="1:28" x14ac:dyDescent="0.3">
      <c r="A1084">
        <v>18989</v>
      </c>
      <c r="B1084" t="s">
        <v>58</v>
      </c>
      <c r="C1084">
        <v>7.0000000000000007E-2</v>
      </c>
      <c r="D1084">
        <v>39.479999999999997</v>
      </c>
      <c r="E1084">
        <v>1.99</v>
      </c>
      <c r="F1084">
        <v>2014</v>
      </c>
      <c r="G1084" t="s">
        <v>889</v>
      </c>
      <c r="H1084" t="s">
        <v>43</v>
      </c>
      <c r="I1084" t="s">
        <v>44</v>
      </c>
      <c r="J1084" t="s">
        <v>55</v>
      </c>
      <c r="K1084" t="s">
        <v>86</v>
      </c>
      <c r="L1084" t="s">
        <v>62</v>
      </c>
      <c r="M1084" t="s">
        <v>890</v>
      </c>
      <c r="N1084">
        <v>0.54</v>
      </c>
      <c r="O1084" t="s">
        <v>35</v>
      </c>
      <c r="P1084" t="s">
        <v>49</v>
      </c>
      <c r="Q1084" t="s">
        <v>455</v>
      </c>
      <c r="R1084" t="s">
        <v>891</v>
      </c>
      <c r="S1084">
        <v>51503</v>
      </c>
      <c r="T1084" s="1">
        <v>42085</v>
      </c>
      <c r="U1084" s="1">
        <v>42087</v>
      </c>
      <c r="V1084">
        <v>88.72</v>
      </c>
      <c r="W1084" s="2">
        <f>Sales_Dataset[[#This Row],[Profit]]/Sales_Dataset[[#This Row],[Sales]]</f>
        <v>0.58650095855093531</v>
      </c>
      <c r="X1084">
        <v>4</v>
      </c>
      <c r="Y1084">
        <v>151.27000000000001</v>
      </c>
      <c r="Z1084">
        <v>88367</v>
      </c>
      <c r="AA1084" t="s">
        <v>52</v>
      </c>
      <c r="AB1084" t="s">
        <v>40</v>
      </c>
    </row>
    <row r="1085" spans="1:28" x14ac:dyDescent="0.3">
      <c r="A1085">
        <v>4949</v>
      </c>
      <c r="B1085" t="s">
        <v>27</v>
      </c>
      <c r="C1085">
        <v>0.08</v>
      </c>
      <c r="D1085">
        <v>9.98</v>
      </c>
      <c r="E1085">
        <v>12.52</v>
      </c>
      <c r="F1085">
        <v>2747</v>
      </c>
      <c r="G1085" t="s">
        <v>210</v>
      </c>
      <c r="H1085" t="s">
        <v>43</v>
      </c>
      <c r="I1085" t="s">
        <v>30</v>
      </c>
      <c r="J1085" t="s">
        <v>31</v>
      </c>
      <c r="K1085" t="s">
        <v>117</v>
      </c>
      <c r="L1085" t="s">
        <v>47</v>
      </c>
      <c r="M1085" t="s">
        <v>264</v>
      </c>
      <c r="N1085">
        <v>0.56999999999999995</v>
      </c>
      <c r="O1085" t="s">
        <v>35</v>
      </c>
      <c r="P1085" t="s">
        <v>69</v>
      </c>
      <c r="Q1085" t="s">
        <v>70</v>
      </c>
      <c r="R1085" t="s">
        <v>71</v>
      </c>
      <c r="S1085">
        <v>10115</v>
      </c>
      <c r="T1085" s="1">
        <v>42040</v>
      </c>
      <c r="U1085" s="1">
        <v>42042</v>
      </c>
      <c r="V1085">
        <v>-102.93</v>
      </c>
      <c r="W1085" s="2">
        <f>Sales_Dataset[[#This Row],[Profit]]/Sales_Dataset[[#This Row],[Sales]]</f>
        <v>-0.68510383386581475</v>
      </c>
      <c r="X1085">
        <v>15</v>
      </c>
      <c r="Y1085">
        <v>150.24</v>
      </c>
      <c r="Z1085">
        <v>35200</v>
      </c>
      <c r="AA1085" t="s">
        <v>72</v>
      </c>
      <c r="AB1085" t="s">
        <v>40</v>
      </c>
    </row>
    <row r="1086" spans="1:28" x14ac:dyDescent="0.3">
      <c r="A1086">
        <v>19252</v>
      </c>
      <c r="B1086" t="s">
        <v>76</v>
      </c>
      <c r="C1086">
        <v>0.1</v>
      </c>
      <c r="D1086">
        <v>95.99</v>
      </c>
      <c r="E1086">
        <v>4.9000000000000004</v>
      </c>
      <c r="F1086">
        <v>1653</v>
      </c>
      <c r="G1086" t="s">
        <v>1036</v>
      </c>
      <c r="H1086" t="s">
        <v>43</v>
      </c>
      <c r="I1086" t="s">
        <v>30</v>
      </c>
      <c r="J1086" t="s">
        <v>55</v>
      </c>
      <c r="K1086" t="s">
        <v>56</v>
      </c>
      <c r="L1086" t="s">
        <v>47</v>
      </c>
      <c r="M1086" t="s">
        <v>1039</v>
      </c>
      <c r="N1086">
        <v>0.56000000000000005</v>
      </c>
      <c r="O1086" t="s">
        <v>35</v>
      </c>
      <c r="P1086" t="s">
        <v>36</v>
      </c>
      <c r="Q1086" t="s">
        <v>37</v>
      </c>
      <c r="R1086" t="s">
        <v>1038</v>
      </c>
      <c r="S1086">
        <v>91360</v>
      </c>
      <c r="T1086" s="1">
        <v>42028</v>
      </c>
      <c r="U1086" s="1">
        <v>42029</v>
      </c>
      <c r="V1086">
        <v>-268.66399999999999</v>
      </c>
      <c r="W1086" s="2">
        <f>Sales_Dataset[[#This Row],[Profit]]/Sales_Dataset[[#This Row],[Sales]]</f>
        <v>-1.7934846461949263</v>
      </c>
      <c r="X1086">
        <v>2</v>
      </c>
      <c r="Y1086">
        <v>149.80000000000001</v>
      </c>
      <c r="Z1086">
        <v>89885</v>
      </c>
      <c r="AA1086" t="s">
        <v>39</v>
      </c>
      <c r="AB1086" t="s">
        <v>40</v>
      </c>
    </row>
    <row r="1087" spans="1:28" x14ac:dyDescent="0.3">
      <c r="A1087">
        <v>20255</v>
      </c>
      <c r="B1087" t="s">
        <v>58</v>
      </c>
      <c r="C1087">
        <v>0.05</v>
      </c>
      <c r="D1087">
        <v>35.99</v>
      </c>
      <c r="E1087">
        <v>3.3</v>
      </c>
      <c r="F1087">
        <v>2534</v>
      </c>
      <c r="G1087" t="s">
        <v>1445</v>
      </c>
      <c r="H1087" t="s">
        <v>43</v>
      </c>
      <c r="I1087" t="s">
        <v>60</v>
      </c>
      <c r="J1087" t="s">
        <v>55</v>
      </c>
      <c r="K1087" t="s">
        <v>56</v>
      </c>
      <c r="L1087" t="s">
        <v>62</v>
      </c>
      <c r="M1087" t="s">
        <v>1446</v>
      </c>
      <c r="N1087">
        <v>0.39</v>
      </c>
      <c r="O1087" t="s">
        <v>35</v>
      </c>
      <c r="P1087" t="s">
        <v>69</v>
      </c>
      <c r="Q1087" t="s">
        <v>487</v>
      </c>
      <c r="R1087" t="s">
        <v>488</v>
      </c>
      <c r="S1087">
        <v>4401</v>
      </c>
      <c r="T1087" s="1">
        <v>42092</v>
      </c>
      <c r="U1087" s="1">
        <v>42094</v>
      </c>
      <c r="V1087">
        <v>103.27229999999999</v>
      </c>
      <c r="W1087" s="2">
        <f>Sales_Dataset[[#This Row],[Profit]]/Sales_Dataset[[#This Row],[Sales]]</f>
        <v>0.69</v>
      </c>
      <c r="X1087">
        <v>5</v>
      </c>
      <c r="Y1087">
        <v>149.66999999999999</v>
      </c>
      <c r="Z1087">
        <v>87451</v>
      </c>
      <c r="AA1087" t="s">
        <v>72</v>
      </c>
      <c r="AB1087" t="s">
        <v>40</v>
      </c>
    </row>
    <row r="1088" spans="1:28" x14ac:dyDescent="0.3">
      <c r="A1088">
        <v>831</v>
      </c>
      <c r="B1088" t="s">
        <v>65</v>
      </c>
      <c r="C1088">
        <v>0.03</v>
      </c>
      <c r="D1088">
        <v>7.96</v>
      </c>
      <c r="E1088">
        <v>4.95</v>
      </c>
      <c r="F1088">
        <v>1193</v>
      </c>
      <c r="G1088" t="s">
        <v>122</v>
      </c>
      <c r="H1088" t="s">
        <v>43</v>
      </c>
      <c r="I1088" t="s">
        <v>80</v>
      </c>
      <c r="J1088" t="s">
        <v>31</v>
      </c>
      <c r="K1088" t="s">
        <v>117</v>
      </c>
      <c r="L1088" t="s">
        <v>47</v>
      </c>
      <c r="M1088" t="s">
        <v>124</v>
      </c>
      <c r="N1088">
        <v>0.41</v>
      </c>
      <c r="O1088" t="s">
        <v>35</v>
      </c>
      <c r="P1088" t="s">
        <v>69</v>
      </c>
      <c r="Q1088" t="s">
        <v>107</v>
      </c>
      <c r="R1088" t="s">
        <v>108</v>
      </c>
      <c r="S1088">
        <v>20016</v>
      </c>
      <c r="T1088" s="1">
        <v>42172</v>
      </c>
      <c r="U1088" s="1">
        <v>42174</v>
      </c>
      <c r="V1088">
        <v>22.25</v>
      </c>
      <c r="W1088" s="2">
        <f>Sales_Dataset[[#This Row],[Profit]]/Sales_Dataset[[#This Row],[Sales]]</f>
        <v>0.14891908172143767</v>
      </c>
      <c r="X1088">
        <v>17</v>
      </c>
      <c r="Y1088">
        <v>149.41</v>
      </c>
      <c r="Z1088">
        <v>5984</v>
      </c>
      <c r="AA1088" t="s">
        <v>72</v>
      </c>
      <c r="AB1088" t="s">
        <v>40</v>
      </c>
    </row>
    <row r="1089" spans="1:28" x14ac:dyDescent="0.3">
      <c r="A1089">
        <v>18829</v>
      </c>
      <c r="B1089" t="s">
        <v>65</v>
      </c>
      <c r="C1089">
        <v>0.06</v>
      </c>
      <c r="D1089">
        <v>10.89</v>
      </c>
      <c r="E1089">
        <v>4.5</v>
      </c>
      <c r="F1089">
        <v>1189</v>
      </c>
      <c r="G1089" t="s">
        <v>808</v>
      </c>
      <c r="H1089" t="s">
        <v>43</v>
      </c>
      <c r="I1089" t="s">
        <v>80</v>
      </c>
      <c r="J1089" t="s">
        <v>45</v>
      </c>
      <c r="K1089" t="s">
        <v>73</v>
      </c>
      <c r="L1089" t="s">
        <v>47</v>
      </c>
      <c r="M1089" t="s">
        <v>809</v>
      </c>
      <c r="N1089">
        <v>0.59</v>
      </c>
      <c r="O1089" t="s">
        <v>35</v>
      </c>
      <c r="P1089" t="s">
        <v>36</v>
      </c>
      <c r="Q1089" t="s">
        <v>37</v>
      </c>
      <c r="R1089" t="s">
        <v>810</v>
      </c>
      <c r="S1089">
        <v>92646</v>
      </c>
      <c r="T1089" s="1">
        <v>42172</v>
      </c>
      <c r="U1089" s="1">
        <v>42177</v>
      </c>
      <c r="V1089">
        <v>-25.112000000000002</v>
      </c>
      <c r="W1089" s="2">
        <f>Sales_Dataset[[#This Row],[Profit]]/Sales_Dataset[[#This Row],[Sales]]</f>
        <v>-0.16817572997589073</v>
      </c>
      <c r="X1089">
        <v>14</v>
      </c>
      <c r="Y1089">
        <v>149.32</v>
      </c>
      <c r="Z1089">
        <v>87584</v>
      </c>
      <c r="AA1089" t="s">
        <v>39</v>
      </c>
      <c r="AB1089" t="s">
        <v>40</v>
      </c>
    </row>
    <row r="1090" spans="1:28" x14ac:dyDescent="0.3">
      <c r="A1090">
        <v>23434</v>
      </c>
      <c r="B1090" t="s">
        <v>65</v>
      </c>
      <c r="C1090">
        <v>7.0000000000000007E-2</v>
      </c>
      <c r="D1090">
        <v>13.4</v>
      </c>
      <c r="E1090">
        <v>4.95</v>
      </c>
      <c r="F1090">
        <v>651</v>
      </c>
      <c r="G1090" t="s">
        <v>2430</v>
      </c>
      <c r="H1090" t="s">
        <v>43</v>
      </c>
      <c r="I1090" t="s">
        <v>80</v>
      </c>
      <c r="J1090" t="s">
        <v>31</v>
      </c>
      <c r="K1090" t="s">
        <v>117</v>
      </c>
      <c r="L1090" t="s">
        <v>62</v>
      </c>
      <c r="M1090" t="s">
        <v>2376</v>
      </c>
      <c r="N1090">
        <v>0.37</v>
      </c>
      <c r="O1090" t="s">
        <v>35</v>
      </c>
      <c r="P1090" t="s">
        <v>36</v>
      </c>
      <c r="Q1090" t="s">
        <v>1617</v>
      </c>
      <c r="R1090" t="s">
        <v>2431</v>
      </c>
      <c r="S1090">
        <v>89115</v>
      </c>
      <c r="T1090" s="1">
        <v>42050</v>
      </c>
      <c r="U1090" s="1">
        <v>42055</v>
      </c>
      <c r="V1090">
        <v>102.76859999999999</v>
      </c>
      <c r="W1090" s="2">
        <f>Sales_Dataset[[#This Row],[Profit]]/Sales_Dataset[[#This Row],[Sales]]</f>
        <v>0.69</v>
      </c>
      <c r="X1090">
        <v>11</v>
      </c>
      <c r="Y1090">
        <v>148.94</v>
      </c>
      <c r="Z1090">
        <v>91576</v>
      </c>
      <c r="AA1090" t="s">
        <v>39</v>
      </c>
      <c r="AB1090" t="s">
        <v>40</v>
      </c>
    </row>
    <row r="1091" spans="1:28" x14ac:dyDescent="0.3">
      <c r="A1091">
        <v>2768</v>
      </c>
      <c r="B1091" t="s">
        <v>76</v>
      </c>
      <c r="C1091">
        <v>0.08</v>
      </c>
      <c r="D1091">
        <v>1.68</v>
      </c>
      <c r="E1091">
        <v>1.57</v>
      </c>
      <c r="F1091">
        <v>2498</v>
      </c>
      <c r="G1091" t="s">
        <v>184</v>
      </c>
      <c r="H1091" t="s">
        <v>43</v>
      </c>
      <c r="I1091" t="s">
        <v>60</v>
      </c>
      <c r="J1091" t="s">
        <v>45</v>
      </c>
      <c r="K1091" t="s">
        <v>81</v>
      </c>
      <c r="L1091" t="s">
        <v>82</v>
      </c>
      <c r="M1091" t="s">
        <v>102</v>
      </c>
      <c r="N1091">
        <v>0.59</v>
      </c>
      <c r="O1091" t="s">
        <v>35</v>
      </c>
      <c r="P1091" t="s">
        <v>36</v>
      </c>
      <c r="Q1091" t="s">
        <v>37</v>
      </c>
      <c r="R1091" t="s">
        <v>187</v>
      </c>
      <c r="S1091">
        <v>92024</v>
      </c>
      <c r="T1091" s="1">
        <v>42040</v>
      </c>
      <c r="U1091" s="1">
        <v>42041</v>
      </c>
      <c r="V1091">
        <v>-46.25</v>
      </c>
      <c r="W1091" s="2">
        <f>Sales_Dataset[[#This Row],[Profit]]/Sales_Dataset[[#This Row],[Sales]]</f>
        <v>-0.31174170935562145</v>
      </c>
      <c r="X1091">
        <v>88</v>
      </c>
      <c r="Y1091">
        <v>148.36000000000001</v>
      </c>
      <c r="Z1091">
        <v>20007</v>
      </c>
      <c r="AA1091" t="s">
        <v>39</v>
      </c>
      <c r="AB1091" t="s">
        <v>40</v>
      </c>
    </row>
    <row r="1092" spans="1:28" x14ac:dyDescent="0.3">
      <c r="A1092">
        <v>25606</v>
      </c>
      <c r="B1092" t="s">
        <v>58</v>
      </c>
      <c r="C1092">
        <v>0</v>
      </c>
      <c r="D1092">
        <v>8.1199999999999992</v>
      </c>
      <c r="E1092">
        <v>2.83</v>
      </c>
      <c r="F1092">
        <v>3222</v>
      </c>
      <c r="G1092" t="s">
        <v>2874</v>
      </c>
      <c r="H1092" t="s">
        <v>43</v>
      </c>
      <c r="I1092" t="s">
        <v>30</v>
      </c>
      <c r="J1092" t="s">
        <v>55</v>
      </c>
      <c r="K1092" t="s">
        <v>86</v>
      </c>
      <c r="L1092" t="s">
        <v>62</v>
      </c>
      <c r="M1092" t="s">
        <v>253</v>
      </c>
      <c r="N1092">
        <v>0.77</v>
      </c>
      <c r="O1092" t="s">
        <v>35</v>
      </c>
      <c r="P1092" t="s">
        <v>88</v>
      </c>
      <c r="Q1092" t="s">
        <v>94</v>
      </c>
      <c r="R1092" t="s">
        <v>2875</v>
      </c>
      <c r="S1092">
        <v>32303</v>
      </c>
      <c r="T1092" s="1">
        <v>42082</v>
      </c>
      <c r="U1092" s="1">
        <v>42083</v>
      </c>
      <c r="V1092">
        <v>-159.32</v>
      </c>
      <c r="W1092" s="2">
        <f>Sales_Dataset[[#This Row],[Profit]]/Sales_Dataset[[#This Row],[Sales]]</f>
        <v>-1.0792575531770763</v>
      </c>
      <c r="X1092">
        <v>17</v>
      </c>
      <c r="Y1092">
        <v>147.62</v>
      </c>
      <c r="Z1092">
        <v>90814</v>
      </c>
      <c r="AA1092" t="s">
        <v>91</v>
      </c>
      <c r="AB1092" t="s">
        <v>40</v>
      </c>
    </row>
    <row r="1093" spans="1:28" x14ac:dyDescent="0.3">
      <c r="A1093">
        <v>24045</v>
      </c>
      <c r="B1093" t="s">
        <v>58</v>
      </c>
      <c r="C1093">
        <v>0.04</v>
      </c>
      <c r="D1093">
        <v>55.99</v>
      </c>
      <c r="E1093">
        <v>1.25</v>
      </c>
      <c r="F1093">
        <v>2817</v>
      </c>
      <c r="G1093" t="s">
        <v>2564</v>
      </c>
      <c r="H1093" t="s">
        <v>85</v>
      </c>
      <c r="I1093" t="s">
        <v>30</v>
      </c>
      <c r="J1093" t="s">
        <v>55</v>
      </c>
      <c r="K1093" t="s">
        <v>56</v>
      </c>
      <c r="L1093" t="s">
        <v>62</v>
      </c>
      <c r="M1093" t="s">
        <v>2566</v>
      </c>
      <c r="N1093">
        <v>0.35</v>
      </c>
      <c r="O1093" t="s">
        <v>35</v>
      </c>
      <c r="P1093" t="s">
        <v>69</v>
      </c>
      <c r="Q1093" t="s">
        <v>441</v>
      </c>
      <c r="R1093" t="s">
        <v>826</v>
      </c>
      <c r="S1093">
        <v>43055</v>
      </c>
      <c r="T1093" s="1">
        <v>42156</v>
      </c>
      <c r="U1093" s="1">
        <v>42157</v>
      </c>
      <c r="V1093">
        <v>-18.3216</v>
      </c>
      <c r="W1093" s="2">
        <f>Sales_Dataset[[#This Row],[Profit]]/Sales_Dataset[[#This Row],[Sales]]</f>
        <v>-0.12416373000813229</v>
      </c>
      <c r="X1093">
        <v>3</v>
      </c>
      <c r="Y1093">
        <v>147.56</v>
      </c>
      <c r="Z1093">
        <v>89743</v>
      </c>
      <c r="AA1093" t="s">
        <v>72</v>
      </c>
      <c r="AB1093" t="s">
        <v>40</v>
      </c>
    </row>
    <row r="1094" spans="1:28" x14ac:dyDescent="0.3">
      <c r="A1094">
        <v>23162</v>
      </c>
      <c r="B1094" t="s">
        <v>76</v>
      </c>
      <c r="C1094">
        <v>7.0000000000000007E-2</v>
      </c>
      <c r="D1094">
        <v>12.22</v>
      </c>
      <c r="E1094">
        <v>2.85</v>
      </c>
      <c r="F1094">
        <v>2561</v>
      </c>
      <c r="G1094" t="s">
        <v>1291</v>
      </c>
      <c r="H1094" t="s">
        <v>43</v>
      </c>
      <c r="I1094" t="s">
        <v>80</v>
      </c>
      <c r="J1094" t="s">
        <v>31</v>
      </c>
      <c r="K1094" t="s">
        <v>117</v>
      </c>
      <c r="L1094" t="s">
        <v>62</v>
      </c>
      <c r="M1094" t="s">
        <v>1782</v>
      </c>
      <c r="N1094">
        <v>0.55000000000000004</v>
      </c>
      <c r="O1094" t="s">
        <v>35</v>
      </c>
      <c r="P1094" t="s">
        <v>69</v>
      </c>
      <c r="Q1094" t="s">
        <v>70</v>
      </c>
      <c r="R1094" t="s">
        <v>1292</v>
      </c>
      <c r="S1094">
        <v>10562</v>
      </c>
      <c r="T1094" s="1">
        <v>42102</v>
      </c>
      <c r="U1094" s="1">
        <v>42102</v>
      </c>
      <c r="V1094">
        <v>89.4148</v>
      </c>
      <c r="W1094" s="2">
        <f>Sales_Dataset[[#This Row],[Profit]]/Sales_Dataset[[#This Row],[Sales]]</f>
        <v>0.60747876893810726</v>
      </c>
      <c r="X1094">
        <v>12</v>
      </c>
      <c r="Y1094">
        <v>147.19</v>
      </c>
      <c r="Z1094">
        <v>86466</v>
      </c>
      <c r="AA1094" t="s">
        <v>72</v>
      </c>
      <c r="AB1094" t="s">
        <v>40</v>
      </c>
    </row>
    <row r="1095" spans="1:28" x14ac:dyDescent="0.3">
      <c r="A1095">
        <v>25228</v>
      </c>
      <c r="B1095" t="s">
        <v>27</v>
      </c>
      <c r="C1095">
        <v>0.09</v>
      </c>
      <c r="D1095">
        <v>20.89</v>
      </c>
      <c r="E1095">
        <v>11.52</v>
      </c>
      <c r="F1095">
        <v>2066</v>
      </c>
      <c r="G1095" t="s">
        <v>2702</v>
      </c>
      <c r="H1095" t="s">
        <v>43</v>
      </c>
      <c r="I1095" t="s">
        <v>44</v>
      </c>
      <c r="J1095" t="s">
        <v>45</v>
      </c>
      <c r="K1095" t="s">
        <v>120</v>
      </c>
      <c r="L1095" t="s">
        <v>47</v>
      </c>
      <c r="M1095" t="s">
        <v>641</v>
      </c>
      <c r="N1095">
        <v>0.83</v>
      </c>
      <c r="O1095" t="s">
        <v>35</v>
      </c>
      <c r="P1095" t="s">
        <v>88</v>
      </c>
      <c r="Q1095" t="s">
        <v>112</v>
      </c>
      <c r="R1095" t="s">
        <v>2703</v>
      </c>
      <c r="S1095">
        <v>28079</v>
      </c>
      <c r="T1095" s="1">
        <v>42089</v>
      </c>
      <c r="U1095" s="1">
        <v>42090</v>
      </c>
      <c r="V1095">
        <v>-133.54599999999999</v>
      </c>
      <c r="W1095" s="2">
        <f>Sales_Dataset[[#This Row],[Profit]]/Sales_Dataset[[#This Row],[Sales]]</f>
        <v>-0.91157679180887363</v>
      </c>
      <c r="X1095">
        <v>7</v>
      </c>
      <c r="Y1095">
        <v>146.5</v>
      </c>
      <c r="Z1095">
        <v>85833</v>
      </c>
      <c r="AA1095" t="s">
        <v>91</v>
      </c>
      <c r="AB1095" t="s">
        <v>40</v>
      </c>
    </row>
    <row r="1096" spans="1:28" x14ac:dyDescent="0.3">
      <c r="A1096">
        <v>23765</v>
      </c>
      <c r="B1096" t="s">
        <v>65</v>
      </c>
      <c r="C1096">
        <v>0.01</v>
      </c>
      <c r="D1096">
        <v>85.99</v>
      </c>
      <c r="E1096">
        <v>0.99</v>
      </c>
      <c r="F1096">
        <v>2593</v>
      </c>
      <c r="G1096" t="s">
        <v>2096</v>
      </c>
      <c r="H1096" t="s">
        <v>43</v>
      </c>
      <c r="I1096" t="s">
        <v>30</v>
      </c>
      <c r="J1096" t="s">
        <v>55</v>
      </c>
      <c r="K1096" t="s">
        <v>56</v>
      </c>
      <c r="L1096" t="s">
        <v>82</v>
      </c>
      <c r="M1096" t="s">
        <v>219</v>
      </c>
      <c r="N1096">
        <v>0.85</v>
      </c>
      <c r="O1096" t="s">
        <v>35</v>
      </c>
      <c r="P1096" t="s">
        <v>88</v>
      </c>
      <c r="Q1096" t="s">
        <v>89</v>
      </c>
      <c r="R1096" t="s">
        <v>2097</v>
      </c>
      <c r="S1096">
        <v>30605</v>
      </c>
      <c r="T1096" s="1">
        <v>42075</v>
      </c>
      <c r="U1096" s="1">
        <v>42080</v>
      </c>
      <c r="V1096">
        <v>311.72999999999996</v>
      </c>
      <c r="W1096" s="2">
        <f>Sales_Dataset[[#This Row],[Profit]]/Sales_Dataset[[#This Row],[Sales]]</f>
        <v>2.1326537593213382</v>
      </c>
      <c r="X1096">
        <v>2</v>
      </c>
      <c r="Y1096">
        <v>146.16999999999999</v>
      </c>
      <c r="Z1096">
        <v>87773</v>
      </c>
      <c r="AA1096" t="s">
        <v>91</v>
      </c>
      <c r="AB1096" t="s">
        <v>40</v>
      </c>
    </row>
    <row r="1097" spans="1:28" x14ac:dyDescent="0.3">
      <c r="A1097">
        <v>18702</v>
      </c>
      <c r="B1097" t="s">
        <v>41</v>
      </c>
      <c r="C1097">
        <v>0.1</v>
      </c>
      <c r="D1097">
        <v>8.17</v>
      </c>
      <c r="E1097">
        <v>1.69</v>
      </c>
      <c r="F1097">
        <v>1390</v>
      </c>
      <c r="G1097" t="s">
        <v>750</v>
      </c>
      <c r="H1097" t="s">
        <v>43</v>
      </c>
      <c r="I1097" t="s">
        <v>30</v>
      </c>
      <c r="J1097" t="s">
        <v>45</v>
      </c>
      <c r="K1097" t="s">
        <v>53</v>
      </c>
      <c r="L1097" t="s">
        <v>82</v>
      </c>
      <c r="M1097" t="s">
        <v>751</v>
      </c>
      <c r="N1097">
        <v>0.38</v>
      </c>
      <c r="O1097" t="s">
        <v>35</v>
      </c>
      <c r="P1097" t="s">
        <v>36</v>
      </c>
      <c r="Q1097" t="s">
        <v>37</v>
      </c>
      <c r="R1097" t="s">
        <v>752</v>
      </c>
      <c r="S1097">
        <v>95207</v>
      </c>
      <c r="T1097" s="1">
        <v>42140</v>
      </c>
      <c r="U1097" s="1">
        <v>42140</v>
      </c>
      <c r="V1097">
        <v>100.2984</v>
      </c>
      <c r="W1097" s="2">
        <f>Sales_Dataset[[#This Row],[Profit]]/Sales_Dataset[[#This Row],[Sales]]</f>
        <v>0.69</v>
      </c>
      <c r="X1097">
        <v>19</v>
      </c>
      <c r="Y1097">
        <v>145.36000000000001</v>
      </c>
      <c r="Z1097">
        <v>88731</v>
      </c>
      <c r="AA1097" t="s">
        <v>39</v>
      </c>
      <c r="AB1097" t="s">
        <v>40</v>
      </c>
    </row>
    <row r="1098" spans="1:28" x14ac:dyDescent="0.3">
      <c r="A1098">
        <v>20603</v>
      </c>
      <c r="B1098" t="s">
        <v>41</v>
      </c>
      <c r="C1098">
        <v>0.03</v>
      </c>
      <c r="D1098">
        <v>48.58</v>
      </c>
      <c r="E1098">
        <v>3.99</v>
      </c>
      <c r="F1098">
        <v>1649</v>
      </c>
      <c r="G1098" t="s">
        <v>1546</v>
      </c>
      <c r="H1098" t="s">
        <v>85</v>
      </c>
      <c r="I1098" t="s">
        <v>30</v>
      </c>
      <c r="J1098" t="s">
        <v>45</v>
      </c>
      <c r="K1098" t="s">
        <v>73</v>
      </c>
      <c r="L1098" t="s">
        <v>47</v>
      </c>
      <c r="M1098" t="s">
        <v>1547</v>
      </c>
      <c r="N1098">
        <v>0.56000000000000005</v>
      </c>
      <c r="O1098" t="s">
        <v>35</v>
      </c>
      <c r="P1098" t="s">
        <v>69</v>
      </c>
      <c r="Q1098" t="s">
        <v>70</v>
      </c>
      <c r="R1098" t="s">
        <v>1548</v>
      </c>
      <c r="S1098">
        <v>11598</v>
      </c>
      <c r="T1098" s="1">
        <v>42059</v>
      </c>
      <c r="U1098" s="1">
        <v>42061</v>
      </c>
      <c r="V1098">
        <v>100.13279999999999</v>
      </c>
      <c r="W1098" s="2">
        <f>Sales_Dataset[[#This Row],[Profit]]/Sales_Dataset[[#This Row],[Sales]]</f>
        <v>0.69</v>
      </c>
      <c r="X1098">
        <v>3</v>
      </c>
      <c r="Y1098">
        <v>145.12</v>
      </c>
      <c r="Z1098">
        <v>91041</v>
      </c>
      <c r="AA1098" t="s">
        <v>72</v>
      </c>
      <c r="AB1098" t="s">
        <v>40</v>
      </c>
    </row>
    <row r="1099" spans="1:28" x14ac:dyDescent="0.3">
      <c r="A1099">
        <v>18106</v>
      </c>
      <c r="B1099" t="s">
        <v>58</v>
      </c>
      <c r="C1099">
        <v>0.01</v>
      </c>
      <c r="D1099">
        <v>9.31</v>
      </c>
      <c r="E1099">
        <v>3.98</v>
      </c>
      <c r="F1099">
        <v>1107</v>
      </c>
      <c r="G1099" t="s">
        <v>415</v>
      </c>
      <c r="H1099" t="s">
        <v>43</v>
      </c>
      <c r="I1099" t="s">
        <v>60</v>
      </c>
      <c r="J1099" t="s">
        <v>45</v>
      </c>
      <c r="K1099" t="s">
        <v>61</v>
      </c>
      <c r="L1099" t="s">
        <v>62</v>
      </c>
      <c r="M1099" t="s">
        <v>63</v>
      </c>
      <c r="N1099">
        <v>0.56000000000000005</v>
      </c>
      <c r="O1099" t="s">
        <v>35</v>
      </c>
      <c r="P1099" t="s">
        <v>49</v>
      </c>
      <c r="Q1099" t="s">
        <v>50</v>
      </c>
      <c r="R1099" t="s">
        <v>416</v>
      </c>
      <c r="S1099">
        <v>77566</v>
      </c>
      <c r="T1099" s="1">
        <v>42145</v>
      </c>
      <c r="U1099" s="1">
        <v>42146</v>
      </c>
      <c r="V1099">
        <v>2.1800000000000015</v>
      </c>
      <c r="W1099" s="2">
        <f>Sales_Dataset[[#This Row],[Profit]]/Sales_Dataset[[#This Row],[Sales]]</f>
        <v>1.510427492551792E-2</v>
      </c>
      <c r="X1099">
        <v>15</v>
      </c>
      <c r="Y1099">
        <v>144.33000000000001</v>
      </c>
      <c r="Z1099">
        <v>86411</v>
      </c>
      <c r="AA1099" t="s">
        <v>52</v>
      </c>
      <c r="AB1099" t="s">
        <v>40</v>
      </c>
    </row>
    <row r="1100" spans="1:28" x14ac:dyDescent="0.3">
      <c r="A1100">
        <v>25013</v>
      </c>
      <c r="B1100" t="s">
        <v>27</v>
      </c>
      <c r="C1100">
        <v>0.03</v>
      </c>
      <c r="D1100">
        <v>19.04</v>
      </c>
      <c r="E1100">
        <v>6.38</v>
      </c>
      <c r="F1100">
        <v>1590</v>
      </c>
      <c r="G1100" t="s">
        <v>2785</v>
      </c>
      <c r="H1100" t="s">
        <v>85</v>
      </c>
      <c r="I1100" t="s">
        <v>30</v>
      </c>
      <c r="J1100" t="s">
        <v>31</v>
      </c>
      <c r="K1100" t="s">
        <v>117</v>
      </c>
      <c r="L1100" t="s">
        <v>47</v>
      </c>
      <c r="M1100" t="s">
        <v>2786</v>
      </c>
      <c r="N1100">
        <v>0.56000000000000005</v>
      </c>
      <c r="O1100" t="s">
        <v>35</v>
      </c>
      <c r="P1100" t="s">
        <v>69</v>
      </c>
      <c r="Q1100" t="s">
        <v>441</v>
      </c>
      <c r="R1100" t="s">
        <v>2787</v>
      </c>
      <c r="S1100">
        <v>44094</v>
      </c>
      <c r="T1100" s="1">
        <v>42098</v>
      </c>
      <c r="U1100" s="1">
        <v>42098</v>
      </c>
      <c r="V1100">
        <v>83.793599999999998</v>
      </c>
      <c r="W1100" s="2">
        <f>Sales_Dataset[[#This Row],[Profit]]/Sales_Dataset[[#This Row],[Sales]]</f>
        <v>0.58177879608414906</v>
      </c>
      <c r="X1100">
        <v>7</v>
      </c>
      <c r="Y1100">
        <v>144.03</v>
      </c>
      <c r="Z1100">
        <v>86668</v>
      </c>
      <c r="AA1100" t="s">
        <v>72</v>
      </c>
      <c r="AB1100" t="s">
        <v>40</v>
      </c>
    </row>
    <row r="1101" spans="1:28" x14ac:dyDescent="0.3">
      <c r="A1101">
        <v>22755</v>
      </c>
      <c r="B1101" t="s">
        <v>76</v>
      </c>
      <c r="C1101">
        <v>0.02</v>
      </c>
      <c r="D1101">
        <v>12.99</v>
      </c>
      <c r="E1101">
        <v>14.37</v>
      </c>
      <c r="F1101">
        <v>467</v>
      </c>
      <c r="G1101" t="s">
        <v>2222</v>
      </c>
      <c r="H1101" t="s">
        <v>43</v>
      </c>
      <c r="I1101" t="s">
        <v>60</v>
      </c>
      <c r="J1101" t="s">
        <v>31</v>
      </c>
      <c r="K1101" t="s">
        <v>117</v>
      </c>
      <c r="L1101" t="s">
        <v>105</v>
      </c>
      <c r="M1101" t="s">
        <v>1298</v>
      </c>
      <c r="N1101">
        <v>0.73</v>
      </c>
      <c r="O1101" t="s">
        <v>35</v>
      </c>
      <c r="P1101" t="s">
        <v>69</v>
      </c>
      <c r="Q1101" t="s">
        <v>98</v>
      </c>
      <c r="R1101" t="s">
        <v>2223</v>
      </c>
      <c r="S1101">
        <v>1915</v>
      </c>
      <c r="T1101" s="1">
        <v>42015</v>
      </c>
      <c r="U1101" s="1">
        <v>42016</v>
      </c>
      <c r="V1101">
        <v>-556.80960000000005</v>
      </c>
      <c r="W1101" s="2">
        <f>Sales_Dataset[[#This Row],[Profit]]/Sales_Dataset[[#This Row],[Sales]]</f>
        <v>-3.876694283923972</v>
      </c>
      <c r="X1101">
        <v>11</v>
      </c>
      <c r="Y1101">
        <v>143.63</v>
      </c>
      <c r="Z1101">
        <v>88060</v>
      </c>
      <c r="AA1101" t="s">
        <v>72</v>
      </c>
      <c r="AB1101" t="s">
        <v>40</v>
      </c>
    </row>
    <row r="1102" spans="1:28" x14ac:dyDescent="0.3">
      <c r="A1102">
        <v>19843</v>
      </c>
      <c r="B1102" t="s">
        <v>58</v>
      </c>
      <c r="C1102">
        <v>0.1</v>
      </c>
      <c r="D1102">
        <v>7.99</v>
      </c>
      <c r="E1102">
        <v>5.03</v>
      </c>
      <c r="F1102">
        <v>3397</v>
      </c>
      <c r="G1102" t="s">
        <v>1293</v>
      </c>
      <c r="H1102" t="s">
        <v>43</v>
      </c>
      <c r="I1102" t="s">
        <v>60</v>
      </c>
      <c r="J1102" t="s">
        <v>55</v>
      </c>
      <c r="K1102" t="s">
        <v>56</v>
      </c>
      <c r="L1102" t="s">
        <v>167</v>
      </c>
      <c r="M1102" t="s">
        <v>1296</v>
      </c>
      <c r="N1102">
        <v>0.6</v>
      </c>
      <c r="O1102" t="s">
        <v>35</v>
      </c>
      <c r="P1102" t="s">
        <v>49</v>
      </c>
      <c r="Q1102" t="s">
        <v>176</v>
      </c>
      <c r="R1102" t="s">
        <v>1295</v>
      </c>
      <c r="S1102">
        <v>61832</v>
      </c>
      <c r="T1102" s="1">
        <v>42074</v>
      </c>
      <c r="U1102" s="1">
        <v>42075</v>
      </c>
      <c r="V1102">
        <v>-160.952</v>
      </c>
      <c r="W1102" s="2">
        <f>Sales_Dataset[[#This Row],[Profit]]/Sales_Dataset[[#This Row],[Sales]]</f>
        <v>-1.1245947456679708</v>
      </c>
      <c r="X1102">
        <v>22</v>
      </c>
      <c r="Y1102">
        <v>143.12</v>
      </c>
      <c r="Z1102">
        <v>87536</v>
      </c>
      <c r="AA1102" t="s">
        <v>52</v>
      </c>
      <c r="AB1102" t="s">
        <v>40</v>
      </c>
    </row>
    <row r="1103" spans="1:28" x14ac:dyDescent="0.3">
      <c r="A1103">
        <v>25732</v>
      </c>
      <c r="B1103" t="s">
        <v>41</v>
      </c>
      <c r="C1103">
        <v>0.05</v>
      </c>
      <c r="D1103">
        <v>11.55</v>
      </c>
      <c r="E1103">
        <v>2.36</v>
      </c>
      <c r="F1103">
        <v>1976</v>
      </c>
      <c r="G1103" t="s">
        <v>2751</v>
      </c>
      <c r="H1103" t="s">
        <v>43</v>
      </c>
      <c r="I1103" t="s">
        <v>80</v>
      </c>
      <c r="J1103" t="s">
        <v>45</v>
      </c>
      <c r="K1103" t="s">
        <v>81</v>
      </c>
      <c r="L1103" t="s">
        <v>82</v>
      </c>
      <c r="M1103" t="s">
        <v>322</v>
      </c>
      <c r="N1103">
        <v>0.55000000000000004</v>
      </c>
      <c r="O1103" t="s">
        <v>35</v>
      </c>
      <c r="P1103" t="s">
        <v>49</v>
      </c>
      <c r="Q1103" t="s">
        <v>216</v>
      </c>
      <c r="R1103" t="s">
        <v>2752</v>
      </c>
      <c r="S1103">
        <v>48823</v>
      </c>
      <c r="T1103" s="1">
        <v>42014</v>
      </c>
      <c r="U1103" s="1">
        <v>42016</v>
      </c>
      <c r="V1103">
        <v>98.525099999999981</v>
      </c>
      <c r="W1103" s="2">
        <f>Sales_Dataset[[#This Row],[Profit]]/Sales_Dataset[[#This Row],[Sales]]</f>
        <v>0.69</v>
      </c>
      <c r="X1103">
        <v>12</v>
      </c>
      <c r="Y1103">
        <v>142.79</v>
      </c>
      <c r="Z1103">
        <v>89039</v>
      </c>
      <c r="AA1103" t="s">
        <v>52</v>
      </c>
      <c r="AB1103" t="s">
        <v>40</v>
      </c>
    </row>
    <row r="1104" spans="1:28" x14ac:dyDescent="0.3">
      <c r="A1104">
        <v>21384</v>
      </c>
      <c r="B1104" t="s">
        <v>65</v>
      </c>
      <c r="C1104">
        <v>0.04</v>
      </c>
      <c r="D1104">
        <v>20.95</v>
      </c>
      <c r="E1104">
        <v>4</v>
      </c>
      <c r="F1104">
        <v>1828</v>
      </c>
      <c r="G1104" t="s">
        <v>1528</v>
      </c>
      <c r="H1104" t="s">
        <v>43</v>
      </c>
      <c r="I1104" t="s">
        <v>30</v>
      </c>
      <c r="J1104" t="s">
        <v>55</v>
      </c>
      <c r="K1104" t="s">
        <v>86</v>
      </c>
      <c r="L1104" t="s">
        <v>47</v>
      </c>
      <c r="M1104" t="s">
        <v>1504</v>
      </c>
      <c r="N1104">
        <v>0.6</v>
      </c>
      <c r="O1104" t="s">
        <v>35</v>
      </c>
      <c r="P1104" t="s">
        <v>49</v>
      </c>
      <c r="Q1104" t="s">
        <v>455</v>
      </c>
      <c r="R1104" t="s">
        <v>1529</v>
      </c>
      <c r="S1104">
        <v>50613</v>
      </c>
      <c r="T1104" s="1">
        <v>42010</v>
      </c>
      <c r="U1104" s="1">
        <v>42015</v>
      </c>
      <c r="V1104">
        <v>-1.88</v>
      </c>
      <c r="W1104" s="2">
        <f>Sales_Dataset[[#This Row],[Profit]]/Sales_Dataset[[#This Row],[Sales]]</f>
        <v>-1.3233844854286921E-2</v>
      </c>
      <c r="X1104">
        <v>7</v>
      </c>
      <c r="Y1104">
        <v>142.06</v>
      </c>
      <c r="Z1104">
        <v>86960</v>
      </c>
      <c r="AA1104" t="s">
        <v>52</v>
      </c>
      <c r="AB1104" t="s">
        <v>40</v>
      </c>
    </row>
    <row r="1105" spans="1:28" x14ac:dyDescent="0.3">
      <c r="A1105">
        <v>22847</v>
      </c>
      <c r="B1105" t="s">
        <v>27</v>
      </c>
      <c r="C1105">
        <v>0</v>
      </c>
      <c r="D1105">
        <v>22.84</v>
      </c>
      <c r="E1105">
        <v>8.18</v>
      </c>
      <c r="F1105">
        <v>3194</v>
      </c>
      <c r="G1105" t="s">
        <v>2259</v>
      </c>
      <c r="H1105" t="s">
        <v>43</v>
      </c>
      <c r="I1105" t="s">
        <v>80</v>
      </c>
      <c r="J1105" t="s">
        <v>45</v>
      </c>
      <c r="K1105" t="s">
        <v>53</v>
      </c>
      <c r="L1105" t="s">
        <v>47</v>
      </c>
      <c r="M1105" t="s">
        <v>1118</v>
      </c>
      <c r="N1105">
        <v>0.39</v>
      </c>
      <c r="O1105" t="s">
        <v>35</v>
      </c>
      <c r="P1105" t="s">
        <v>88</v>
      </c>
      <c r="Q1105" t="s">
        <v>94</v>
      </c>
      <c r="R1105" t="s">
        <v>1585</v>
      </c>
      <c r="S1105">
        <v>34609</v>
      </c>
      <c r="T1105" s="1">
        <v>42073</v>
      </c>
      <c r="U1105" s="1">
        <v>42075</v>
      </c>
      <c r="V1105">
        <v>-110.376</v>
      </c>
      <c r="W1105" s="2">
        <f>Sales_Dataset[[#This Row],[Profit]]/Sales_Dataset[[#This Row],[Sales]]</f>
        <v>-0.7787216029349513</v>
      </c>
      <c r="X1105">
        <v>6</v>
      </c>
      <c r="Y1105">
        <v>141.74</v>
      </c>
      <c r="Z1105">
        <v>89805</v>
      </c>
      <c r="AA1105" t="s">
        <v>91</v>
      </c>
      <c r="AB1105" t="s">
        <v>40</v>
      </c>
    </row>
    <row r="1106" spans="1:28" x14ac:dyDescent="0.3">
      <c r="A1106">
        <v>22473</v>
      </c>
      <c r="B1106" t="s">
        <v>65</v>
      </c>
      <c r="C1106">
        <v>0.05</v>
      </c>
      <c r="D1106">
        <v>70.97</v>
      </c>
      <c r="E1106">
        <v>3.5</v>
      </c>
      <c r="F1106">
        <v>2991</v>
      </c>
      <c r="G1106" t="s">
        <v>2139</v>
      </c>
      <c r="H1106" t="s">
        <v>43</v>
      </c>
      <c r="I1106" t="s">
        <v>44</v>
      </c>
      <c r="J1106" t="s">
        <v>45</v>
      </c>
      <c r="K1106" t="s">
        <v>73</v>
      </c>
      <c r="L1106" t="s">
        <v>47</v>
      </c>
      <c r="M1106" t="s">
        <v>2140</v>
      </c>
      <c r="N1106">
        <v>0.59</v>
      </c>
      <c r="O1106" t="s">
        <v>35</v>
      </c>
      <c r="P1106" t="s">
        <v>49</v>
      </c>
      <c r="Q1106" t="s">
        <v>419</v>
      </c>
      <c r="R1106" t="s">
        <v>2141</v>
      </c>
      <c r="S1106">
        <v>53402</v>
      </c>
      <c r="T1106" s="1">
        <v>42132</v>
      </c>
      <c r="U1106" s="1">
        <v>42137</v>
      </c>
      <c r="V1106">
        <v>18.218000000000018</v>
      </c>
      <c r="W1106" s="2">
        <f>Sales_Dataset[[#This Row],[Profit]]/Sales_Dataset[[#This Row],[Sales]]</f>
        <v>0.1286672787626246</v>
      </c>
      <c r="X1106">
        <v>2</v>
      </c>
      <c r="Y1106">
        <v>141.59</v>
      </c>
      <c r="Z1106">
        <v>91466</v>
      </c>
      <c r="AA1106" t="s">
        <v>52</v>
      </c>
      <c r="AB1106" t="s">
        <v>40</v>
      </c>
    </row>
    <row r="1107" spans="1:28" x14ac:dyDescent="0.3">
      <c r="A1107">
        <v>19680</v>
      </c>
      <c r="B1107" t="s">
        <v>41</v>
      </c>
      <c r="C1107">
        <v>0.01</v>
      </c>
      <c r="D1107">
        <v>6.35</v>
      </c>
      <c r="E1107">
        <v>1.02</v>
      </c>
      <c r="F1107">
        <v>753</v>
      </c>
      <c r="G1107" t="s">
        <v>1242</v>
      </c>
      <c r="H1107" t="s">
        <v>43</v>
      </c>
      <c r="I1107" t="s">
        <v>30</v>
      </c>
      <c r="J1107" t="s">
        <v>45</v>
      </c>
      <c r="K1107" t="s">
        <v>53</v>
      </c>
      <c r="L1107" t="s">
        <v>82</v>
      </c>
      <c r="M1107" t="s">
        <v>196</v>
      </c>
      <c r="N1107">
        <v>0.39</v>
      </c>
      <c r="O1107" t="s">
        <v>35</v>
      </c>
      <c r="P1107" t="s">
        <v>36</v>
      </c>
      <c r="Q1107" t="s">
        <v>396</v>
      </c>
      <c r="R1107" t="s">
        <v>1243</v>
      </c>
      <c r="S1107">
        <v>86301</v>
      </c>
      <c r="T1107" s="1">
        <v>42074</v>
      </c>
      <c r="U1107" s="1">
        <v>42076</v>
      </c>
      <c r="V1107">
        <v>97.662599999999983</v>
      </c>
      <c r="W1107" s="2">
        <f>Sales_Dataset[[#This Row],[Profit]]/Sales_Dataset[[#This Row],[Sales]]</f>
        <v>0.69</v>
      </c>
      <c r="X1107">
        <v>22</v>
      </c>
      <c r="Y1107">
        <v>141.54</v>
      </c>
      <c r="Z1107">
        <v>90438</v>
      </c>
      <c r="AA1107" t="s">
        <v>39</v>
      </c>
      <c r="AB1107" t="s">
        <v>40</v>
      </c>
    </row>
    <row r="1108" spans="1:28" x14ac:dyDescent="0.3">
      <c r="A1108">
        <v>7490</v>
      </c>
      <c r="B1108" t="s">
        <v>76</v>
      </c>
      <c r="C1108">
        <v>0.08</v>
      </c>
      <c r="D1108">
        <v>3.98</v>
      </c>
      <c r="E1108">
        <v>0.7</v>
      </c>
      <c r="F1108">
        <v>3079</v>
      </c>
      <c r="G1108" t="s">
        <v>163</v>
      </c>
      <c r="H1108" t="s">
        <v>43</v>
      </c>
      <c r="I1108" t="s">
        <v>60</v>
      </c>
      <c r="J1108" t="s">
        <v>45</v>
      </c>
      <c r="K1108" t="s">
        <v>81</v>
      </c>
      <c r="L1108" t="s">
        <v>82</v>
      </c>
      <c r="M1108" t="s">
        <v>340</v>
      </c>
      <c r="N1108">
        <v>0.52</v>
      </c>
      <c r="O1108" t="s">
        <v>35</v>
      </c>
      <c r="P1108" t="s">
        <v>69</v>
      </c>
      <c r="Q1108" t="s">
        <v>165</v>
      </c>
      <c r="R1108" t="s">
        <v>166</v>
      </c>
      <c r="S1108">
        <v>19112</v>
      </c>
      <c r="T1108" s="1">
        <v>42166</v>
      </c>
      <c r="U1108" s="1">
        <v>42169</v>
      </c>
      <c r="V1108">
        <v>19.420000000000002</v>
      </c>
      <c r="W1108" s="2">
        <f>Sales_Dataset[[#This Row],[Profit]]/Sales_Dataset[[#This Row],[Sales]]</f>
        <v>0.13794573092768861</v>
      </c>
      <c r="X1108">
        <v>36</v>
      </c>
      <c r="Y1108">
        <v>140.78</v>
      </c>
      <c r="Z1108">
        <v>53476</v>
      </c>
      <c r="AA1108" t="s">
        <v>72</v>
      </c>
      <c r="AB1108" t="s">
        <v>40</v>
      </c>
    </row>
    <row r="1109" spans="1:28" x14ac:dyDescent="0.3">
      <c r="A1109">
        <v>25535</v>
      </c>
      <c r="B1109" t="s">
        <v>58</v>
      </c>
      <c r="C1109">
        <v>0.02</v>
      </c>
      <c r="D1109">
        <v>15.22</v>
      </c>
      <c r="E1109">
        <v>9.73</v>
      </c>
      <c r="F1109">
        <v>2457</v>
      </c>
      <c r="G1109" t="s">
        <v>2862</v>
      </c>
      <c r="H1109" t="s">
        <v>43</v>
      </c>
      <c r="I1109" t="s">
        <v>44</v>
      </c>
      <c r="J1109" t="s">
        <v>45</v>
      </c>
      <c r="K1109" t="s">
        <v>67</v>
      </c>
      <c r="L1109" t="s">
        <v>47</v>
      </c>
      <c r="M1109" t="s">
        <v>2863</v>
      </c>
      <c r="N1109">
        <v>0.36</v>
      </c>
      <c r="O1109" t="s">
        <v>35</v>
      </c>
      <c r="P1109" t="s">
        <v>49</v>
      </c>
      <c r="Q1109" t="s">
        <v>474</v>
      </c>
      <c r="R1109" t="s">
        <v>2864</v>
      </c>
      <c r="S1109">
        <v>55014</v>
      </c>
      <c r="T1109" s="1">
        <v>42026</v>
      </c>
      <c r="U1109" s="1">
        <v>42026</v>
      </c>
      <c r="V1109">
        <v>-21.63242</v>
      </c>
      <c r="W1109" s="2">
        <f>Sales_Dataset[[#This Row],[Profit]]/Sales_Dataset[[#This Row],[Sales]]</f>
        <v>-0.15374854299928928</v>
      </c>
      <c r="X1109">
        <v>9</v>
      </c>
      <c r="Y1109">
        <v>140.69999999999999</v>
      </c>
      <c r="Z1109">
        <v>89218</v>
      </c>
      <c r="AA1109" t="s">
        <v>52</v>
      </c>
      <c r="AB1109" t="s">
        <v>40</v>
      </c>
    </row>
    <row r="1110" spans="1:28" x14ac:dyDescent="0.3">
      <c r="A1110">
        <v>20645</v>
      </c>
      <c r="B1110" t="s">
        <v>27</v>
      </c>
      <c r="C1110">
        <v>7.0000000000000007E-2</v>
      </c>
      <c r="D1110">
        <v>6.54</v>
      </c>
      <c r="E1110">
        <v>5.27</v>
      </c>
      <c r="F1110">
        <v>193</v>
      </c>
      <c r="G1110" t="s">
        <v>1236</v>
      </c>
      <c r="H1110" t="s">
        <v>43</v>
      </c>
      <c r="I1110" t="s">
        <v>30</v>
      </c>
      <c r="J1110" t="s">
        <v>45</v>
      </c>
      <c r="K1110" t="s">
        <v>67</v>
      </c>
      <c r="L1110" t="s">
        <v>47</v>
      </c>
      <c r="M1110" t="s">
        <v>1572</v>
      </c>
      <c r="N1110">
        <v>0.36</v>
      </c>
      <c r="O1110" t="s">
        <v>35</v>
      </c>
      <c r="P1110" t="s">
        <v>36</v>
      </c>
      <c r="Q1110" t="s">
        <v>402</v>
      </c>
      <c r="R1110" t="s">
        <v>1238</v>
      </c>
      <c r="S1110">
        <v>84041</v>
      </c>
      <c r="T1110" s="1">
        <v>42093</v>
      </c>
      <c r="U1110" s="1">
        <v>42095</v>
      </c>
      <c r="V1110">
        <v>-66.044499999999999</v>
      </c>
      <c r="W1110" s="2">
        <f>Sales_Dataset[[#This Row],[Profit]]/Sales_Dataset[[#This Row],[Sales]]</f>
        <v>-0.47073770491803274</v>
      </c>
      <c r="X1110">
        <v>21</v>
      </c>
      <c r="Y1110">
        <v>140.30000000000001</v>
      </c>
      <c r="Z1110">
        <v>90432</v>
      </c>
      <c r="AA1110" t="s">
        <v>39</v>
      </c>
      <c r="AB1110" t="s">
        <v>40</v>
      </c>
    </row>
    <row r="1111" spans="1:28" x14ac:dyDescent="0.3">
      <c r="A1111">
        <v>4725</v>
      </c>
      <c r="B1111" t="s">
        <v>58</v>
      </c>
      <c r="C1111">
        <v>7.0000000000000007E-2</v>
      </c>
      <c r="D1111">
        <v>20.34</v>
      </c>
      <c r="E1111">
        <v>35</v>
      </c>
      <c r="F1111">
        <v>898</v>
      </c>
      <c r="G1111" t="s">
        <v>144</v>
      </c>
      <c r="H1111" t="s">
        <v>43</v>
      </c>
      <c r="I1111" t="s">
        <v>60</v>
      </c>
      <c r="J1111" t="s">
        <v>45</v>
      </c>
      <c r="K1111" t="s">
        <v>120</v>
      </c>
      <c r="L1111" t="s">
        <v>105</v>
      </c>
      <c r="M1111" t="s">
        <v>257</v>
      </c>
      <c r="N1111">
        <v>0.84</v>
      </c>
      <c r="O1111" t="s">
        <v>35</v>
      </c>
      <c r="P1111" t="s">
        <v>69</v>
      </c>
      <c r="Q1111" t="s">
        <v>70</v>
      </c>
      <c r="R1111" t="s">
        <v>71</v>
      </c>
      <c r="S1111">
        <v>10039</v>
      </c>
      <c r="T1111" s="1">
        <v>42016</v>
      </c>
      <c r="U1111" s="1">
        <v>42017</v>
      </c>
      <c r="V1111">
        <v>-96.16</v>
      </c>
      <c r="W1111" s="2">
        <f>Sales_Dataset[[#This Row],[Profit]]/Sales_Dataset[[#This Row],[Sales]]</f>
        <v>-0.68573058546673327</v>
      </c>
      <c r="X1111">
        <v>5</v>
      </c>
      <c r="Y1111">
        <v>140.22999999999999</v>
      </c>
      <c r="Z1111">
        <v>33635</v>
      </c>
      <c r="AA1111" t="s">
        <v>72</v>
      </c>
      <c r="AB1111" t="s">
        <v>40</v>
      </c>
    </row>
    <row r="1112" spans="1:28" x14ac:dyDescent="0.3">
      <c r="A1112">
        <v>24200</v>
      </c>
      <c r="B1112" t="s">
        <v>27</v>
      </c>
      <c r="C1112">
        <v>0.06</v>
      </c>
      <c r="D1112">
        <v>19.989999999999998</v>
      </c>
      <c r="E1112">
        <v>11.17</v>
      </c>
      <c r="F1112">
        <v>3148</v>
      </c>
      <c r="G1112" t="s">
        <v>2597</v>
      </c>
      <c r="H1112" t="s">
        <v>43</v>
      </c>
      <c r="I1112" t="s">
        <v>30</v>
      </c>
      <c r="J1112" t="s">
        <v>31</v>
      </c>
      <c r="K1112" t="s">
        <v>117</v>
      </c>
      <c r="L1112" t="s">
        <v>105</v>
      </c>
      <c r="M1112" t="s">
        <v>1544</v>
      </c>
      <c r="N1112">
        <v>0.6</v>
      </c>
      <c r="O1112" t="s">
        <v>35</v>
      </c>
      <c r="P1112" t="s">
        <v>36</v>
      </c>
      <c r="Q1112" t="s">
        <v>610</v>
      </c>
      <c r="R1112" t="s">
        <v>2598</v>
      </c>
      <c r="S1112">
        <v>83854</v>
      </c>
      <c r="T1112" s="1">
        <v>42018</v>
      </c>
      <c r="U1112" s="1">
        <v>42018</v>
      </c>
      <c r="V1112">
        <v>-66.823599999999999</v>
      </c>
      <c r="W1112" s="2">
        <f>Sales_Dataset[[#This Row],[Profit]]/Sales_Dataset[[#This Row],[Sales]]</f>
        <v>-0.47905656319449419</v>
      </c>
      <c r="X1112">
        <v>7</v>
      </c>
      <c r="Y1112">
        <v>139.49</v>
      </c>
      <c r="Z1112">
        <v>89716</v>
      </c>
      <c r="AA1112" t="s">
        <v>39</v>
      </c>
      <c r="AB1112" t="s">
        <v>40</v>
      </c>
    </row>
    <row r="1113" spans="1:28" x14ac:dyDescent="0.3">
      <c r="A1113">
        <v>19173</v>
      </c>
      <c r="B1113" t="s">
        <v>58</v>
      </c>
      <c r="C1113">
        <v>0</v>
      </c>
      <c r="D1113">
        <v>11.66</v>
      </c>
      <c r="E1113">
        <v>8.99</v>
      </c>
      <c r="F1113">
        <v>833</v>
      </c>
      <c r="G1113" t="s">
        <v>997</v>
      </c>
      <c r="H1113" t="s">
        <v>85</v>
      </c>
      <c r="I1113" t="s">
        <v>30</v>
      </c>
      <c r="J1113" t="s">
        <v>45</v>
      </c>
      <c r="K1113" t="s">
        <v>81</v>
      </c>
      <c r="L1113" t="s">
        <v>62</v>
      </c>
      <c r="M1113" t="s">
        <v>998</v>
      </c>
      <c r="N1113">
        <v>0.59</v>
      </c>
      <c r="O1113" t="s">
        <v>35</v>
      </c>
      <c r="P1113" t="s">
        <v>36</v>
      </c>
      <c r="Q1113" t="s">
        <v>37</v>
      </c>
      <c r="R1113" t="s">
        <v>999</v>
      </c>
      <c r="S1113">
        <v>95020</v>
      </c>
      <c r="T1113" s="1">
        <v>42013</v>
      </c>
      <c r="U1113" s="1">
        <v>42015</v>
      </c>
      <c r="V1113">
        <v>-203.67000000000002</v>
      </c>
      <c r="W1113" s="2">
        <f>Sales_Dataset[[#This Row],[Profit]]/Sales_Dataset[[#This Row],[Sales]]</f>
        <v>-1.4704353476283303</v>
      </c>
      <c r="X1113">
        <v>11</v>
      </c>
      <c r="Y1113">
        <v>138.51</v>
      </c>
      <c r="Z1113">
        <v>89770</v>
      </c>
      <c r="AA1113" t="s">
        <v>39</v>
      </c>
      <c r="AB1113" t="s">
        <v>40</v>
      </c>
    </row>
    <row r="1114" spans="1:28" x14ac:dyDescent="0.3">
      <c r="A1114">
        <v>24817</v>
      </c>
      <c r="B1114" t="s">
        <v>27</v>
      </c>
      <c r="C1114">
        <v>0.1</v>
      </c>
      <c r="D1114">
        <v>37.94</v>
      </c>
      <c r="E1114">
        <v>5.08</v>
      </c>
      <c r="F1114">
        <v>2957</v>
      </c>
      <c r="G1114" t="s">
        <v>2726</v>
      </c>
      <c r="H1114" t="s">
        <v>85</v>
      </c>
      <c r="I1114" t="s">
        <v>30</v>
      </c>
      <c r="J1114" t="s">
        <v>45</v>
      </c>
      <c r="K1114" t="s">
        <v>53</v>
      </c>
      <c r="L1114" t="s">
        <v>82</v>
      </c>
      <c r="M1114" t="s">
        <v>2319</v>
      </c>
      <c r="N1114">
        <v>0.38</v>
      </c>
      <c r="O1114" t="s">
        <v>35</v>
      </c>
      <c r="P1114" t="s">
        <v>49</v>
      </c>
      <c r="Q1114" t="s">
        <v>419</v>
      </c>
      <c r="R1114" t="s">
        <v>2727</v>
      </c>
      <c r="S1114">
        <v>53209</v>
      </c>
      <c r="T1114" s="1">
        <v>42096</v>
      </c>
      <c r="U1114" s="1">
        <v>42098</v>
      </c>
      <c r="V1114">
        <v>95.054399999999987</v>
      </c>
      <c r="W1114" s="2">
        <f>Sales_Dataset[[#This Row],[Profit]]/Sales_Dataset[[#This Row],[Sales]]</f>
        <v>0.69</v>
      </c>
      <c r="X1114">
        <v>4</v>
      </c>
      <c r="Y1114">
        <v>137.76</v>
      </c>
      <c r="Z1114">
        <v>90264</v>
      </c>
      <c r="AA1114" t="s">
        <v>52</v>
      </c>
      <c r="AB1114" t="s">
        <v>40</v>
      </c>
    </row>
    <row r="1115" spans="1:28" x14ac:dyDescent="0.3">
      <c r="A1115">
        <v>24880</v>
      </c>
      <c r="B1115" t="s">
        <v>58</v>
      </c>
      <c r="C1115">
        <v>0.05</v>
      </c>
      <c r="D1115">
        <v>6.48</v>
      </c>
      <c r="E1115">
        <v>8.4</v>
      </c>
      <c r="F1115">
        <v>623</v>
      </c>
      <c r="G1115" t="s">
        <v>2745</v>
      </c>
      <c r="H1115" t="s">
        <v>43</v>
      </c>
      <c r="I1115" t="s">
        <v>44</v>
      </c>
      <c r="J1115" t="s">
        <v>45</v>
      </c>
      <c r="K1115" t="s">
        <v>53</v>
      </c>
      <c r="L1115" t="s">
        <v>47</v>
      </c>
      <c r="M1115" t="s">
        <v>1850</v>
      </c>
      <c r="N1115">
        <v>0.37</v>
      </c>
      <c r="O1115" t="s">
        <v>35</v>
      </c>
      <c r="P1115" t="s">
        <v>69</v>
      </c>
      <c r="Q1115" t="s">
        <v>727</v>
      </c>
      <c r="R1115" t="s">
        <v>2746</v>
      </c>
      <c r="S1115">
        <v>3101</v>
      </c>
      <c r="T1115" s="1">
        <v>42095</v>
      </c>
      <c r="U1115" s="1">
        <v>42097</v>
      </c>
      <c r="V1115">
        <v>-226.34640000000002</v>
      </c>
      <c r="W1115" s="2">
        <f>Sales_Dataset[[#This Row],[Profit]]/Sales_Dataset[[#This Row],[Sales]]</f>
        <v>-1.6522841083290751</v>
      </c>
      <c r="X1115">
        <v>21</v>
      </c>
      <c r="Y1115">
        <v>136.99</v>
      </c>
      <c r="Z1115">
        <v>91433</v>
      </c>
      <c r="AA1115" t="s">
        <v>72</v>
      </c>
      <c r="AB1115" t="s">
        <v>40</v>
      </c>
    </row>
    <row r="1116" spans="1:28" x14ac:dyDescent="0.3">
      <c r="A1116">
        <v>19243</v>
      </c>
      <c r="B1116" t="s">
        <v>41</v>
      </c>
      <c r="C1116">
        <v>0.01</v>
      </c>
      <c r="D1116">
        <v>7.59</v>
      </c>
      <c r="E1116">
        <v>4</v>
      </c>
      <c r="F1116">
        <v>2289</v>
      </c>
      <c r="G1116" t="s">
        <v>1029</v>
      </c>
      <c r="H1116" t="s">
        <v>43</v>
      </c>
      <c r="I1116" t="s">
        <v>44</v>
      </c>
      <c r="J1116" t="s">
        <v>31</v>
      </c>
      <c r="K1116" t="s">
        <v>117</v>
      </c>
      <c r="L1116" t="s">
        <v>82</v>
      </c>
      <c r="M1116" t="s">
        <v>1030</v>
      </c>
      <c r="N1116">
        <v>0.42</v>
      </c>
      <c r="O1116" t="s">
        <v>35</v>
      </c>
      <c r="P1116" t="s">
        <v>49</v>
      </c>
      <c r="Q1116" t="s">
        <v>474</v>
      </c>
      <c r="R1116" t="s">
        <v>1031</v>
      </c>
      <c r="S1116">
        <v>55337</v>
      </c>
      <c r="T1116" s="1">
        <v>42128</v>
      </c>
      <c r="U1116" s="1">
        <v>42128</v>
      </c>
      <c r="V1116">
        <v>2.9700000000000006</v>
      </c>
      <c r="W1116" s="2">
        <f>Sales_Dataset[[#This Row],[Profit]]/Sales_Dataset[[#This Row],[Sales]]</f>
        <v>2.1798165137614685E-2</v>
      </c>
      <c r="X1116">
        <v>17</v>
      </c>
      <c r="Y1116">
        <v>136.25</v>
      </c>
      <c r="Z1116">
        <v>88165</v>
      </c>
      <c r="AA1116" t="s">
        <v>52</v>
      </c>
      <c r="AB1116" t="s">
        <v>40</v>
      </c>
    </row>
    <row r="1117" spans="1:28" x14ac:dyDescent="0.3">
      <c r="A1117">
        <v>18401</v>
      </c>
      <c r="B1117" t="s">
        <v>58</v>
      </c>
      <c r="C1117">
        <v>0.09</v>
      </c>
      <c r="D1117">
        <v>47.9</v>
      </c>
      <c r="E1117">
        <v>5.86</v>
      </c>
      <c r="F1117">
        <v>2667</v>
      </c>
      <c r="G1117" t="s">
        <v>575</v>
      </c>
      <c r="H1117" t="s">
        <v>85</v>
      </c>
      <c r="I1117" t="s">
        <v>44</v>
      </c>
      <c r="J1117" t="s">
        <v>45</v>
      </c>
      <c r="K1117" t="s">
        <v>53</v>
      </c>
      <c r="L1117" t="s">
        <v>47</v>
      </c>
      <c r="M1117" t="s">
        <v>578</v>
      </c>
      <c r="N1117">
        <v>0.37</v>
      </c>
      <c r="O1117" t="s">
        <v>35</v>
      </c>
      <c r="P1117" t="s">
        <v>69</v>
      </c>
      <c r="Q1117" t="s">
        <v>441</v>
      </c>
      <c r="R1117" t="s">
        <v>577</v>
      </c>
      <c r="S1117">
        <v>44107</v>
      </c>
      <c r="T1117" s="1">
        <v>42096</v>
      </c>
      <c r="U1117" s="1">
        <v>42098</v>
      </c>
      <c r="V1117">
        <v>93.950399999999988</v>
      </c>
      <c r="W1117" s="2">
        <f>Sales_Dataset[[#This Row],[Profit]]/Sales_Dataset[[#This Row],[Sales]]</f>
        <v>0.69</v>
      </c>
      <c r="X1117">
        <v>3</v>
      </c>
      <c r="Y1117">
        <v>136.16</v>
      </c>
      <c r="Z1117">
        <v>87831</v>
      </c>
      <c r="AA1117" t="s">
        <v>72</v>
      </c>
      <c r="AB1117" t="s">
        <v>40</v>
      </c>
    </row>
    <row r="1118" spans="1:28" x14ac:dyDescent="0.3">
      <c r="A1118">
        <v>24911</v>
      </c>
      <c r="B1118" t="s">
        <v>27</v>
      </c>
      <c r="C1118">
        <v>0.1</v>
      </c>
      <c r="D1118">
        <v>9.3800000000000008</v>
      </c>
      <c r="E1118">
        <v>4.93</v>
      </c>
      <c r="F1118">
        <v>3400</v>
      </c>
      <c r="G1118" t="s">
        <v>2757</v>
      </c>
      <c r="H1118" t="s">
        <v>85</v>
      </c>
      <c r="I1118" t="s">
        <v>60</v>
      </c>
      <c r="J1118" t="s">
        <v>31</v>
      </c>
      <c r="K1118" t="s">
        <v>117</v>
      </c>
      <c r="L1118" t="s">
        <v>47</v>
      </c>
      <c r="M1118" t="s">
        <v>2758</v>
      </c>
      <c r="N1118">
        <v>0.56999999999999995</v>
      </c>
      <c r="O1118" t="s">
        <v>35</v>
      </c>
      <c r="P1118" t="s">
        <v>69</v>
      </c>
      <c r="Q1118" t="s">
        <v>856</v>
      </c>
      <c r="R1118" t="s">
        <v>2759</v>
      </c>
      <c r="S1118">
        <v>26554</v>
      </c>
      <c r="T1118" s="1">
        <v>42098</v>
      </c>
      <c r="U1118" s="1">
        <v>42098</v>
      </c>
      <c r="V1118">
        <v>-24.7104</v>
      </c>
      <c r="W1118" s="2">
        <f>Sales_Dataset[[#This Row],[Profit]]/Sales_Dataset[[#This Row],[Sales]]</f>
        <v>-0.18198851082633671</v>
      </c>
      <c r="X1118">
        <v>15</v>
      </c>
      <c r="Y1118">
        <v>135.78</v>
      </c>
      <c r="Z1118">
        <v>87537</v>
      </c>
      <c r="AA1118" t="s">
        <v>72</v>
      </c>
      <c r="AB1118" t="s">
        <v>40</v>
      </c>
    </row>
    <row r="1119" spans="1:28" x14ac:dyDescent="0.3">
      <c r="A1119">
        <v>21313</v>
      </c>
      <c r="B1119" t="s">
        <v>76</v>
      </c>
      <c r="C1119">
        <v>0.1</v>
      </c>
      <c r="D1119">
        <v>11.55</v>
      </c>
      <c r="E1119">
        <v>2.36</v>
      </c>
      <c r="F1119">
        <v>2931</v>
      </c>
      <c r="G1119" t="s">
        <v>1810</v>
      </c>
      <c r="H1119" t="s">
        <v>43</v>
      </c>
      <c r="I1119" t="s">
        <v>60</v>
      </c>
      <c r="J1119" t="s">
        <v>45</v>
      </c>
      <c r="K1119" t="s">
        <v>81</v>
      </c>
      <c r="L1119" t="s">
        <v>82</v>
      </c>
      <c r="M1119" t="s">
        <v>322</v>
      </c>
      <c r="N1119">
        <v>0.55000000000000004</v>
      </c>
      <c r="O1119" t="s">
        <v>35</v>
      </c>
      <c r="P1119" t="s">
        <v>36</v>
      </c>
      <c r="Q1119" t="s">
        <v>37</v>
      </c>
      <c r="R1119" t="s">
        <v>1811</v>
      </c>
      <c r="S1119">
        <v>95630</v>
      </c>
      <c r="T1119" s="1">
        <v>42063</v>
      </c>
      <c r="U1119" s="1">
        <v>42063</v>
      </c>
      <c r="V1119">
        <v>69.767200000000003</v>
      </c>
      <c r="W1119" s="2">
        <f>Sales_Dataset[[#This Row],[Profit]]/Sales_Dataset[[#This Row],[Sales]]</f>
        <v>0.51386315091699197</v>
      </c>
      <c r="X1119">
        <v>12</v>
      </c>
      <c r="Y1119">
        <v>135.77000000000001</v>
      </c>
      <c r="Z1119">
        <v>87619</v>
      </c>
      <c r="AA1119" t="s">
        <v>39</v>
      </c>
      <c r="AB1119" t="s">
        <v>40</v>
      </c>
    </row>
    <row r="1120" spans="1:28" x14ac:dyDescent="0.3">
      <c r="A1120">
        <v>21061</v>
      </c>
      <c r="B1120" t="s">
        <v>58</v>
      </c>
      <c r="C1120">
        <v>0.09</v>
      </c>
      <c r="D1120">
        <v>3.28</v>
      </c>
      <c r="E1120">
        <v>0.98</v>
      </c>
      <c r="F1120">
        <v>1595</v>
      </c>
      <c r="G1120" t="s">
        <v>1725</v>
      </c>
      <c r="H1120" t="s">
        <v>43</v>
      </c>
      <c r="I1120" t="s">
        <v>30</v>
      </c>
      <c r="J1120" t="s">
        <v>45</v>
      </c>
      <c r="K1120" t="s">
        <v>81</v>
      </c>
      <c r="L1120" t="s">
        <v>82</v>
      </c>
      <c r="M1120" t="s">
        <v>1728</v>
      </c>
      <c r="N1120">
        <v>0.59</v>
      </c>
      <c r="O1120" t="s">
        <v>35</v>
      </c>
      <c r="P1120" t="s">
        <v>69</v>
      </c>
      <c r="Q1120" t="s">
        <v>856</v>
      </c>
      <c r="R1120" t="s">
        <v>1726</v>
      </c>
      <c r="S1120">
        <v>25705</v>
      </c>
      <c r="T1120" s="1">
        <v>42135</v>
      </c>
      <c r="U1120" s="1">
        <v>42137</v>
      </c>
      <c r="V1120">
        <v>17.754000000000001</v>
      </c>
      <c r="W1120" s="2">
        <f>Sales_Dataset[[#This Row],[Profit]]/Sales_Dataset[[#This Row],[Sales]]</f>
        <v>0.13154034229828851</v>
      </c>
      <c r="X1120">
        <v>42</v>
      </c>
      <c r="Y1120">
        <v>134.97</v>
      </c>
      <c r="Z1120">
        <v>90796</v>
      </c>
      <c r="AA1120" t="s">
        <v>72</v>
      </c>
      <c r="AB1120" t="s">
        <v>40</v>
      </c>
    </row>
    <row r="1121" spans="1:28" x14ac:dyDescent="0.3">
      <c r="A1121">
        <v>5502</v>
      </c>
      <c r="B1121" t="s">
        <v>27</v>
      </c>
      <c r="C1121">
        <v>7.0000000000000007E-2</v>
      </c>
      <c r="D1121">
        <v>6.48</v>
      </c>
      <c r="E1121">
        <v>5.74</v>
      </c>
      <c r="F1121">
        <v>2107</v>
      </c>
      <c r="G1121" t="s">
        <v>286</v>
      </c>
      <c r="H1121" t="s">
        <v>43</v>
      </c>
      <c r="I1121" t="s">
        <v>30</v>
      </c>
      <c r="J1121" t="s">
        <v>45</v>
      </c>
      <c r="K1121" t="s">
        <v>53</v>
      </c>
      <c r="L1121" t="s">
        <v>47</v>
      </c>
      <c r="M1121" t="s">
        <v>288</v>
      </c>
      <c r="N1121">
        <v>0.37</v>
      </c>
      <c r="O1121" t="s">
        <v>35</v>
      </c>
      <c r="P1121" t="s">
        <v>49</v>
      </c>
      <c r="Q1121" t="s">
        <v>176</v>
      </c>
      <c r="R1121" t="s">
        <v>177</v>
      </c>
      <c r="S1121">
        <v>60601</v>
      </c>
      <c r="T1121" s="1">
        <v>42161</v>
      </c>
      <c r="U1121" s="1">
        <v>42161</v>
      </c>
      <c r="V1121">
        <v>-28.45</v>
      </c>
      <c r="W1121" s="2">
        <f>Sales_Dataset[[#This Row],[Profit]]/Sales_Dataset[[#This Row],[Sales]]</f>
        <v>-0.21139842472878584</v>
      </c>
      <c r="X1121">
        <v>20</v>
      </c>
      <c r="Y1121">
        <v>134.58000000000001</v>
      </c>
      <c r="Z1121">
        <v>39015</v>
      </c>
      <c r="AA1121" t="s">
        <v>52</v>
      </c>
      <c r="AB1121" t="s">
        <v>40</v>
      </c>
    </row>
    <row r="1122" spans="1:28" x14ac:dyDescent="0.3">
      <c r="A1122">
        <v>21970</v>
      </c>
      <c r="B1122" t="s">
        <v>65</v>
      </c>
      <c r="C1122">
        <v>0.1</v>
      </c>
      <c r="D1122">
        <v>15.98</v>
      </c>
      <c r="E1122">
        <v>4</v>
      </c>
      <c r="F1122">
        <v>920</v>
      </c>
      <c r="G1122" t="s">
        <v>2019</v>
      </c>
      <c r="H1122" t="s">
        <v>43</v>
      </c>
      <c r="I1122" t="s">
        <v>30</v>
      </c>
      <c r="J1122" t="s">
        <v>55</v>
      </c>
      <c r="K1122" t="s">
        <v>86</v>
      </c>
      <c r="L1122" t="s">
        <v>47</v>
      </c>
      <c r="M1122" t="s">
        <v>2020</v>
      </c>
      <c r="N1122">
        <v>0.37</v>
      </c>
      <c r="O1122" t="s">
        <v>35</v>
      </c>
      <c r="P1122" t="s">
        <v>36</v>
      </c>
      <c r="Q1122" t="s">
        <v>37</v>
      </c>
      <c r="R1122" t="s">
        <v>1732</v>
      </c>
      <c r="S1122">
        <v>92374</v>
      </c>
      <c r="T1122" s="1">
        <v>42090</v>
      </c>
      <c r="U1122" s="1">
        <v>42095</v>
      </c>
      <c r="V1122">
        <v>92.722199999999987</v>
      </c>
      <c r="W1122" s="2">
        <f>Sales_Dataset[[#This Row],[Profit]]/Sales_Dataset[[#This Row],[Sales]]</f>
        <v>0.69</v>
      </c>
      <c r="X1122">
        <v>9</v>
      </c>
      <c r="Y1122">
        <v>134.38</v>
      </c>
      <c r="Z1122">
        <v>90491</v>
      </c>
      <c r="AA1122" t="s">
        <v>39</v>
      </c>
      <c r="AB1122" t="s">
        <v>40</v>
      </c>
    </row>
    <row r="1123" spans="1:28" x14ac:dyDescent="0.3">
      <c r="A1123">
        <v>25456</v>
      </c>
      <c r="B1123" t="s">
        <v>27</v>
      </c>
      <c r="C1123">
        <v>0.06</v>
      </c>
      <c r="D1123">
        <v>28.53</v>
      </c>
      <c r="E1123">
        <v>1.49</v>
      </c>
      <c r="F1123">
        <v>2330</v>
      </c>
      <c r="G1123" t="s">
        <v>2846</v>
      </c>
      <c r="H1123" t="s">
        <v>43</v>
      </c>
      <c r="I1123" t="s">
        <v>44</v>
      </c>
      <c r="J1123" t="s">
        <v>45</v>
      </c>
      <c r="K1123" t="s">
        <v>67</v>
      </c>
      <c r="L1123" t="s">
        <v>47</v>
      </c>
      <c r="M1123" t="s">
        <v>156</v>
      </c>
      <c r="N1123">
        <v>0.38</v>
      </c>
      <c r="O1123" t="s">
        <v>35</v>
      </c>
      <c r="P1123" t="s">
        <v>49</v>
      </c>
      <c r="Q1123" t="s">
        <v>455</v>
      </c>
      <c r="R1123" t="s">
        <v>2847</v>
      </c>
      <c r="S1123">
        <v>52302</v>
      </c>
      <c r="T1123" s="1">
        <v>42087</v>
      </c>
      <c r="U1123" s="1">
        <v>42090</v>
      </c>
      <c r="V1123">
        <v>74.638500000000008</v>
      </c>
      <c r="W1123" s="2">
        <f>Sales_Dataset[[#This Row],[Profit]]/Sales_Dataset[[#This Row],[Sales]]</f>
        <v>0.55662987545678277</v>
      </c>
      <c r="X1123">
        <v>5</v>
      </c>
      <c r="Y1123">
        <v>134.09</v>
      </c>
      <c r="Z1123">
        <v>90964</v>
      </c>
      <c r="AA1123" t="s">
        <v>52</v>
      </c>
      <c r="AB1123" t="s">
        <v>40</v>
      </c>
    </row>
    <row r="1124" spans="1:28" x14ac:dyDescent="0.3">
      <c r="A1124">
        <v>20589</v>
      </c>
      <c r="B1124" t="s">
        <v>76</v>
      </c>
      <c r="C1124">
        <v>0.01</v>
      </c>
      <c r="D1124">
        <v>7.1</v>
      </c>
      <c r="E1124">
        <v>6.05</v>
      </c>
      <c r="F1124">
        <v>3084</v>
      </c>
      <c r="G1124" t="s">
        <v>1268</v>
      </c>
      <c r="H1124" t="s">
        <v>43</v>
      </c>
      <c r="I1124" t="s">
        <v>60</v>
      </c>
      <c r="J1124" t="s">
        <v>45</v>
      </c>
      <c r="K1124" t="s">
        <v>67</v>
      </c>
      <c r="L1124" t="s">
        <v>47</v>
      </c>
      <c r="M1124" t="s">
        <v>358</v>
      </c>
      <c r="N1124">
        <v>0.39</v>
      </c>
      <c r="O1124" t="s">
        <v>35</v>
      </c>
      <c r="P1124" t="s">
        <v>36</v>
      </c>
      <c r="Q1124" t="s">
        <v>108</v>
      </c>
      <c r="R1124" t="s">
        <v>1270</v>
      </c>
      <c r="S1124">
        <v>98503</v>
      </c>
      <c r="T1124" s="1">
        <v>42179</v>
      </c>
      <c r="U1124" s="1">
        <v>42180</v>
      </c>
      <c r="V1124">
        <v>-39.186250000000001</v>
      </c>
      <c r="W1124" s="2">
        <f>Sales_Dataset[[#This Row],[Profit]]/Sales_Dataset[[#This Row],[Sales]]</f>
        <v>-0.29421315414070126</v>
      </c>
      <c r="X1124">
        <v>18</v>
      </c>
      <c r="Y1124">
        <v>133.19</v>
      </c>
      <c r="Z1124">
        <v>89880</v>
      </c>
      <c r="AA1124" t="s">
        <v>39</v>
      </c>
      <c r="AB1124" t="s">
        <v>40</v>
      </c>
    </row>
    <row r="1125" spans="1:28" x14ac:dyDescent="0.3">
      <c r="A1125">
        <v>21000</v>
      </c>
      <c r="B1125" t="s">
        <v>27</v>
      </c>
      <c r="C1125">
        <v>0.08</v>
      </c>
      <c r="D1125">
        <v>18.7</v>
      </c>
      <c r="E1125">
        <v>8.99</v>
      </c>
      <c r="F1125">
        <v>1917</v>
      </c>
      <c r="G1125" t="s">
        <v>1346</v>
      </c>
      <c r="H1125" t="s">
        <v>43</v>
      </c>
      <c r="I1125" t="s">
        <v>44</v>
      </c>
      <c r="J1125" t="s">
        <v>31</v>
      </c>
      <c r="K1125" t="s">
        <v>117</v>
      </c>
      <c r="L1125" t="s">
        <v>62</v>
      </c>
      <c r="M1125" t="s">
        <v>1710</v>
      </c>
      <c r="N1125">
        <v>0.47</v>
      </c>
      <c r="O1125" t="s">
        <v>35</v>
      </c>
      <c r="P1125" t="s">
        <v>88</v>
      </c>
      <c r="Q1125" t="s">
        <v>380</v>
      </c>
      <c r="R1125" t="s">
        <v>1348</v>
      </c>
      <c r="S1125">
        <v>72113</v>
      </c>
      <c r="T1125" s="1">
        <v>42090</v>
      </c>
      <c r="U1125" s="1">
        <v>42091</v>
      </c>
      <c r="V1125">
        <v>16.136400000000002</v>
      </c>
      <c r="W1125" s="2">
        <f>Sales_Dataset[[#This Row],[Profit]]/Sales_Dataset[[#This Row],[Sales]]</f>
        <v>0.12203282159872951</v>
      </c>
      <c r="X1125">
        <v>7</v>
      </c>
      <c r="Y1125">
        <v>132.22999999999999</v>
      </c>
      <c r="Z1125">
        <v>85894</v>
      </c>
      <c r="AA1125" t="s">
        <v>91</v>
      </c>
      <c r="AB1125" t="s">
        <v>40</v>
      </c>
    </row>
    <row r="1126" spans="1:28" x14ac:dyDescent="0.3">
      <c r="A1126">
        <v>23069</v>
      </c>
      <c r="B1126" t="s">
        <v>58</v>
      </c>
      <c r="C1126">
        <v>7.0000000000000007E-2</v>
      </c>
      <c r="D1126">
        <v>8.34</v>
      </c>
      <c r="E1126">
        <v>1.43</v>
      </c>
      <c r="F1126">
        <v>92</v>
      </c>
      <c r="G1126" t="s">
        <v>2309</v>
      </c>
      <c r="H1126" t="s">
        <v>43</v>
      </c>
      <c r="I1126" t="s">
        <v>44</v>
      </c>
      <c r="J1126" t="s">
        <v>45</v>
      </c>
      <c r="K1126" t="s">
        <v>53</v>
      </c>
      <c r="L1126" t="s">
        <v>82</v>
      </c>
      <c r="M1126" t="s">
        <v>2310</v>
      </c>
      <c r="N1126">
        <v>0.35</v>
      </c>
      <c r="O1126" t="s">
        <v>35</v>
      </c>
      <c r="P1126" t="s">
        <v>88</v>
      </c>
      <c r="Q1126" t="s">
        <v>521</v>
      </c>
      <c r="R1126" t="s">
        <v>2311</v>
      </c>
      <c r="S1126">
        <v>70056</v>
      </c>
      <c r="T1126" s="1">
        <v>42141</v>
      </c>
      <c r="U1126" s="1">
        <v>42143</v>
      </c>
      <c r="V1126">
        <v>-190.67999999999998</v>
      </c>
      <c r="W1126" s="2">
        <f>Sales_Dataset[[#This Row],[Profit]]/Sales_Dataset[[#This Row],[Sales]]</f>
        <v>-1.4436705027256205</v>
      </c>
      <c r="X1126">
        <v>16</v>
      </c>
      <c r="Y1126">
        <v>132.08000000000001</v>
      </c>
      <c r="Z1126">
        <v>87175</v>
      </c>
      <c r="AA1126" t="s">
        <v>91</v>
      </c>
      <c r="AB1126" t="s">
        <v>40</v>
      </c>
    </row>
    <row r="1127" spans="1:28" x14ac:dyDescent="0.3">
      <c r="A1127">
        <v>25338</v>
      </c>
      <c r="B1127" t="s">
        <v>41</v>
      </c>
      <c r="C1127">
        <v>0.04</v>
      </c>
      <c r="D1127">
        <v>5.98</v>
      </c>
      <c r="E1127">
        <v>0.96</v>
      </c>
      <c r="F1127">
        <v>2353</v>
      </c>
      <c r="G1127" t="s">
        <v>2834</v>
      </c>
      <c r="H1127" t="s">
        <v>43</v>
      </c>
      <c r="I1127" t="s">
        <v>30</v>
      </c>
      <c r="J1127" t="s">
        <v>45</v>
      </c>
      <c r="K1127" t="s">
        <v>81</v>
      </c>
      <c r="L1127" t="s">
        <v>82</v>
      </c>
      <c r="M1127" t="s">
        <v>609</v>
      </c>
      <c r="N1127">
        <v>0.6</v>
      </c>
      <c r="O1127" t="s">
        <v>35</v>
      </c>
      <c r="P1127" t="s">
        <v>69</v>
      </c>
      <c r="Q1127" t="s">
        <v>460</v>
      </c>
      <c r="R1127" t="s">
        <v>755</v>
      </c>
      <c r="S1127">
        <v>21040</v>
      </c>
      <c r="T1127" s="1">
        <v>42123</v>
      </c>
      <c r="U1127" s="1">
        <v>42124</v>
      </c>
      <c r="V1127">
        <v>52.697600000000001</v>
      </c>
      <c r="W1127" s="2">
        <f>Sales_Dataset[[#This Row],[Profit]]/Sales_Dataset[[#This Row],[Sales]]</f>
        <v>0.39986038394415363</v>
      </c>
      <c r="X1127">
        <v>22</v>
      </c>
      <c r="Y1127">
        <v>131.79</v>
      </c>
      <c r="Z1127">
        <v>86164</v>
      </c>
      <c r="AA1127" t="s">
        <v>72</v>
      </c>
      <c r="AB1127" t="s">
        <v>40</v>
      </c>
    </row>
    <row r="1128" spans="1:28" x14ac:dyDescent="0.3">
      <c r="A1128">
        <v>22503</v>
      </c>
      <c r="B1128" t="s">
        <v>65</v>
      </c>
      <c r="C1128">
        <v>0</v>
      </c>
      <c r="D1128">
        <v>11.7</v>
      </c>
      <c r="E1128">
        <v>6.96</v>
      </c>
      <c r="F1128">
        <v>3098</v>
      </c>
      <c r="G1128" t="s">
        <v>867</v>
      </c>
      <c r="H1128" t="s">
        <v>85</v>
      </c>
      <c r="I1128" t="s">
        <v>80</v>
      </c>
      <c r="J1128" t="s">
        <v>45</v>
      </c>
      <c r="K1128" t="s">
        <v>73</v>
      </c>
      <c r="L1128" t="s">
        <v>167</v>
      </c>
      <c r="M1128" t="s">
        <v>1611</v>
      </c>
      <c r="N1128">
        <v>0.5</v>
      </c>
      <c r="O1128" t="s">
        <v>35</v>
      </c>
      <c r="P1128" t="s">
        <v>69</v>
      </c>
      <c r="Q1128" t="s">
        <v>70</v>
      </c>
      <c r="R1128" t="s">
        <v>869</v>
      </c>
      <c r="S1128">
        <v>11967</v>
      </c>
      <c r="T1128" s="1">
        <v>42172</v>
      </c>
      <c r="U1128" s="1">
        <v>42174</v>
      </c>
      <c r="V1128">
        <v>-11.248000000000001</v>
      </c>
      <c r="W1128" s="2">
        <f>Sales_Dataset[[#This Row],[Profit]]/Sales_Dataset[[#This Row],[Sales]]</f>
        <v>-8.5412711671349395E-2</v>
      </c>
      <c r="X1128">
        <v>10</v>
      </c>
      <c r="Y1128">
        <v>131.69</v>
      </c>
      <c r="Z1128">
        <v>89315</v>
      </c>
      <c r="AA1128" t="s">
        <v>72</v>
      </c>
      <c r="AB1128" t="s">
        <v>40</v>
      </c>
    </row>
    <row r="1129" spans="1:28" x14ac:dyDescent="0.3">
      <c r="A1129">
        <v>20488</v>
      </c>
      <c r="B1129" t="s">
        <v>65</v>
      </c>
      <c r="C1129">
        <v>0</v>
      </c>
      <c r="D1129">
        <v>8.74</v>
      </c>
      <c r="E1129">
        <v>8.2899999999999991</v>
      </c>
      <c r="F1129">
        <v>3325</v>
      </c>
      <c r="G1129" t="s">
        <v>1509</v>
      </c>
      <c r="H1129" t="s">
        <v>43</v>
      </c>
      <c r="I1129" t="s">
        <v>80</v>
      </c>
      <c r="J1129" t="s">
        <v>45</v>
      </c>
      <c r="K1129" t="s">
        <v>115</v>
      </c>
      <c r="L1129" t="s">
        <v>47</v>
      </c>
      <c r="M1129" t="s">
        <v>917</v>
      </c>
      <c r="N1129">
        <v>0.38</v>
      </c>
      <c r="O1129" t="s">
        <v>35</v>
      </c>
      <c r="P1129" t="s">
        <v>36</v>
      </c>
      <c r="Q1129" t="s">
        <v>516</v>
      </c>
      <c r="R1129" t="s">
        <v>1510</v>
      </c>
      <c r="S1129">
        <v>97420</v>
      </c>
      <c r="T1129" s="1">
        <v>42179</v>
      </c>
      <c r="U1129" s="1">
        <v>42181</v>
      </c>
      <c r="V1129">
        <v>-79.400000000000006</v>
      </c>
      <c r="W1129" s="2">
        <f>Sales_Dataset[[#This Row],[Profit]]/Sales_Dataset[[#This Row],[Sales]]</f>
        <v>-0.60325178544294178</v>
      </c>
      <c r="X1129">
        <v>14</v>
      </c>
      <c r="Y1129">
        <v>131.62</v>
      </c>
      <c r="Z1129">
        <v>90986</v>
      </c>
      <c r="AA1129" t="s">
        <v>39</v>
      </c>
      <c r="AB1129" t="s">
        <v>40</v>
      </c>
    </row>
    <row r="1130" spans="1:28" x14ac:dyDescent="0.3">
      <c r="A1130">
        <v>21163</v>
      </c>
      <c r="B1130" t="s">
        <v>65</v>
      </c>
      <c r="C1130">
        <v>0.02</v>
      </c>
      <c r="D1130">
        <v>10.06</v>
      </c>
      <c r="E1130">
        <v>2.06</v>
      </c>
      <c r="F1130">
        <v>1777</v>
      </c>
      <c r="G1130" t="s">
        <v>1482</v>
      </c>
      <c r="H1130" t="s">
        <v>43</v>
      </c>
      <c r="I1130" t="s">
        <v>80</v>
      </c>
      <c r="J1130" t="s">
        <v>45</v>
      </c>
      <c r="K1130" t="s">
        <v>53</v>
      </c>
      <c r="L1130" t="s">
        <v>82</v>
      </c>
      <c r="M1130" t="s">
        <v>662</v>
      </c>
      <c r="N1130">
        <v>0.39</v>
      </c>
      <c r="O1130" t="s">
        <v>35</v>
      </c>
      <c r="P1130" t="s">
        <v>49</v>
      </c>
      <c r="Q1130" t="s">
        <v>413</v>
      </c>
      <c r="R1130" t="s">
        <v>1484</v>
      </c>
      <c r="S1130">
        <v>46383</v>
      </c>
      <c r="T1130" s="1">
        <v>42007</v>
      </c>
      <c r="U1130" s="1">
        <v>42012</v>
      </c>
      <c r="V1130">
        <v>90.624600000000001</v>
      </c>
      <c r="W1130" s="2">
        <f>Sales_Dataset[[#This Row],[Profit]]/Sales_Dataset[[#This Row],[Sales]]</f>
        <v>0.69</v>
      </c>
      <c r="X1130">
        <v>13</v>
      </c>
      <c r="Y1130">
        <v>131.34</v>
      </c>
      <c r="Z1130">
        <v>89940</v>
      </c>
      <c r="AA1130" t="s">
        <v>52</v>
      </c>
      <c r="AB1130" t="s">
        <v>40</v>
      </c>
    </row>
    <row r="1131" spans="1:28" x14ac:dyDescent="0.3">
      <c r="A1131">
        <v>22832</v>
      </c>
      <c r="B1131" t="s">
        <v>65</v>
      </c>
      <c r="C1131">
        <v>0.04</v>
      </c>
      <c r="D1131">
        <v>8.33</v>
      </c>
      <c r="E1131">
        <v>1.99</v>
      </c>
      <c r="F1131">
        <v>1307</v>
      </c>
      <c r="G1131" t="s">
        <v>2252</v>
      </c>
      <c r="H1131" t="s">
        <v>43</v>
      </c>
      <c r="I1131" t="s">
        <v>60</v>
      </c>
      <c r="J1131" t="s">
        <v>55</v>
      </c>
      <c r="K1131" t="s">
        <v>86</v>
      </c>
      <c r="L1131" t="s">
        <v>62</v>
      </c>
      <c r="M1131" t="s">
        <v>277</v>
      </c>
      <c r="N1131">
        <v>0.52</v>
      </c>
      <c r="O1131" t="s">
        <v>35</v>
      </c>
      <c r="P1131" t="s">
        <v>36</v>
      </c>
      <c r="Q1131" t="s">
        <v>516</v>
      </c>
      <c r="R1131" t="s">
        <v>1510</v>
      </c>
      <c r="S1131">
        <v>97420</v>
      </c>
      <c r="T1131" s="1">
        <v>42185</v>
      </c>
      <c r="U1131" s="1">
        <v>42192</v>
      </c>
      <c r="V1131">
        <v>44.891999999999996</v>
      </c>
      <c r="W1131" s="2">
        <f>Sales_Dataset[[#This Row],[Profit]]/Sales_Dataset[[#This Row],[Sales]]</f>
        <v>0.34200822794453756</v>
      </c>
      <c r="X1131">
        <v>16</v>
      </c>
      <c r="Y1131">
        <v>131.26</v>
      </c>
      <c r="Z1131">
        <v>91451</v>
      </c>
      <c r="AA1131" t="s">
        <v>39</v>
      </c>
      <c r="AB1131" t="s">
        <v>40</v>
      </c>
    </row>
    <row r="1132" spans="1:28" x14ac:dyDescent="0.3">
      <c r="A1132">
        <v>20008</v>
      </c>
      <c r="B1132" t="s">
        <v>58</v>
      </c>
      <c r="C1132">
        <v>0.05</v>
      </c>
      <c r="D1132">
        <v>39.99</v>
      </c>
      <c r="E1132">
        <v>10.25</v>
      </c>
      <c r="F1132">
        <v>3086</v>
      </c>
      <c r="G1132" t="s">
        <v>1374</v>
      </c>
      <c r="H1132" t="s">
        <v>85</v>
      </c>
      <c r="I1132" t="s">
        <v>80</v>
      </c>
      <c r="J1132" t="s">
        <v>55</v>
      </c>
      <c r="K1132" t="s">
        <v>86</v>
      </c>
      <c r="L1132" t="s">
        <v>47</v>
      </c>
      <c r="M1132" t="s">
        <v>1375</v>
      </c>
      <c r="N1132">
        <v>0.55000000000000004</v>
      </c>
      <c r="O1132" t="s">
        <v>35</v>
      </c>
      <c r="P1132" t="s">
        <v>88</v>
      </c>
      <c r="Q1132" t="s">
        <v>94</v>
      </c>
      <c r="R1132" t="s">
        <v>1376</v>
      </c>
      <c r="S1132">
        <v>34287</v>
      </c>
      <c r="T1132" s="1">
        <v>42142</v>
      </c>
      <c r="U1132" s="1">
        <v>42143</v>
      </c>
      <c r="V1132">
        <v>4.29</v>
      </c>
      <c r="W1132" s="2">
        <f>Sales_Dataset[[#This Row],[Profit]]/Sales_Dataset[[#This Row],[Sales]]</f>
        <v>3.2770605759682228E-2</v>
      </c>
      <c r="X1132">
        <v>3</v>
      </c>
      <c r="Y1132">
        <v>130.91</v>
      </c>
      <c r="Z1132">
        <v>88380</v>
      </c>
      <c r="AA1132" t="s">
        <v>91</v>
      </c>
      <c r="AB1132" t="s">
        <v>40</v>
      </c>
    </row>
    <row r="1133" spans="1:28" x14ac:dyDescent="0.3">
      <c r="A1133">
        <v>19294</v>
      </c>
      <c r="B1133" t="s">
        <v>58</v>
      </c>
      <c r="C1133">
        <v>0.04</v>
      </c>
      <c r="D1133">
        <v>10.4</v>
      </c>
      <c r="E1133">
        <v>5.4</v>
      </c>
      <c r="F1133">
        <v>2668</v>
      </c>
      <c r="G1133" t="s">
        <v>835</v>
      </c>
      <c r="H1133" t="s">
        <v>43</v>
      </c>
      <c r="I1133" t="s">
        <v>30</v>
      </c>
      <c r="J1133" t="s">
        <v>31</v>
      </c>
      <c r="K1133" t="s">
        <v>117</v>
      </c>
      <c r="L1133" t="s">
        <v>62</v>
      </c>
      <c r="M1133" t="s">
        <v>1058</v>
      </c>
      <c r="N1133">
        <v>0.51</v>
      </c>
      <c r="O1133" t="s">
        <v>35</v>
      </c>
      <c r="P1133" t="s">
        <v>49</v>
      </c>
      <c r="Q1133" t="s">
        <v>626</v>
      </c>
      <c r="R1133" t="s">
        <v>837</v>
      </c>
      <c r="S1133">
        <v>57701</v>
      </c>
      <c r="T1133" s="1">
        <v>42091</v>
      </c>
      <c r="U1133" s="1">
        <v>42092</v>
      </c>
      <c r="V1133">
        <v>29.98</v>
      </c>
      <c r="W1133" s="2">
        <f>Sales_Dataset[[#This Row],[Profit]]/Sales_Dataset[[#This Row],[Sales]]</f>
        <v>0.22931008107694659</v>
      </c>
      <c r="X1133">
        <v>12</v>
      </c>
      <c r="Y1133">
        <v>130.74</v>
      </c>
      <c r="Z1133">
        <v>87830</v>
      </c>
      <c r="AA1133" t="s">
        <v>52</v>
      </c>
      <c r="AB1133" t="s">
        <v>40</v>
      </c>
    </row>
    <row r="1134" spans="1:28" x14ac:dyDescent="0.3">
      <c r="A1134">
        <v>19315</v>
      </c>
      <c r="B1134" t="s">
        <v>65</v>
      </c>
      <c r="C1134">
        <v>0.08</v>
      </c>
      <c r="D1134">
        <v>43.22</v>
      </c>
      <c r="E1134">
        <v>16.71</v>
      </c>
      <c r="F1134">
        <v>169</v>
      </c>
      <c r="G1134" t="s">
        <v>1064</v>
      </c>
      <c r="H1134" t="s">
        <v>43</v>
      </c>
      <c r="I1134" t="s">
        <v>30</v>
      </c>
      <c r="J1134" t="s">
        <v>55</v>
      </c>
      <c r="K1134" t="s">
        <v>86</v>
      </c>
      <c r="L1134" t="s">
        <v>47</v>
      </c>
      <c r="M1134" t="s">
        <v>1065</v>
      </c>
      <c r="N1134">
        <v>0.66</v>
      </c>
      <c r="O1134" t="s">
        <v>35</v>
      </c>
      <c r="P1134" t="s">
        <v>88</v>
      </c>
      <c r="Q1134" t="s">
        <v>521</v>
      </c>
      <c r="R1134" t="s">
        <v>1066</v>
      </c>
      <c r="S1134">
        <v>70802</v>
      </c>
      <c r="T1134" s="1">
        <v>42007</v>
      </c>
      <c r="U1134" s="1">
        <v>42009</v>
      </c>
      <c r="V1134">
        <v>280.27458000000001</v>
      </c>
      <c r="W1134" s="2">
        <f>Sales_Dataset[[#This Row],[Profit]]/Sales_Dataset[[#This Row],[Sales]]</f>
        <v>2.1457248507119888</v>
      </c>
      <c r="X1134">
        <v>3</v>
      </c>
      <c r="Y1134">
        <v>130.62</v>
      </c>
      <c r="Z1134">
        <v>87463</v>
      </c>
      <c r="AA1134" t="s">
        <v>91</v>
      </c>
      <c r="AB1134" t="s">
        <v>40</v>
      </c>
    </row>
    <row r="1135" spans="1:28" x14ac:dyDescent="0.3">
      <c r="A1135">
        <v>6585</v>
      </c>
      <c r="B1135" t="s">
        <v>27</v>
      </c>
      <c r="C1135">
        <v>0.1</v>
      </c>
      <c r="D1135">
        <v>7.64</v>
      </c>
      <c r="E1135">
        <v>1.39</v>
      </c>
      <c r="F1135">
        <v>2618</v>
      </c>
      <c r="G1135" t="s">
        <v>258</v>
      </c>
      <c r="H1135" t="s">
        <v>43</v>
      </c>
      <c r="I1135" t="s">
        <v>30</v>
      </c>
      <c r="J1135" t="s">
        <v>45</v>
      </c>
      <c r="K1135" t="s">
        <v>115</v>
      </c>
      <c r="L1135" t="s">
        <v>47</v>
      </c>
      <c r="M1135" t="s">
        <v>320</v>
      </c>
      <c r="N1135">
        <v>0.36</v>
      </c>
      <c r="O1135" t="s">
        <v>35</v>
      </c>
      <c r="P1135" t="s">
        <v>69</v>
      </c>
      <c r="Q1135" t="s">
        <v>70</v>
      </c>
      <c r="R1135" t="s">
        <v>71</v>
      </c>
      <c r="S1135">
        <v>10004</v>
      </c>
      <c r="T1135" s="1">
        <v>42021</v>
      </c>
      <c r="U1135" s="1">
        <v>42023</v>
      </c>
      <c r="V1135">
        <v>16.12</v>
      </c>
      <c r="W1135" s="2">
        <f>Sales_Dataset[[#This Row],[Profit]]/Sales_Dataset[[#This Row],[Sales]]</f>
        <v>0.12389516562908308</v>
      </c>
      <c r="X1135">
        <v>18</v>
      </c>
      <c r="Y1135">
        <v>130.11000000000001</v>
      </c>
      <c r="Z1135">
        <v>46884</v>
      </c>
      <c r="AA1135" t="s">
        <v>72</v>
      </c>
      <c r="AB1135" t="s">
        <v>40</v>
      </c>
    </row>
    <row r="1136" spans="1:28" x14ac:dyDescent="0.3">
      <c r="A1136">
        <v>7491</v>
      </c>
      <c r="B1136" t="s">
        <v>76</v>
      </c>
      <c r="C1136">
        <v>0.01</v>
      </c>
      <c r="D1136">
        <v>1.76</v>
      </c>
      <c r="E1136">
        <v>0.7</v>
      </c>
      <c r="F1136">
        <v>3079</v>
      </c>
      <c r="G1136" t="s">
        <v>163</v>
      </c>
      <c r="H1136" t="s">
        <v>43</v>
      </c>
      <c r="I1136" t="s">
        <v>60</v>
      </c>
      <c r="J1136" t="s">
        <v>45</v>
      </c>
      <c r="K1136" t="s">
        <v>81</v>
      </c>
      <c r="L1136" t="s">
        <v>82</v>
      </c>
      <c r="M1136" t="s">
        <v>341</v>
      </c>
      <c r="N1136">
        <v>0.56000000000000005</v>
      </c>
      <c r="O1136" t="s">
        <v>35</v>
      </c>
      <c r="P1136" t="s">
        <v>69</v>
      </c>
      <c r="Q1136" t="s">
        <v>165</v>
      </c>
      <c r="R1136" t="s">
        <v>166</v>
      </c>
      <c r="S1136">
        <v>19112</v>
      </c>
      <c r="T1136" s="1">
        <v>42166</v>
      </c>
      <c r="U1136" s="1">
        <v>42167</v>
      </c>
      <c r="V1136">
        <v>3.13</v>
      </c>
      <c r="W1136" s="2">
        <f>Sales_Dataset[[#This Row],[Profit]]/Sales_Dataset[[#This Row],[Sales]]</f>
        <v>2.4128893000308356E-2</v>
      </c>
      <c r="X1136">
        <v>71</v>
      </c>
      <c r="Y1136">
        <v>129.72</v>
      </c>
      <c r="Z1136">
        <v>53476</v>
      </c>
      <c r="AA1136" t="s">
        <v>72</v>
      </c>
      <c r="AB1136" t="s">
        <v>40</v>
      </c>
    </row>
    <row r="1137" spans="1:28" x14ac:dyDescent="0.3">
      <c r="A1137">
        <v>24941</v>
      </c>
      <c r="B1137" t="s">
        <v>27</v>
      </c>
      <c r="C1137">
        <v>0</v>
      </c>
      <c r="D1137">
        <v>13.43</v>
      </c>
      <c r="E1137">
        <v>5.5</v>
      </c>
      <c r="F1137">
        <v>1697</v>
      </c>
      <c r="G1137" t="s">
        <v>2766</v>
      </c>
      <c r="H1137" t="s">
        <v>43</v>
      </c>
      <c r="I1137" t="s">
        <v>44</v>
      </c>
      <c r="J1137" t="s">
        <v>45</v>
      </c>
      <c r="K1137" t="s">
        <v>120</v>
      </c>
      <c r="L1137" t="s">
        <v>47</v>
      </c>
      <c r="M1137" t="s">
        <v>806</v>
      </c>
      <c r="N1137">
        <v>0.56999999999999995</v>
      </c>
      <c r="O1137" t="s">
        <v>35</v>
      </c>
      <c r="P1137" t="s">
        <v>88</v>
      </c>
      <c r="Q1137" t="s">
        <v>380</v>
      </c>
      <c r="R1137" t="s">
        <v>2767</v>
      </c>
      <c r="S1137">
        <v>71901</v>
      </c>
      <c r="T1137" s="1">
        <v>42020</v>
      </c>
      <c r="U1137" s="1">
        <v>42021</v>
      </c>
      <c r="V1137">
        <v>-253.77800000000002</v>
      </c>
      <c r="W1137" s="2">
        <f>Sales_Dataset[[#This Row],[Profit]]/Sales_Dataset[[#This Row],[Sales]]</f>
        <v>-1.9590705573568012</v>
      </c>
      <c r="X1137">
        <v>9</v>
      </c>
      <c r="Y1137">
        <v>129.54</v>
      </c>
      <c r="Z1137">
        <v>86338</v>
      </c>
      <c r="AA1137" t="s">
        <v>91</v>
      </c>
      <c r="AB1137" t="s">
        <v>40</v>
      </c>
    </row>
    <row r="1138" spans="1:28" x14ac:dyDescent="0.3">
      <c r="A1138">
        <v>7812</v>
      </c>
      <c r="B1138" t="s">
        <v>27</v>
      </c>
      <c r="C1138">
        <v>0.06</v>
      </c>
      <c r="D1138">
        <v>5.68</v>
      </c>
      <c r="E1138">
        <v>1.39</v>
      </c>
      <c r="F1138">
        <v>1228</v>
      </c>
      <c r="G1138" t="s">
        <v>357</v>
      </c>
      <c r="H1138" t="s">
        <v>43</v>
      </c>
      <c r="I1138" t="s">
        <v>60</v>
      </c>
      <c r="J1138" t="s">
        <v>45</v>
      </c>
      <c r="K1138" t="s">
        <v>115</v>
      </c>
      <c r="L1138" t="s">
        <v>47</v>
      </c>
      <c r="M1138" t="s">
        <v>360</v>
      </c>
      <c r="N1138">
        <v>0.38</v>
      </c>
      <c r="O1138" t="s">
        <v>35</v>
      </c>
      <c r="P1138" t="s">
        <v>69</v>
      </c>
      <c r="Q1138" t="s">
        <v>165</v>
      </c>
      <c r="R1138" t="s">
        <v>166</v>
      </c>
      <c r="S1138">
        <v>19140</v>
      </c>
      <c r="T1138" s="1">
        <v>42051</v>
      </c>
      <c r="U1138" s="1">
        <v>42051</v>
      </c>
      <c r="V1138">
        <v>33.01</v>
      </c>
      <c r="W1138" s="2">
        <f>Sales_Dataset[[#This Row],[Profit]]/Sales_Dataset[[#This Row],[Sales]]</f>
        <v>0.25484443758202729</v>
      </c>
      <c r="X1138">
        <v>24</v>
      </c>
      <c r="Y1138">
        <v>129.53</v>
      </c>
      <c r="Z1138">
        <v>55874</v>
      </c>
      <c r="AA1138" t="s">
        <v>72</v>
      </c>
      <c r="AB1138" t="s">
        <v>129</v>
      </c>
    </row>
    <row r="1139" spans="1:28" x14ac:dyDescent="0.3">
      <c r="A1139">
        <v>5118</v>
      </c>
      <c r="B1139" t="s">
        <v>58</v>
      </c>
      <c r="C1139">
        <v>0.04</v>
      </c>
      <c r="D1139">
        <v>6.98</v>
      </c>
      <c r="E1139">
        <v>2.83</v>
      </c>
      <c r="F1139">
        <v>1246</v>
      </c>
      <c r="G1139" t="s">
        <v>266</v>
      </c>
      <c r="H1139" t="s">
        <v>43</v>
      </c>
      <c r="I1139" t="s">
        <v>44</v>
      </c>
      <c r="J1139" t="s">
        <v>31</v>
      </c>
      <c r="K1139" t="s">
        <v>117</v>
      </c>
      <c r="L1139" t="s">
        <v>62</v>
      </c>
      <c r="M1139" t="s">
        <v>267</v>
      </c>
      <c r="N1139">
        <v>0.37</v>
      </c>
      <c r="O1139" t="s">
        <v>35</v>
      </c>
      <c r="P1139" t="s">
        <v>69</v>
      </c>
      <c r="Q1139" t="s">
        <v>70</v>
      </c>
      <c r="R1139" t="s">
        <v>71</v>
      </c>
      <c r="S1139">
        <v>10009</v>
      </c>
      <c r="T1139" s="1">
        <v>42099</v>
      </c>
      <c r="U1139" s="1">
        <v>42101</v>
      </c>
      <c r="V1139">
        <v>46.01</v>
      </c>
      <c r="W1139" s="2">
        <f>Sales_Dataset[[#This Row],[Profit]]/Sales_Dataset[[#This Row],[Sales]]</f>
        <v>0.35534445474204512</v>
      </c>
      <c r="X1139">
        <v>18</v>
      </c>
      <c r="Y1139">
        <v>129.47999999999999</v>
      </c>
      <c r="Z1139">
        <v>36452</v>
      </c>
      <c r="AA1139" t="s">
        <v>72</v>
      </c>
      <c r="AB1139" t="s">
        <v>40</v>
      </c>
    </row>
    <row r="1140" spans="1:28" x14ac:dyDescent="0.3">
      <c r="A1140">
        <v>21682</v>
      </c>
      <c r="B1140" t="s">
        <v>41</v>
      </c>
      <c r="C1140">
        <v>0.08</v>
      </c>
      <c r="D1140">
        <v>3.69</v>
      </c>
      <c r="E1140">
        <v>0.5</v>
      </c>
      <c r="F1140">
        <v>1502</v>
      </c>
      <c r="G1140" t="s">
        <v>832</v>
      </c>
      <c r="H1140" t="s">
        <v>43</v>
      </c>
      <c r="I1140" t="s">
        <v>60</v>
      </c>
      <c r="J1140" t="s">
        <v>45</v>
      </c>
      <c r="K1140" t="s">
        <v>46</v>
      </c>
      <c r="L1140" t="s">
        <v>47</v>
      </c>
      <c r="M1140" t="s">
        <v>1240</v>
      </c>
      <c r="N1140">
        <v>0.38</v>
      </c>
      <c r="O1140" t="s">
        <v>35</v>
      </c>
      <c r="P1140" t="s">
        <v>88</v>
      </c>
      <c r="Q1140" t="s">
        <v>94</v>
      </c>
      <c r="R1140" t="s">
        <v>834</v>
      </c>
      <c r="S1140">
        <v>33065</v>
      </c>
      <c r="T1140" s="1">
        <v>42131</v>
      </c>
      <c r="U1140" s="1">
        <v>42134</v>
      </c>
      <c r="V1140">
        <v>-3.6547000000000001</v>
      </c>
      <c r="W1140" s="2">
        <f>Sales_Dataset[[#This Row],[Profit]]/Sales_Dataset[[#This Row],[Sales]]</f>
        <v>-2.8236884802595997E-2</v>
      </c>
      <c r="X1140">
        <v>38</v>
      </c>
      <c r="Y1140">
        <v>129.43</v>
      </c>
      <c r="Z1140">
        <v>89193</v>
      </c>
      <c r="AA1140" t="s">
        <v>91</v>
      </c>
      <c r="AB1140" t="s">
        <v>40</v>
      </c>
    </row>
    <row r="1141" spans="1:28" x14ac:dyDescent="0.3">
      <c r="A1141">
        <v>20619</v>
      </c>
      <c r="B1141" t="s">
        <v>27</v>
      </c>
      <c r="C1141">
        <v>0.06</v>
      </c>
      <c r="D1141">
        <v>16.48</v>
      </c>
      <c r="E1141">
        <v>1.99</v>
      </c>
      <c r="F1141">
        <v>1719</v>
      </c>
      <c r="G1141" t="s">
        <v>1554</v>
      </c>
      <c r="H1141" t="s">
        <v>43</v>
      </c>
      <c r="I1141" t="s">
        <v>30</v>
      </c>
      <c r="J1141" t="s">
        <v>55</v>
      </c>
      <c r="K1141" t="s">
        <v>86</v>
      </c>
      <c r="L1141" t="s">
        <v>62</v>
      </c>
      <c r="M1141" t="s">
        <v>316</v>
      </c>
      <c r="N1141">
        <v>0.42</v>
      </c>
      <c r="O1141" t="s">
        <v>35</v>
      </c>
      <c r="P1141" t="s">
        <v>88</v>
      </c>
      <c r="Q1141" t="s">
        <v>564</v>
      </c>
      <c r="R1141" t="s">
        <v>1555</v>
      </c>
      <c r="S1141">
        <v>35473</v>
      </c>
      <c r="T1141" s="1">
        <v>42021</v>
      </c>
      <c r="U1141" s="1">
        <v>42023</v>
      </c>
      <c r="V1141">
        <v>-144.59200000000001</v>
      </c>
      <c r="W1141" s="2">
        <f>Sales_Dataset[[#This Row],[Profit]]/Sales_Dataset[[#This Row],[Sales]]</f>
        <v>-1.1284788886287367</v>
      </c>
      <c r="X1141">
        <v>8</v>
      </c>
      <c r="Y1141">
        <v>128.13</v>
      </c>
      <c r="Z1141">
        <v>90786</v>
      </c>
      <c r="AA1141" t="s">
        <v>91</v>
      </c>
      <c r="AB1141" t="s">
        <v>40</v>
      </c>
    </row>
    <row r="1142" spans="1:28" x14ac:dyDescent="0.3">
      <c r="A1142">
        <v>23468</v>
      </c>
      <c r="B1142" t="s">
        <v>76</v>
      </c>
      <c r="C1142">
        <v>0.03</v>
      </c>
      <c r="D1142">
        <v>5.98</v>
      </c>
      <c r="E1142">
        <v>1.49</v>
      </c>
      <c r="F1142">
        <v>1194</v>
      </c>
      <c r="G1142" t="s">
        <v>2439</v>
      </c>
      <c r="H1142" t="s">
        <v>43</v>
      </c>
      <c r="I1142" t="s">
        <v>60</v>
      </c>
      <c r="J1142" t="s">
        <v>45</v>
      </c>
      <c r="K1142" t="s">
        <v>67</v>
      </c>
      <c r="L1142" t="s">
        <v>47</v>
      </c>
      <c r="M1142" t="s">
        <v>285</v>
      </c>
      <c r="N1142">
        <v>0.39</v>
      </c>
      <c r="O1142" t="s">
        <v>35</v>
      </c>
      <c r="P1142" t="s">
        <v>88</v>
      </c>
      <c r="Q1142" t="s">
        <v>94</v>
      </c>
      <c r="R1142" t="s">
        <v>2440</v>
      </c>
      <c r="S1142">
        <v>34142</v>
      </c>
      <c r="T1142" s="1">
        <v>42125</v>
      </c>
      <c r="U1142" s="1">
        <v>42127</v>
      </c>
      <c r="V1142">
        <v>20.495999999999995</v>
      </c>
      <c r="W1142" s="2">
        <f>Sales_Dataset[[#This Row],[Profit]]/Sales_Dataset[[#This Row],[Sales]]</f>
        <v>0.16020009379396588</v>
      </c>
      <c r="X1142">
        <v>21</v>
      </c>
      <c r="Y1142">
        <v>127.94</v>
      </c>
      <c r="Z1142">
        <v>87586</v>
      </c>
      <c r="AA1142" t="s">
        <v>91</v>
      </c>
      <c r="AB1142" t="s">
        <v>40</v>
      </c>
    </row>
    <row r="1143" spans="1:28" x14ac:dyDescent="0.3">
      <c r="A1143">
        <v>20976</v>
      </c>
      <c r="B1143" t="s">
        <v>27</v>
      </c>
      <c r="C1143">
        <v>0.01</v>
      </c>
      <c r="D1143">
        <v>6.48</v>
      </c>
      <c r="E1143">
        <v>6.57</v>
      </c>
      <c r="F1143">
        <v>2587</v>
      </c>
      <c r="G1143" t="s">
        <v>1626</v>
      </c>
      <c r="H1143" t="s">
        <v>85</v>
      </c>
      <c r="I1143" t="s">
        <v>44</v>
      </c>
      <c r="J1143" t="s">
        <v>45</v>
      </c>
      <c r="K1143" t="s">
        <v>53</v>
      </c>
      <c r="L1143" t="s">
        <v>47</v>
      </c>
      <c r="M1143" t="s">
        <v>1700</v>
      </c>
      <c r="N1143">
        <v>0.37</v>
      </c>
      <c r="O1143" t="s">
        <v>35</v>
      </c>
      <c r="P1143" t="s">
        <v>49</v>
      </c>
      <c r="Q1143" t="s">
        <v>419</v>
      </c>
      <c r="R1143" t="s">
        <v>1627</v>
      </c>
      <c r="S1143">
        <v>54220</v>
      </c>
      <c r="T1143" s="1">
        <v>42063</v>
      </c>
      <c r="U1143" s="1">
        <v>42063</v>
      </c>
      <c r="V1143">
        <v>-46.5244</v>
      </c>
      <c r="W1143" s="2">
        <f>Sales_Dataset[[#This Row],[Profit]]/Sales_Dataset[[#This Row],[Sales]]</f>
        <v>-0.36395525307048426</v>
      </c>
      <c r="X1143">
        <v>18</v>
      </c>
      <c r="Y1143">
        <v>127.83</v>
      </c>
      <c r="Z1143">
        <v>91166</v>
      </c>
      <c r="AA1143" t="s">
        <v>52</v>
      </c>
      <c r="AB1143" t="s">
        <v>40</v>
      </c>
    </row>
    <row r="1144" spans="1:28" x14ac:dyDescent="0.3">
      <c r="A1144">
        <v>22548</v>
      </c>
      <c r="B1144" t="s">
        <v>76</v>
      </c>
      <c r="C1144">
        <v>0</v>
      </c>
      <c r="D1144">
        <v>6.48</v>
      </c>
      <c r="E1144">
        <v>5.1100000000000003</v>
      </c>
      <c r="F1144">
        <v>871</v>
      </c>
      <c r="G1144" t="s">
        <v>2164</v>
      </c>
      <c r="H1144" t="s">
        <v>43</v>
      </c>
      <c r="I1144" t="s">
        <v>44</v>
      </c>
      <c r="J1144" t="s">
        <v>45</v>
      </c>
      <c r="K1144" t="s">
        <v>53</v>
      </c>
      <c r="L1144" t="s">
        <v>47</v>
      </c>
      <c r="M1144" t="s">
        <v>1265</v>
      </c>
      <c r="N1144">
        <v>0.37</v>
      </c>
      <c r="O1144" t="s">
        <v>35</v>
      </c>
      <c r="P1144" t="s">
        <v>36</v>
      </c>
      <c r="Q1144" t="s">
        <v>1617</v>
      </c>
      <c r="R1144" t="s">
        <v>2166</v>
      </c>
      <c r="S1144">
        <v>89502</v>
      </c>
      <c r="T1144" s="1">
        <v>42144</v>
      </c>
      <c r="U1144" s="1">
        <v>42146</v>
      </c>
      <c r="V1144">
        <v>-33.31</v>
      </c>
      <c r="W1144" s="2">
        <f>Sales_Dataset[[#This Row],[Profit]]/Sales_Dataset[[#This Row],[Sales]]</f>
        <v>-0.26062123464517645</v>
      </c>
      <c r="X1144">
        <v>18</v>
      </c>
      <c r="Y1144">
        <v>127.81</v>
      </c>
      <c r="Z1144">
        <v>90578</v>
      </c>
      <c r="AA1144" t="s">
        <v>39</v>
      </c>
      <c r="AB1144" t="s">
        <v>40</v>
      </c>
    </row>
    <row r="1145" spans="1:28" x14ac:dyDescent="0.3">
      <c r="A1145">
        <v>19003</v>
      </c>
      <c r="B1145" t="s">
        <v>58</v>
      </c>
      <c r="C1145">
        <v>0.08</v>
      </c>
      <c r="D1145">
        <v>45.19</v>
      </c>
      <c r="E1145">
        <v>1.99</v>
      </c>
      <c r="F1145">
        <v>999</v>
      </c>
      <c r="G1145" t="s">
        <v>901</v>
      </c>
      <c r="H1145" t="s">
        <v>43</v>
      </c>
      <c r="I1145" t="s">
        <v>60</v>
      </c>
      <c r="J1145" t="s">
        <v>55</v>
      </c>
      <c r="K1145" t="s">
        <v>86</v>
      </c>
      <c r="L1145" t="s">
        <v>62</v>
      </c>
      <c r="M1145" t="s">
        <v>902</v>
      </c>
      <c r="N1145">
        <v>0.55000000000000004</v>
      </c>
      <c r="O1145" t="s">
        <v>35</v>
      </c>
      <c r="P1145" t="s">
        <v>69</v>
      </c>
      <c r="Q1145" t="s">
        <v>497</v>
      </c>
      <c r="R1145" t="s">
        <v>903</v>
      </c>
      <c r="S1145">
        <v>7450</v>
      </c>
      <c r="T1145" s="1">
        <v>42077</v>
      </c>
      <c r="U1145" s="1">
        <v>42078</v>
      </c>
      <c r="V1145">
        <v>-71.83</v>
      </c>
      <c r="W1145" s="2">
        <f>Sales_Dataset[[#This Row],[Profit]]/Sales_Dataset[[#This Row],[Sales]]</f>
        <v>-0.56461248231410155</v>
      </c>
      <c r="X1145">
        <v>3</v>
      </c>
      <c r="Y1145">
        <v>127.22</v>
      </c>
      <c r="Z1145">
        <v>89433</v>
      </c>
      <c r="AA1145" t="s">
        <v>72</v>
      </c>
      <c r="AB1145" t="s">
        <v>40</v>
      </c>
    </row>
    <row r="1146" spans="1:28" x14ac:dyDescent="0.3">
      <c r="A1146">
        <v>19047</v>
      </c>
      <c r="B1146" t="s">
        <v>65</v>
      </c>
      <c r="C1146">
        <v>0.02</v>
      </c>
      <c r="D1146">
        <v>13.48</v>
      </c>
      <c r="E1146">
        <v>4.51</v>
      </c>
      <c r="F1146">
        <v>3275</v>
      </c>
      <c r="G1146" t="s">
        <v>924</v>
      </c>
      <c r="H1146" t="s">
        <v>43</v>
      </c>
      <c r="I1146" t="s">
        <v>44</v>
      </c>
      <c r="J1146" t="s">
        <v>45</v>
      </c>
      <c r="K1146" t="s">
        <v>120</v>
      </c>
      <c r="L1146" t="s">
        <v>47</v>
      </c>
      <c r="M1146" t="s">
        <v>925</v>
      </c>
      <c r="N1146">
        <v>0.59</v>
      </c>
      <c r="O1146" t="s">
        <v>35</v>
      </c>
      <c r="P1146" t="s">
        <v>36</v>
      </c>
      <c r="Q1146" t="s">
        <v>108</v>
      </c>
      <c r="R1146" t="s">
        <v>926</v>
      </c>
      <c r="S1146">
        <v>98273</v>
      </c>
      <c r="T1146" s="1">
        <v>42084</v>
      </c>
      <c r="U1146" s="1">
        <v>42086</v>
      </c>
      <c r="V1146">
        <v>34.520000000000003</v>
      </c>
      <c r="W1146" s="2">
        <f>Sales_Dataset[[#This Row],[Profit]]/Sales_Dataset[[#This Row],[Sales]]</f>
        <v>0.27155443675267465</v>
      </c>
      <c r="X1146">
        <v>9</v>
      </c>
      <c r="Y1146">
        <v>127.12</v>
      </c>
      <c r="Z1146">
        <v>86233</v>
      </c>
      <c r="AA1146" t="s">
        <v>39</v>
      </c>
      <c r="AB1146" t="s">
        <v>40</v>
      </c>
    </row>
    <row r="1147" spans="1:28" x14ac:dyDescent="0.3">
      <c r="A1147">
        <v>20919</v>
      </c>
      <c r="B1147" t="s">
        <v>58</v>
      </c>
      <c r="C1147">
        <v>0.1</v>
      </c>
      <c r="D1147">
        <v>8.8800000000000008</v>
      </c>
      <c r="E1147">
        <v>6.28</v>
      </c>
      <c r="F1147">
        <v>387</v>
      </c>
      <c r="G1147" t="s">
        <v>1683</v>
      </c>
      <c r="H1147" t="s">
        <v>85</v>
      </c>
      <c r="I1147" t="s">
        <v>30</v>
      </c>
      <c r="J1147" t="s">
        <v>45</v>
      </c>
      <c r="K1147" t="s">
        <v>67</v>
      </c>
      <c r="L1147" t="s">
        <v>47</v>
      </c>
      <c r="M1147" t="s">
        <v>668</v>
      </c>
      <c r="N1147">
        <v>0.35</v>
      </c>
      <c r="O1147" t="s">
        <v>35</v>
      </c>
      <c r="P1147" t="s">
        <v>49</v>
      </c>
      <c r="Q1147" t="s">
        <v>467</v>
      </c>
      <c r="R1147" t="s">
        <v>1684</v>
      </c>
      <c r="S1147">
        <v>68801</v>
      </c>
      <c r="T1147" s="1">
        <v>42167</v>
      </c>
      <c r="U1147" s="1">
        <v>42169</v>
      </c>
      <c r="V1147">
        <v>-27.283750000000001</v>
      </c>
      <c r="W1147" s="2">
        <f>Sales_Dataset[[#This Row],[Profit]]/Sales_Dataset[[#This Row],[Sales]]</f>
        <v>-0.21500197005516156</v>
      </c>
      <c r="X1147">
        <v>15</v>
      </c>
      <c r="Y1147">
        <v>126.9</v>
      </c>
      <c r="Z1147">
        <v>90339</v>
      </c>
      <c r="AA1147" t="s">
        <v>52</v>
      </c>
      <c r="AB1147" t="s">
        <v>40</v>
      </c>
    </row>
    <row r="1148" spans="1:28" x14ac:dyDescent="0.3">
      <c r="A1148">
        <v>19266</v>
      </c>
      <c r="B1148" t="s">
        <v>65</v>
      </c>
      <c r="C1148">
        <v>0.02</v>
      </c>
      <c r="D1148">
        <v>6.48</v>
      </c>
      <c r="E1148">
        <v>5.14</v>
      </c>
      <c r="F1148">
        <v>800</v>
      </c>
      <c r="G1148" t="s">
        <v>1047</v>
      </c>
      <c r="H1148" t="s">
        <v>43</v>
      </c>
      <c r="I1148" t="s">
        <v>80</v>
      </c>
      <c r="J1148" t="s">
        <v>45</v>
      </c>
      <c r="K1148" t="s">
        <v>53</v>
      </c>
      <c r="L1148" t="s">
        <v>47</v>
      </c>
      <c r="M1148" t="s">
        <v>979</v>
      </c>
      <c r="N1148">
        <v>0.37</v>
      </c>
      <c r="O1148" t="s">
        <v>35</v>
      </c>
      <c r="P1148" t="s">
        <v>36</v>
      </c>
      <c r="Q1148" t="s">
        <v>402</v>
      </c>
      <c r="R1148" t="s">
        <v>910</v>
      </c>
      <c r="S1148">
        <v>84067</v>
      </c>
      <c r="T1148" s="1">
        <v>42091</v>
      </c>
      <c r="U1148" s="1">
        <v>42093</v>
      </c>
      <c r="V1148">
        <v>-48.68</v>
      </c>
      <c r="W1148" s="2">
        <f>Sales_Dataset[[#This Row],[Profit]]/Sales_Dataset[[#This Row],[Sales]]</f>
        <v>-0.38433601768514131</v>
      </c>
      <c r="X1148">
        <v>19</v>
      </c>
      <c r="Y1148">
        <v>126.66</v>
      </c>
      <c r="Z1148">
        <v>89910</v>
      </c>
      <c r="AA1148" t="s">
        <v>39</v>
      </c>
      <c r="AB1148" t="s">
        <v>40</v>
      </c>
    </row>
    <row r="1149" spans="1:28" x14ac:dyDescent="0.3">
      <c r="A1149">
        <v>19517</v>
      </c>
      <c r="B1149" t="s">
        <v>41</v>
      </c>
      <c r="C1149">
        <v>0.06</v>
      </c>
      <c r="D1149">
        <v>60.98</v>
      </c>
      <c r="E1149">
        <v>30</v>
      </c>
      <c r="F1149">
        <v>3224</v>
      </c>
      <c r="G1149" t="s">
        <v>1176</v>
      </c>
      <c r="H1149" t="s">
        <v>29</v>
      </c>
      <c r="I1149" t="s">
        <v>60</v>
      </c>
      <c r="J1149" t="s">
        <v>31</v>
      </c>
      <c r="K1149" t="s">
        <v>185</v>
      </c>
      <c r="L1149" t="s">
        <v>74</v>
      </c>
      <c r="M1149" t="s">
        <v>1177</v>
      </c>
      <c r="N1149">
        <v>0.7</v>
      </c>
      <c r="O1149" t="s">
        <v>35</v>
      </c>
      <c r="P1149" t="s">
        <v>88</v>
      </c>
      <c r="Q1149" t="s">
        <v>736</v>
      </c>
      <c r="R1149" t="s">
        <v>1178</v>
      </c>
      <c r="S1149">
        <v>37066</v>
      </c>
      <c r="T1149" s="1">
        <v>42095</v>
      </c>
      <c r="U1149" s="1">
        <v>42096</v>
      </c>
      <c r="V1149">
        <v>-74.088000000000008</v>
      </c>
      <c r="W1149" s="2">
        <f>Sales_Dataset[[#This Row],[Profit]]/Sales_Dataset[[#This Row],[Sales]]</f>
        <v>-0.5884670373312153</v>
      </c>
      <c r="X1149">
        <v>2</v>
      </c>
      <c r="Y1149">
        <v>125.9</v>
      </c>
      <c r="Z1149">
        <v>86508</v>
      </c>
      <c r="AA1149" t="s">
        <v>91</v>
      </c>
      <c r="AB1149" t="s">
        <v>40</v>
      </c>
    </row>
    <row r="1150" spans="1:28" x14ac:dyDescent="0.3">
      <c r="A1150">
        <v>24763</v>
      </c>
      <c r="B1150" t="s">
        <v>41</v>
      </c>
      <c r="C1150">
        <v>0.06</v>
      </c>
      <c r="D1150">
        <v>6.48</v>
      </c>
      <c r="E1150">
        <v>8.8800000000000008</v>
      </c>
      <c r="F1150">
        <v>868</v>
      </c>
      <c r="G1150" t="s">
        <v>2708</v>
      </c>
      <c r="H1150" t="s">
        <v>43</v>
      </c>
      <c r="I1150" t="s">
        <v>30</v>
      </c>
      <c r="J1150" t="s">
        <v>45</v>
      </c>
      <c r="K1150" t="s">
        <v>53</v>
      </c>
      <c r="L1150" t="s">
        <v>47</v>
      </c>
      <c r="M1150" t="s">
        <v>2709</v>
      </c>
      <c r="N1150">
        <v>0.37</v>
      </c>
      <c r="O1150" t="s">
        <v>35</v>
      </c>
      <c r="P1150" t="s">
        <v>49</v>
      </c>
      <c r="Q1150" t="s">
        <v>474</v>
      </c>
      <c r="R1150" t="s">
        <v>2710</v>
      </c>
      <c r="S1150">
        <v>55126</v>
      </c>
      <c r="T1150" s="1">
        <v>42069</v>
      </c>
      <c r="U1150" s="1">
        <v>42070</v>
      </c>
      <c r="V1150">
        <v>-237.47</v>
      </c>
      <c r="W1150" s="2">
        <f>Sales_Dataset[[#This Row],[Profit]]/Sales_Dataset[[#This Row],[Sales]]</f>
        <v>-1.8881291245925103</v>
      </c>
      <c r="X1150">
        <v>20</v>
      </c>
      <c r="Y1150">
        <v>125.77</v>
      </c>
      <c r="Z1150">
        <v>91195</v>
      </c>
      <c r="AA1150" t="s">
        <v>52</v>
      </c>
      <c r="AB1150" t="s">
        <v>40</v>
      </c>
    </row>
    <row r="1151" spans="1:28" x14ac:dyDescent="0.3">
      <c r="A1151">
        <v>21102</v>
      </c>
      <c r="B1151" t="s">
        <v>76</v>
      </c>
      <c r="C1151">
        <v>0.04</v>
      </c>
      <c r="D1151">
        <v>6.48</v>
      </c>
      <c r="E1151">
        <v>9.5399999999999991</v>
      </c>
      <c r="F1151">
        <v>2512</v>
      </c>
      <c r="G1151" t="s">
        <v>1740</v>
      </c>
      <c r="H1151" t="s">
        <v>43</v>
      </c>
      <c r="I1151" t="s">
        <v>44</v>
      </c>
      <c r="J1151" t="s">
        <v>45</v>
      </c>
      <c r="K1151" t="s">
        <v>53</v>
      </c>
      <c r="L1151" t="s">
        <v>47</v>
      </c>
      <c r="M1151" t="s">
        <v>1741</v>
      </c>
      <c r="N1151">
        <v>0.37</v>
      </c>
      <c r="O1151" t="s">
        <v>35</v>
      </c>
      <c r="P1151" t="s">
        <v>69</v>
      </c>
      <c r="Q1151" t="s">
        <v>98</v>
      </c>
      <c r="R1151" t="s">
        <v>1742</v>
      </c>
      <c r="S1151">
        <v>2138</v>
      </c>
      <c r="T1151" s="1">
        <v>42170</v>
      </c>
      <c r="U1151" s="1">
        <v>42172</v>
      </c>
      <c r="V1151">
        <v>-223.94400000000002</v>
      </c>
      <c r="W1151" s="2">
        <f>Sales_Dataset[[#This Row],[Profit]]/Sales_Dataset[[#This Row],[Sales]]</f>
        <v>-1.7862646566164155</v>
      </c>
      <c r="X1151">
        <v>19</v>
      </c>
      <c r="Y1151">
        <v>125.37</v>
      </c>
      <c r="Z1151">
        <v>87030</v>
      </c>
      <c r="AA1151" t="s">
        <v>72</v>
      </c>
      <c r="AB1151" t="s">
        <v>40</v>
      </c>
    </row>
    <row r="1152" spans="1:28" x14ac:dyDescent="0.3">
      <c r="A1152">
        <v>21620</v>
      </c>
      <c r="B1152" t="s">
        <v>27</v>
      </c>
      <c r="C1152">
        <v>0.01</v>
      </c>
      <c r="D1152">
        <v>45.99</v>
      </c>
      <c r="E1152">
        <v>4.99</v>
      </c>
      <c r="F1152">
        <v>3279</v>
      </c>
      <c r="G1152" t="s">
        <v>1383</v>
      </c>
      <c r="H1152" t="s">
        <v>43</v>
      </c>
      <c r="I1152" t="s">
        <v>44</v>
      </c>
      <c r="J1152" t="s">
        <v>55</v>
      </c>
      <c r="K1152" t="s">
        <v>56</v>
      </c>
      <c r="L1152" t="s">
        <v>47</v>
      </c>
      <c r="M1152" t="s">
        <v>1772</v>
      </c>
      <c r="N1152">
        <v>0.56000000000000005</v>
      </c>
      <c r="O1152" t="s">
        <v>35</v>
      </c>
      <c r="P1152" t="s">
        <v>88</v>
      </c>
      <c r="Q1152" t="s">
        <v>598</v>
      </c>
      <c r="R1152" t="s">
        <v>1385</v>
      </c>
      <c r="S1152">
        <v>29203</v>
      </c>
      <c r="T1152" s="1">
        <v>42077</v>
      </c>
      <c r="U1152" s="1">
        <v>42079</v>
      </c>
      <c r="V1152">
        <v>24.018000000000001</v>
      </c>
      <c r="W1152" s="2">
        <f>Sales_Dataset[[#This Row],[Profit]]/Sales_Dataset[[#This Row],[Sales]]</f>
        <v>0.19185238437574886</v>
      </c>
      <c r="X1152">
        <v>3</v>
      </c>
      <c r="Y1152">
        <v>125.19</v>
      </c>
      <c r="Z1152">
        <v>90767</v>
      </c>
      <c r="AA1152" t="s">
        <v>91</v>
      </c>
      <c r="AB1152" t="s">
        <v>40</v>
      </c>
    </row>
    <row r="1153" spans="1:28" x14ac:dyDescent="0.3">
      <c r="A1153">
        <v>1279</v>
      </c>
      <c r="B1153" t="s">
        <v>142</v>
      </c>
      <c r="C1153">
        <v>0.06</v>
      </c>
      <c r="D1153">
        <v>40.98</v>
      </c>
      <c r="E1153">
        <v>2.99</v>
      </c>
      <c r="F1153">
        <v>949</v>
      </c>
      <c r="G1153" t="s">
        <v>137</v>
      </c>
      <c r="H1153" t="s">
        <v>43</v>
      </c>
      <c r="I1153" t="s">
        <v>80</v>
      </c>
      <c r="J1153" t="s">
        <v>45</v>
      </c>
      <c r="K1153" t="s">
        <v>67</v>
      </c>
      <c r="L1153" t="s">
        <v>47</v>
      </c>
      <c r="M1153" t="s">
        <v>143</v>
      </c>
      <c r="N1153">
        <v>0.36</v>
      </c>
      <c r="O1153" t="s">
        <v>35</v>
      </c>
      <c r="P1153" t="s">
        <v>36</v>
      </c>
      <c r="Q1153" t="s">
        <v>37</v>
      </c>
      <c r="R1153" t="s">
        <v>38</v>
      </c>
      <c r="S1153">
        <v>90049</v>
      </c>
      <c r="T1153" s="1">
        <v>42006</v>
      </c>
      <c r="U1153" s="1">
        <v>42008</v>
      </c>
      <c r="V1153">
        <v>-19.099200000000003</v>
      </c>
      <c r="W1153" s="2">
        <f>Sales_Dataset[[#This Row],[Profit]]/Sales_Dataset[[#This Row],[Sales]]</f>
        <v>-0.15302619982373208</v>
      </c>
      <c r="X1153">
        <v>3</v>
      </c>
      <c r="Y1153">
        <v>124.81</v>
      </c>
      <c r="Z1153">
        <v>9285</v>
      </c>
      <c r="AA1153" t="s">
        <v>39</v>
      </c>
      <c r="AB1153" t="s">
        <v>40</v>
      </c>
    </row>
    <row r="1154" spans="1:28" x14ac:dyDescent="0.3">
      <c r="A1154">
        <v>20825</v>
      </c>
      <c r="B1154" t="s">
        <v>58</v>
      </c>
      <c r="C1154">
        <v>0.01</v>
      </c>
      <c r="D1154">
        <v>10.52</v>
      </c>
      <c r="E1154">
        <v>7.94</v>
      </c>
      <c r="F1154">
        <v>2072</v>
      </c>
      <c r="G1154" t="s">
        <v>1516</v>
      </c>
      <c r="H1154" t="s">
        <v>43</v>
      </c>
      <c r="I1154" t="s">
        <v>30</v>
      </c>
      <c r="J1154" t="s">
        <v>31</v>
      </c>
      <c r="K1154" t="s">
        <v>117</v>
      </c>
      <c r="L1154" t="s">
        <v>62</v>
      </c>
      <c r="M1154" t="s">
        <v>1638</v>
      </c>
      <c r="N1154">
        <v>0.52</v>
      </c>
      <c r="O1154" t="s">
        <v>35</v>
      </c>
      <c r="P1154" t="s">
        <v>49</v>
      </c>
      <c r="Q1154" t="s">
        <v>216</v>
      </c>
      <c r="R1154" t="s">
        <v>1518</v>
      </c>
      <c r="S1154">
        <v>48505</v>
      </c>
      <c r="T1154" s="1">
        <v>42046</v>
      </c>
      <c r="U1154" s="1">
        <v>42048</v>
      </c>
      <c r="V1154">
        <v>-15.818400000000002</v>
      </c>
      <c r="W1154" s="2">
        <f>Sales_Dataset[[#This Row],[Profit]]/Sales_Dataset[[#This Row],[Sales]]</f>
        <v>-0.1276397966594045</v>
      </c>
      <c r="X1154">
        <v>11</v>
      </c>
      <c r="Y1154">
        <v>123.93</v>
      </c>
      <c r="Z1154">
        <v>88556</v>
      </c>
      <c r="AA1154" t="s">
        <v>52</v>
      </c>
      <c r="AB1154" t="s">
        <v>40</v>
      </c>
    </row>
    <row r="1155" spans="1:28" x14ac:dyDescent="0.3">
      <c r="A1155">
        <v>25790</v>
      </c>
      <c r="B1155" t="s">
        <v>76</v>
      </c>
      <c r="C1155">
        <v>7.0000000000000007E-2</v>
      </c>
      <c r="D1155">
        <v>11.29</v>
      </c>
      <c r="E1155">
        <v>5.03</v>
      </c>
      <c r="F1155">
        <v>1384</v>
      </c>
      <c r="G1155" t="s">
        <v>2290</v>
      </c>
      <c r="H1155" t="s">
        <v>43</v>
      </c>
      <c r="I1155" t="s">
        <v>80</v>
      </c>
      <c r="J1155" t="s">
        <v>45</v>
      </c>
      <c r="K1155" t="s">
        <v>120</v>
      </c>
      <c r="L1155" t="s">
        <v>47</v>
      </c>
      <c r="M1155" t="s">
        <v>2676</v>
      </c>
      <c r="N1155">
        <v>0.59</v>
      </c>
      <c r="O1155" t="s">
        <v>35</v>
      </c>
      <c r="P1155" t="s">
        <v>88</v>
      </c>
      <c r="Q1155" t="s">
        <v>437</v>
      </c>
      <c r="R1155" t="s">
        <v>543</v>
      </c>
      <c r="S1155">
        <v>22304</v>
      </c>
      <c r="T1155" s="1">
        <v>42185</v>
      </c>
      <c r="U1155" s="1">
        <v>42187</v>
      </c>
      <c r="V1155">
        <v>-163.03</v>
      </c>
      <c r="W1155" s="2">
        <f>Sales_Dataset[[#This Row],[Profit]]/Sales_Dataset[[#This Row],[Sales]]</f>
        <v>-1.3235103101152783</v>
      </c>
      <c r="X1155">
        <v>11</v>
      </c>
      <c r="Y1155">
        <v>123.18</v>
      </c>
      <c r="Z1155">
        <v>89407</v>
      </c>
      <c r="AA1155" t="s">
        <v>91</v>
      </c>
      <c r="AB1155" t="s">
        <v>40</v>
      </c>
    </row>
    <row r="1156" spans="1:28" x14ac:dyDescent="0.3">
      <c r="A1156">
        <v>21945</v>
      </c>
      <c r="B1156" t="s">
        <v>65</v>
      </c>
      <c r="C1156">
        <v>0.02</v>
      </c>
      <c r="D1156">
        <v>15.99</v>
      </c>
      <c r="E1156">
        <v>13.18</v>
      </c>
      <c r="F1156">
        <v>1442</v>
      </c>
      <c r="G1156" t="s">
        <v>1996</v>
      </c>
      <c r="H1156" t="s">
        <v>85</v>
      </c>
      <c r="I1156" t="s">
        <v>30</v>
      </c>
      <c r="J1156" t="s">
        <v>45</v>
      </c>
      <c r="K1156" t="s">
        <v>67</v>
      </c>
      <c r="L1156" t="s">
        <v>47</v>
      </c>
      <c r="M1156" t="s">
        <v>1057</v>
      </c>
      <c r="N1156">
        <v>0.37</v>
      </c>
      <c r="O1156" t="s">
        <v>35</v>
      </c>
      <c r="P1156" t="s">
        <v>49</v>
      </c>
      <c r="Q1156" t="s">
        <v>433</v>
      </c>
      <c r="R1156" t="s">
        <v>1320</v>
      </c>
      <c r="S1156">
        <v>65807</v>
      </c>
      <c r="T1156" s="1">
        <v>42034</v>
      </c>
      <c r="U1156" s="1">
        <v>42038</v>
      </c>
      <c r="V1156">
        <v>-76.992500000000007</v>
      </c>
      <c r="W1156" s="2">
        <f>Sales_Dataset[[#This Row],[Profit]]/Sales_Dataset[[#This Row],[Sales]]</f>
        <v>-0.62580264976022115</v>
      </c>
      <c r="X1156">
        <v>7</v>
      </c>
      <c r="Y1156">
        <v>123.03</v>
      </c>
      <c r="Z1156">
        <v>89077</v>
      </c>
      <c r="AA1156" t="s">
        <v>52</v>
      </c>
      <c r="AB1156" t="s">
        <v>40</v>
      </c>
    </row>
    <row r="1157" spans="1:28" x14ac:dyDescent="0.3">
      <c r="A1157">
        <v>21958</v>
      </c>
      <c r="B1157" t="s">
        <v>58</v>
      </c>
      <c r="C1157">
        <v>0.01</v>
      </c>
      <c r="D1157">
        <v>20.98</v>
      </c>
      <c r="E1157">
        <v>53.03</v>
      </c>
      <c r="F1157">
        <v>508</v>
      </c>
      <c r="G1157" t="s">
        <v>548</v>
      </c>
      <c r="H1157" t="s">
        <v>29</v>
      </c>
      <c r="I1157" t="s">
        <v>30</v>
      </c>
      <c r="J1157" t="s">
        <v>45</v>
      </c>
      <c r="K1157" t="s">
        <v>120</v>
      </c>
      <c r="L1157" t="s">
        <v>74</v>
      </c>
      <c r="M1157" t="s">
        <v>350</v>
      </c>
      <c r="N1157">
        <v>0.78</v>
      </c>
      <c r="O1157" t="s">
        <v>35</v>
      </c>
      <c r="P1157" t="s">
        <v>88</v>
      </c>
      <c r="Q1157" t="s">
        <v>409</v>
      </c>
      <c r="R1157" t="s">
        <v>550</v>
      </c>
      <c r="S1157">
        <v>41011</v>
      </c>
      <c r="T1157" s="1">
        <v>42058</v>
      </c>
      <c r="U1157" s="1">
        <v>42058</v>
      </c>
      <c r="V1157">
        <v>-282.08179999999999</v>
      </c>
      <c r="W1157" s="2">
        <f>Sales_Dataset[[#This Row],[Profit]]/Sales_Dataset[[#This Row],[Sales]]</f>
        <v>-2.2933479674796748</v>
      </c>
      <c r="X1157">
        <v>5</v>
      </c>
      <c r="Y1157">
        <v>123</v>
      </c>
      <c r="Z1157">
        <v>87356</v>
      </c>
      <c r="AA1157" t="s">
        <v>91</v>
      </c>
      <c r="AB1157" t="s">
        <v>40</v>
      </c>
    </row>
    <row r="1158" spans="1:28" x14ac:dyDescent="0.3">
      <c r="A1158">
        <v>19581</v>
      </c>
      <c r="B1158" t="s">
        <v>27</v>
      </c>
      <c r="C1158">
        <v>0.01</v>
      </c>
      <c r="D1158">
        <v>16.48</v>
      </c>
      <c r="E1158">
        <v>1.99</v>
      </c>
      <c r="F1158">
        <v>1997</v>
      </c>
      <c r="G1158" t="s">
        <v>1201</v>
      </c>
      <c r="H1158" t="s">
        <v>43</v>
      </c>
      <c r="I1158" t="s">
        <v>80</v>
      </c>
      <c r="J1158" t="s">
        <v>55</v>
      </c>
      <c r="K1158" t="s">
        <v>86</v>
      </c>
      <c r="L1158" t="s">
        <v>62</v>
      </c>
      <c r="M1158" t="s">
        <v>316</v>
      </c>
      <c r="N1158">
        <v>0.42</v>
      </c>
      <c r="O1158" t="s">
        <v>35</v>
      </c>
      <c r="P1158" t="s">
        <v>88</v>
      </c>
      <c r="Q1158" t="s">
        <v>598</v>
      </c>
      <c r="R1158" t="s">
        <v>599</v>
      </c>
      <c r="S1158">
        <v>29915</v>
      </c>
      <c r="T1158" s="1">
        <v>42131</v>
      </c>
      <c r="U1158" s="1">
        <v>42132</v>
      </c>
      <c r="V1158">
        <v>739.67399999999998</v>
      </c>
      <c r="W1158" s="2">
        <f>Sales_Dataset[[#This Row],[Profit]]/Sales_Dataset[[#This Row],[Sales]]</f>
        <v>6.0170340844382979</v>
      </c>
      <c r="X1158">
        <v>7</v>
      </c>
      <c r="Y1158">
        <v>122.93</v>
      </c>
      <c r="Z1158">
        <v>90334</v>
      </c>
      <c r="AA1158" t="s">
        <v>91</v>
      </c>
      <c r="AB1158" t="s">
        <v>40</v>
      </c>
    </row>
    <row r="1159" spans="1:28" x14ac:dyDescent="0.3">
      <c r="A1159">
        <v>19908</v>
      </c>
      <c r="B1159" t="s">
        <v>41</v>
      </c>
      <c r="C1159">
        <v>0.01</v>
      </c>
      <c r="D1159">
        <v>6.48</v>
      </c>
      <c r="E1159">
        <v>7.37</v>
      </c>
      <c r="F1159">
        <v>2724</v>
      </c>
      <c r="G1159" t="s">
        <v>1321</v>
      </c>
      <c r="H1159" t="s">
        <v>43</v>
      </c>
      <c r="I1159" t="s">
        <v>44</v>
      </c>
      <c r="J1159" t="s">
        <v>45</v>
      </c>
      <c r="K1159" t="s">
        <v>53</v>
      </c>
      <c r="L1159" t="s">
        <v>47</v>
      </c>
      <c r="M1159" t="s">
        <v>1323</v>
      </c>
      <c r="N1159">
        <v>0.37</v>
      </c>
      <c r="O1159" t="s">
        <v>35</v>
      </c>
      <c r="P1159" t="s">
        <v>88</v>
      </c>
      <c r="Q1159" t="s">
        <v>736</v>
      </c>
      <c r="R1159" t="s">
        <v>1322</v>
      </c>
      <c r="S1159">
        <v>37421</v>
      </c>
      <c r="T1159" s="1">
        <v>42125</v>
      </c>
      <c r="U1159" s="1">
        <v>42127</v>
      </c>
      <c r="V1159">
        <v>-449.69399999999996</v>
      </c>
      <c r="W1159" s="2">
        <f>Sales_Dataset[[#This Row],[Profit]]/Sales_Dataset[[#This Row],[Sales]]</f>
        <v>-3.66200325732899</v>
      </c>
      <c r="X1159">
        <v>18</v>
      </c>
      <c r="Y1159">
        <v>122.8</v>
      </c>
      <c r="Z1159">
        <v>88959</v>
      </c>
      <c r="AA1159" t="s">
        <v>91</v>
      </c>
      <c r="AB1159" t="s">
        <v>40</v>
      </c>
    </row>
    <row r="1160" spans="1:28" x14ac:dyDescent="0.3">
      <c r="A1160">
        <v>20789</v>
      </c>
      <c r="B1160" t="s">
        <v>76</v>
      </c>
      <c r="C1160">
        <v>0</v>
      </c>
      <c r="D1160">
        <v>8.5</v>
      </c>
      <c r="E1160">
        <v>1.99</v>
      </c>
      <c r="F1160">
        <v>719</v>
      </c>
      <c r="G1160" t="s">
        <v>1616</v>
      </c>
      <c r="H1160" t="s">
        <v>43</v>
      </c>
      <c r="I1160" t="s">
        <v>30</v>
      </c>
      <c r="J1160" t="s">
        <v>55</v>
      </c>
      <c r="K1160" t="s">
        <v>86</v>
      </c>
      <c r="L1160" t="s">
        <v>62</v>
      </c>
      <c r="M1160" t="s">
        <v>1150</v>
      </c>
      <c r="N1160">
        <v>0.49</v>
      </c>
      <c r="O1160" t="s">
        <v>35</v>
      </c>
      <c r="P1160" t="s">
        <v>36</v>
      </c>
      <c r="Q1160" t="s">
        <v>1617</v>
      </c>
      <c r="R1160" t="s">
        <v>1618</v>
      </c>
      <c r="S1160">
        <v>89041</v>
      </c>
      <c r="T1160" s="1">
        <v>42063</v>
      </c>
      <c r="U1160" s="1">
        <v>42065</v>
      </c>
      <c r="V1160">
        <v>71.735600000000005</v>
      </c>
      <c r="W1160" s="2">
        <f>Sales_Dataset[[#This Row],[Profit]]/Sales_Dataset[[#This Row],[Sales]]</f>
        <v>0.58679427402862994</v>
      </c>
      <c r="X1160">
        <v>14</v>
      </c>
      <c r="Y1160">
        <v>122.25</v>
      </c>
      <c r="Z1160">
        <v>89344</v>
      </c>
      <c r="AA1160" t="s">
        <v>39</v>
      </c>
      <c r="AB1160" t="s">
        <v>40</v>
      </c>
    </row>
    <row r="1161" spans="1:28" x14ac:dyDescent="0.3">
      <c r="A1161">
        <v>1074</v>
      </c>
      <c r="B1161" t="s">
        <v>58</v>
      </c>
      <c r="C1161">
        <v>0.03</v>
      </c>
      <c r="D1161">
        <v>4.26</v>
      </c>
      <c r="E1161">
        <v>1.2</v>
      </c>
      <c r="F1161">
        <v>117</v>
      </c>
      <c r="G1161" t="s">
        <v>134</v>
      </c>
      <c r="H1161" t="s">
        <v>43</v>
      </c>
      <c r="I1161" t="s">
        <v>44</v>
      </c>
      <c r="J1161" t="s">
        <v>45</v>
      </c>
      <c r="K1161" t="s">
        <v>81</v>
      </c>
      <c r="L1161" t="s">
        <v>82</v>
      </c>
      <c r="M1161" t="s">
        <v>83</v>
      </c>
      <c r="N1161">
        <v>0.44</v>
      </c>
      <c r="O1161" t="s">
        <v>35</v>
      </c>
      <c r="P1161" t="s">
        <v>36</v>
      </c>
      <c r="Q1161" t="s">
        <v>108</v>
      </c>
      <c r="R1161" t="s">
        <v>135</v>
      </c>
      <c r="S1161">
        <v>98103</v>
      </c>
      <c r="T1161" s="1">
        <v>42007</v>
      </c>
      <c r="U1161" s="1">
        <v>42008</v>
      </c>
      <c r="V1161">
        <v>9.82</v>
      </c>
      <c r="W1161" s="2">
        <f>Sales_Dataset[[#This Row],[Profit]]/Sales_Dataset[[#This Row],[Sales]]</f>
        <v>8.034034197823775E-2</v>
      </c>
      <c r="X1161">
        <v>29</v>
      </c>
      <c r="Y1161">
        <v>122.23</v>
      </c>
      <c r="Z1161">
        <v>7909</v>
      </c>
      <c r="AA1161" t="s">
        <v>39</v>
      </c>
      <c r="AB1161" t="s">
        <v>40</v>
      </c>
    </row>
    <row r="1162" spans="1:28" x14ac:dyDescent="0.3">
      <c r="A1162">
        <v>7980</v>
      </c>
      <c r="B1162" t="s">
        <v>65</v>
      </c>
      <c r="C1162">
        <v>7.0000000000000007E-2</v>
      </c>
      <c r="D1162">
        <v>6.3</v>
      </c>
      <c r="E1162">
        <v>0.5</v>
      </c>
      <c r="F1162">
        <v>1060</v>
      </c>
      <c r="G1162" t="s">
        <v>363</v>
      </c>
      <c r="H1162" t="s">
        <v>43</v>
      </c>
      <c r="I1162" t="s">
        <v>60</v>
      </c>
      <c r="J1162" t="s">
        <v>45</v>
      </c>
      <c r="K1162" t="s">
        <v>46</v>
      </c>
      <c r="L1162" t="s">
        <v>47</v>
      </c>
      <c r="M1162" t="s">
        <v>364</v>
      </c>
      <c r="N1162">
        <v>0.39</v>
      </c>
      <c r="O1162" t="s">
        <v>35</v>
      </c>
      <c r="P1162" t="s">
        <v>88</v>
      </c>
      <c r="Q1162" t="s">
        <v>89</v>
      </c>
      <c r="R1162" t="s">
        <v>90</v>
      </c>
      <c r="S1162">
        <v>30318</v>
      </c>
      <c r="T1162" s="1">
        <v>42154</v>
      </c>
      <c r="U1162" s="1">
        <v>42154</v>
      </c>
      <c r="V1162">
        <v>4.1673999999999998</v>
      </c>
      <c r="W1162" s="2">
        <f>Sales_Dataset[[#This Row],[Profit]]/Sales_Dataset[[#This Row],[Sales]]</f>
        <v>3.4195454172478865E-2</v>
      </c>
      <c r="X1162">
        <v>20</v>
      </c>
      <c r="Y1162">
        <v>121.87</v>
      </c>
      <c r="Z1162">
        <v>57061</v>
      </c>
      <c r="AA1162" t="s">
        <v>91</v>
      </c>
      <c r="AB1162" t="s">
        <v>40</v>
      </c>
    </row>
    <row r="1163" spans="1:28" x14ac:dyDescent="0.3">
      <c r="A1163">
        <v>23476</v>
      </c>
      <c r="B1163" t="s">
        <v>41</v>
      </c>
      <c r="C1163">
        <v>7.0000000000000007E-2</v>
      </c>
      <c r="D1163">
        <v>5.58</v>
      </c>
      <c r="E1163">
        <v>1.99</v>
      </c>
      <c r="F1163">
        <v>3325</v>
      </c>
      <c r="G1163" t="s">
        <v>1509</v>
      </c>
      <c r="H1163" t="s">
        <v>43</v>
      </c>
      <c r="I1163" t="s">
        <v>80</v>
      </c>
      <c r="J1163" t="s">
        <v>45</v>
      </c>
      <c r="K1163" t="s">
        <v>81</v>
      </c>
      <c r="L1163" t="s">
        <v>82</v>
      </c>
      <c r="M1163" t="s">
        <v>2445</v>
      </c>
      <c r="N1163">
        <v>0.46</v>
      </c>
      <c r="O1163" t="s">
        <v>35</v>
      </c>
      <c r="P1163" t="s">
        <v>36</v>
      </c>
      <c r="Q1163" t="s">
        <v>516</v>
      </c>
      <c r="R1163" t="s">
        <v>1510</v>
      </c>
      <c r="S1163">
        <v>97420</v>
      </c>
      <c r="T1163" s="1">
        <v>42118</v>
      </c>
      <c r="U1163" s="1">
        <v>42120</v>
      </c>
      <c r="V1163">
        <v>23.045999999999999</v>
      </c>
      <c r="W1163" s="2">
        <f>Sales_Dataset[[#This Row],[Profit]]/Sales_Dataset[[#This Row],[Sales]]</f>
        <v>0.18974147867610736</v>
      </c>
      <c r="X1163">
        <v>23</v>
      </c>
      <c r="Y1163">
        <v>121.46</v>
      </c>
      <c r="Z1163">
        <v>90987</v>
      </c>
      <c r="AA1163" t="s">
        <v>39</v>
      </c>
      <c r="AB1163" t="s">
        <v>40</v>
      </c>
    </row>
    <row r="1164" spans="1:28" x14ac:dyDescent="0.3">
      <c r="A1164">
        <v>23620</v>
      </c>
      <c r="B1164" t="s">
        <v>76</v>
      </c>
      <c r="C1164">
        <v>0.05</v>
      </c>
      <c r="D1164">
        <v>8.0399999999999991</v>
      </c>
      <c r="E1164">
        <v>8.94</v>
      </c>
      <c r="F1164">
        <v>1424</v>
      </c>
      <c r="G1164" t="s">
        <v>915</v>
      </c>
      <c r="H1164" t="s">
        <v>43</v>
      </c>
      <c r="I1164" t="s">
        <v>44</v>
      </c>
      <c r="J1164" t="s">
        <v>45</v>
      </c>
      <c r="K1164" t="s">
        <v>67</v>
      </c>
      <c r="L1164" t="s">
        <v>47</v>
      </c>
      <c r="M1164" t="s">
        <v>2483</v>
      </c>
      <c r="N1164">
        <v>0.4</v>
      </c>
      <c r="O1164" t="s">
        <v>35</v>
      </c>
      <c r="P1164" t="s">
        <v>36</v>
      </c>
      <c r="Q1164" t="s">
        <v>423</v>
      </c>
      <c r="R1164" t="s">
        <v>498</v>
      </c>
      <c r="S1164">
        <v>80112</v>
      </c>
      <c r="T1164" s="1">
        <v>42175</v>
      </c>
      <c r="U1164" s="1">
        <v>42177</v>
      </c>
      <c r="V1164">
        <v>-164.39479999999998</v>
      </c>
      <c r="W1164" s="2">
        <f>Sales_Dataset[[#This Row],[Profit]]/Sales_Dataset[[#This Row],[Sales]]</f>
        <v>-1.3546044825313115</v>
      </c>
      <c r="X1164">
        <v>15</v>
      </c>
      <c r="Y1164">
        <v>121.36</v>
      </c>
      <c r="Z1164">
        <v>89449</v>
      </c>
      <c r="AA1164" t="s">
        <v>39</v>
      </c>
      <c r="AB1164" t="s">
        <v>40</v>
      </c>
    </row>
    <row r="1165" spans="1:28" x14ac:dyDescent="0.3">
      <c r="A1165">
        <v>21629</v>
      </c>
      <c r="B1165" t="s">
        <v>27</v>
      </c>
      <c r="C1165">
        <v>0.02</v>
      </c>
      <c r="D1165">
        <v>29.74</v>
      </c>
      <c r="E1165">
        <v>6.64</v>
      </c>
      <c r="F1165">
        <v>2764</v>
      </c>
      <c r="G1165" t="s">
        <v>1911</v>
      </c>
      <c r="H1165" t="s">
        <v>43</v>
      </c>
      <c r="I1165" t="s">
        <v>30</v>
      </c>
      <c r="J1165" t="s">
        <v>45</v>
      </c>
      <c r="K1165" t="s">
        <v>120</v>
      </c>
      <c r="L1165" t="s">
        <v>47</v>
      </c>
      <c r="M1165" t="s">
        <v>1912</v>
      </c>
      <c r="N1165">
        <v>0.7</v>
      </c>
      <c r="O1165" t="s">
        <v>35</v>
      </c>
      <c r="P1165" t="s">
        <v>69</v>
      </c>
      <c r="Q1165" t="s">
        <v>497</v>
      </c>
      <c r="R1165" t="s">
        <v>1657</v>
      </c>
      <c r="S1165">
        <v>7601</v>
      </c>
      <c r="T1165" s="1">
        <v>42116</v>
      </c>
      <c r="U1165" s="1">
        <v>42116</v>
      </c>
      <c r="V1165">
        <v>-21.06</v>
      </c>
      <c r="W1165" s="2">
        <f>Sales_Dataset[[#This Row],[Profit]]/Sales_Dataset[[#This Row],[Sales]]</f>
        <v>-0.17432331760615841</v>
      </c>
      <c r="X1165">
        <v>4</v>
      </c>
      <c r="Y1165">
        <v>120.81</v>
      </c>
      <c r="Z1165">
        <v>90724</v>
      </c>
      <c r="AA1165" t="s">
        <v>72</v>
      </c>
      <c r="AB1165" t="s">
        <v>40</v>
      </c>
    </row>
    <row r="1166" spans="1:28" x14ac:dyDescent="0.3">
      <c r="A1166">
        <v>25501</v>
      </c>
      <c r="B1166" t="s">
        <v>27</v>
      </c>
      <c r="C1166">
        <v>0.04</v>
      </c>
      <c r="D1166">
        <v>9.65</v>
      </c>
      <c r="E1166">
        <v>6.22</v>
      </c>
      <c r="F1166">
        <v>233</v>
      </c>
      <c r="G1166" t="s">
        <v>2860</v>
      </c>
      <c r="H1166" t="s">
        <v>43</v>
      </c>
      <c r="I1166" t="s">
        <v>60</v>
      </c>
      <c r="J1166" t="s">
        <v>31</v>
      </c>
      <c r="K1166" t="s">
        <v>117</v>
      </c>
      <c r="L1166" t="s">
        <v>47</v>
      </c>
      <c r="M1166" t="s">
        <v>2220</v>
      </c>
      <c r="N1166">
        <v>0.55000000000000004</v>
      </c>
      <c r="O1166" t="s">
        <v>35</v>
      </c>
      <c r="P1166" t="s">
        <v>49</v>
      </c>
      <c r="Q1166" t="s">
        <v>176</v>
      </c>
      <c r="R1166" t="s">
        <v>2861</v>
      </c>
      <c r="S1166">
        <v>60462</v>
      </c>
      <c r="T1166" s="1">
        <v>42055</v>
      </c>
      <c r="U1166" s="1">
        <v>42056</v>
      </c>
      <c r="V1166">
        <v>-53.62</v>
      </c>
      <c r="W1166" s="2">
        <f>Sales_Dataset[[#This Row],[Profit]]/Sales_Dataset[[#This Row],[Sales]]</f>
        <v>-0.44509006391632772</v>
      </c>
      <c r="X1166">
        <v>12</v>
      </c>
      <c r="Y1166">
        <v>120.47</v>
      </c>
      <c r="Z1166">
        <v>90237</v>
      </c>
      <c r="AA1166" t="s">
        <v>52</v>
      </c>
      <c r="AB1166" t="s">
        <v>40</v>
      </c>
    </row>
    <row r="1167" spans="1:28" x14ac:dyDescent="0.3">
      <c r="A1167">
        <v>21901</v>
      </c>
      <c r="B1167" t="s">
        <v>27</v>
      </c>
      <c r="C1167">
        <v>0.1</v>
      </c>
      <c r="D1167">
        <v>40.98</v>
      </c>
      <c r="E1167">
        <v>6.5</v>
      </c>
      <c r="F1167">
        <v>2069</v>
      </c>
      <c r="G1167" t="s">
        <v>1982</v>
      </c>
      <c r="H1167" t="s">
        <v>43</v>
      </c>
      <c r="I1167" t="s">
        <v>80</v>
      </c>
      <c r="J1167" t="s">
        <v>55</v>
      </c>
      <c r="K1167" t="s">
        <v>86</v>
      </c>
      <c r="L1167" t="s">
        <v>47</v>
      </c>
      <c r="M1167" t="s">
        <v>1006</v>
      </c>
      <c r="N1167">
        <v>0.74</v>
      </c>
      <c r="O1167" t="s">
        <v>35</v>
      </c>
      <c r="P1167" t="s">
        <v>88</v>
      </c>
      <c r="Q1167" t="s">
        <v>409</v>
      </c>
      <c r="R1167" t="s">
        <v>1983</v>
      </c>
      <c r="S1167">
        <v>41075</v>
      </c>
      <c r="T1167" s="1">
        <v>42016</v>
      </c>
      <c r="U1167" s="1">
        <v>42018</v>
      </c>
      <c r="V1167">
        <v>66.852000000000004</v>
      </c>
      <c r="W1167" s="2">
        <f>Sales_Dataset[[#This Row],[Profit]]/Sales_Dataset[[#This Row],[Sales]]</f>
        <v>0.55552600963935517</v>
      </c>
      <c r="X1167">
        <v>3</v>
      </c>
      <c r="Y1167">
        <v>120.34</v>
      </c>
      <c r="Z1167">
        <v>88554</v>
      </c>
      <c r="AA1167" t="s">
        <v>91</v>
      </c>
      <c r="AB1167" t="s">
        <v>40</v>
      </c>
    </row>
    <row r="1168" spans="1:28" x14ac:dyDescent="0.3">
      <c r="A1168">
        <v>20685</v>
      </c>
      <c r="B1168" t="s">
        <v>76</v>
      </c>
      <c r="C1168">
        <v>0.05</v>
      </c>
      <c r="D1168">
        <v>124.49</v>
      </c>
      <c r="E1168">
        <v>51.94</v>
      </c>
      <c r="F1168">
        <v>961</v>
      </c>
      <c r="G1168" t="s">
        <v>1593</v>
      </c>
      <c r="H1168" t="s">
        <v>29</v>
      </c>
      <c r="I1168" t="s">
        <v>44</v>
      </c>
      <c r="J1168" t="s">
        <v>31</v>
      </c>
      <c r="K1168" t="s">
        <v>32</v>
      </c>
      <c r="L1168" t="s">
        <v>33</v>
      </c>
      <c r="M1168" t="s">
        <v>34</v>
      </c>
      <c r="N1168">
        <v>0.63</v>
      </c>
      <c r="O1168" t="s">
        <v>35</v>
      </c>
      <c r="P1168" t="s">
        <v>36</v>
      </c>
      <c r="Q1168" t="s">
        <v>37</v>
      </c>
      <c r="R1168" t="s">
        <v>1594</v>
      </c>
      <c r="S1168">
        <v>94061</v>
      </c>
      <c r="T1168" s="1">
        <v>42059</v>
      </c>
      <c r="U1168" s="1">
        <v>42059</v>
      </c>
      <c r="V1168">
        <v>-44.163600000000002</v>
      </c>
      <c r="W1168" s="2">
        <f>Sales_Dataset[[#This Row],[Profit]]/Sales_Dataset[[#This Row],[Sales]]</f>
        <v>-0.36766233766233769</v>
      </c>
      <c r="X1168">
        <v>1</v>
      </c>
      <c r="Y1168">
        <v>120.12</v>
      </c>
      <c r="Z1168">
        <v>89402</v>
      </c>
      <c r="AA1168" t="s">
        <v>39</v>
      </c>
      <c r="AB1168" t="s">
        <v>40</v>
      </c>
    </row>
    <row r="1169" spans="1:28" x14ac:dyDescent="0.3">
      <c r="A1169">
        <v>20880</v>
      </c>
      <c r="B1169" t="s">
        <v>76</v>
      </c>
      <c r="C1169">
        <v>0.08</v>
      </c>
      <c r="D1169">
        <v>10.91</v>
      </c>
      <c r="E1169">
        <v>2.99</v>
      </c>
      <c r="F1169">
        <v>1014</v>
      </c>
      <c r="G1169" t="s">
        <v>1674</v>
      </c>
      <c r="H1169" t="s">
        <v>43</v>
      </c>
      <c r="I1169" t="s">
        <v>44</v>
      </c>
      <c r="J1169" t="s">
        <v>45</v>
      </c>
      <c r="K1169" t="s">
        <v>67</v>
      </c>
      <c r="L1169" t="s">
        <v>47</v>
      </c>
      <c r="M1169" t="s">
        <v>1675</v>
      </c>
      <c r="N1169">
        <v>0.38</v>
      </c>
      <c r="O1169" t="s">
        <v>35</v>
      </c>
      <c r="P1169" t="s">
        <v>88</v>
      </c>
      <c r="Q1169" t="s">
        <v>380</v>
      </c>
      <c r="R1169" t="s">
        <v>1676</v>
      </c>
      <c r="S1169">
        <v>72022</v>
      </c>
      <c r="T1169" s="1">
        <v>42068</v>
      </c>
      <c r="U1169" s="1">
        <v>42069</v>
      </c>
      <c r="V1169">
        <v>-2.1</v>
      </c>
      <c r="W1169" s="2">
        <f>Sales_Dataset[[#This Row],[Profit]]/Sales_Dataset[[#This Row],[Sales]]</f>
        <v>-1.7501458454871242E-2</v>
      </c>
      <c r="X1169">
        <v>11</v>
      </c>
      <c r="Y1169">
        <v>119.99</v>
      </c>
      <c r="Z1169">
        <v>88388</v>
      </c>
      <c r="AA1169" t="s">
        <v>91</v>
      </c>
      <c r="AB1169" t="s">
        <v>40</v>
      </c>
    </row>
    <row r="1170" spans="1:28" x14ac:dyDescent="0.3">
      <c r="A1170">
        <v>21235</v>
      </c>
      <c r="B1170" t="s">
        <v>58</v>
      </c>
      <c r="C1170">
        <v>0.08</v>
      </c>
      <c r="D1170">
        <v>40.98</v>
      </c>
      <c r="E1170">
        <v>7.2</v>
      </c>
      <c r="F1170">
        <v>3096</v>
      </c>
      <c r="G1170" t="s">
        <v>1793</v>
      </c>
      <c r="H1170" t="s">
        <v>85</v>
      </c>
      <c r="I1170" t="s">
        <v>80</v>
      </c>
      <c r="J1170" t="s">
        <v>45</v>
      </c>
      <c r="K1170" t="s">
        <v>73</v>
      </c>
      <c r="L1170" t="s">
        <v>47</v>
      </c>
      <c r="M1170" t="s">
        <v>1794</v>
      </c>
      <c r="N1170">
        <v>0.6</v>
      </c>
      <c r="O1170" t="s">
        <v>35</v>
      </c>
      <c r="P1170" t="s">
        <v>69</v>
      </c>
      <c r="Q1170" t="s">
        <v>441</v>
      </c>
      <c r="R1170" t="s">
        <v>505</v>
      </c>
      <c r="S1170">
        <v>43026</v>
      </c>
      <c r="T1170" s="1">
        <v>42148</v>
      </c>
      <c r="U1170" s="1">
        <v>42149</v>
      </c>
      <c r="V1170">
        <v>-16.64</v>
      </c>
      <c r="W1170" s="2">
        <f>Sales_Dataset[[#This Row],[Profit]]/Sales_Dataset[[#This Row],[Sales]]</f>
        <v>-0.13882863340563992</v>
      </c>
      <c r="X1170">
        <v>3</v>
      </c>
      <c r="Y1170">
        <v>119.86</v>
      </c>
      <c r="Z1170">
        <v>86221</v>
      </c>
      <c r="AA1170" t="s">
        <v>72</v>
      </c>
      <c r="AB1170" t="s">
        <v>40</v>
      </c>
    </row>
    <row r="1171" spans="1:28" x14ac:dyDescent="0.3">
      <c r="A1171">
        <v>21339</v>
      </c>
      <c r="B1171" t="s">
        <v>76</v>
      </c>
      <c r="C1171">
        <v>0</v>
      </c>
      <c r="D1171">
        <v>10.01</v>
      </c>
      <c r="E1171">
        <v>1.99</v>
      </c>
      <c r="F1171">
        <v>2490</v>
      </c>
      <c r="G1171" t="s">
        <v>1819</v>
      </c>
      <c r="H1171" t="s">
        <v>85</v>
      </c>
      <c r="I1171" t="s">
        <v>44</v>
      </c>
      <c r="J1171" t="s">
        <v>55</v>
      </c>
      <c r="K1171" t="s">
        <v>86</v>
      </c>
      <c r="L1171" t="s">
        <v>62</v>
      </c>
      <c r="M1171" t="s">
        <v>213</v>
      </c>
      <c r="N1171">
        <v>0.41</v>
      </c>
      <c r="O1171" t="s">
        <v>35</v>
      </c>
      <c r="P1171" t="s">
        <v>36</v>
      </c>
      <c r="Q1171" t="s">
        <v>37</v>
      </c>
      <c r="R1171" t="s">
        <v>1820</v>
      </c>
      <c r="S1171">
        <v>92627</v>
      </c>
      <c r="T1171" s="1">
        <v>42016</v>
      </c>
      <c r="U1171" s="1">
        <v>42018</v>
      </c>
      <c r="V1171">
        <v>82.703399999999988</v>
      </c>
      <c r="W1171" s="2">
        <f>Sales_Dataset[[#This Row],[Profit]]/Sales_Dataset[[#This Row],[Sales]]</f>
        <v>0.69</v>
      </c>
      <c r="X1171">
        <v>11</v>
      </c>
      <c r="Y1171">
        <v>119.86</v>
      </c>
      <c r="Z1171">
        <v>86886</v>
      </c>
      <c r="AA1171" t="s">
        <v>39</v>
      </c>
      <c r="AB1171" t="s">
        <v>40</v>
      </c>
    </row>
    <row r="1172" spans="1:28" x14ac:dyDescent="0.3">
      <c r="A1172">
        <v>26141</v>
      </c>
      <c r="B1172" t="s">
        <v>58</v>
      </c>
      <c r="C1172">
        <v>0.05</v>
      </c>
      <c r="D1172">
        <v>19.23</v>
      </c>
      <c r="E1172">
        <v>6.15</v>
      </c>
      <c r="F1172">
        <v>3284</v>
      </c>
      <c r="G1172" t="s">
        <v>2994</v>
      </c>
      <c r="H1172" t="s">
        <v>85</v>
      </c>
      <c r="I1172" t="s">
        <v>30</v>
      </c>
      <c r="J1172" t="s">
        <v>31</v>
      </c>
      <c r="K1172" t="s">
        <v>117</v>
      </c>
      <c r="L1172" t="s">
        <v>62</v>
      </c>
      <c r="M1172" t="s">
        <v>182</v>
      </c>
      <c r="N1172">
        <v>0.44</v>
      </c>
      <c r="O1172" t="s">
        <v>35</v>
      </c>
      <c r="P1172" t="s">
        <v>88</v>
      </c>
      <c r="Q1172" t="s">
        <v>94</v>
      </c>
      <c r="R1172" t="s">
        <v>2995</v>
      </c>
      <c r="S1172">
        <v>34741</v>
      </c>
      <c r="T1172" s="1">
        <v>42055</v>
      </c>
      <c r="U1172" s="1">
        <v>42057</v>
      </c>
      <c r="V1172">
        <v>-2133.2780000000002</v>
      </c>
      <c r="W1172" s="2">
        <f>Sales_Dataset[[#This Row],[Profit]]/Sales_Dataset[[#This Row],[Sales]]</f>
        <v>-17.809968275171148</v>
      </c>
      <c r="X1172">
        <v>6</v>
      </c>
      <c r="Y1172">
        <v>119.78</v>
      </c>
      <c r="Z1172">
        <v>90751</v>
      </c>
      <c r="AA1172" t="s">
        <v>91</v>
      </c>
      <c r="AB1172" t="s">
        <v>40</v>
      </c>
    </row>
    <row r="1173" spans="1:28" x14ac:dyDescent="0.3">
      <c r="A1173">
        <v>24723</v>
      </c>
      <c r="B1173" t="s">
        <v>27</v>
      </c>
      <c r="C1173">
        <v>0.04</v>
      </c>
      <c r="D1173">
        <v>17.239999999999998</v>
      </c>
      <c r="E1173">
        <v>3.26</v>
      </c>
      <c r="F1173">
        <v>3151</v>
      </c>
      <c r="G1173" t="s">
        <v>1222</v>
      </c>
      <c r="H1173" t="s">
        <v>43</v>
      </c>
      <c r="I1173" t="s">
        <v>44</v>
      </c>
      <c r="J1173" t="s">
        <v>45</v>
      </c>
      <c r="K1173" t="s">
        <v>61</v>
      </c>
      <c r="L1173" t="s">
        <v>62</v>
      </c>
      <c r="M1173" t="s">
        <v>2696</v>
      </c>
      <c r="N1173">
        <v>0.56000000000000005</v>
      </c>
      <c r="O1173" t="s">
        <v>35</v>
      </c>
      <c r="P1173" t="s">
        <v>36</v>
      </c>
      <c r="Q1173" t="s">
        <v>37</v>
      </c>
      <c r="R1173" t="s">
        <v>1224</v>
      </c>
      <c r="S1173">
        <v>92277</v>
      </c>
      <c r="T1173" s="1">
        <v>42063</v>
      </c>
      <c r="U1173" s="1">
        <v>42063</v>
      </c>
      <c r="V1173">
        <v>47.73</v>
      </c>
      <c r="W1173" s="2">
        <f>Sales_Dataset[[#This Row],[Profit]]/Sales_Dataset[[#This Row],[Sales]]</f>
        <v>0.39908026755852843</v>
      </c>
      <c r="X1173">
        <v>7</v>
      </c>
      <c r="Y1173">
        <v>119.6</v>
      </c>
      <c r="Z1173">
        <v>88546</v>
      </c>
      <c r="AA1173" t="s">
        <v>39</v>
      </c>
      <c r="AB1173" t="s">
        <v>40</v>
      </c>
    </row>
    <row r="1174" spans="1:28" x14ac:dyDescent="0.3">
      <c r="A1174">
        <v>18461</v>
      </c>
      <c r="B1174" t="s">
        <v>76</v>
      </c>
      <c r="C1174">
        <v>0.1</v>
      </c>
      <c r="D1174">
        <v>30.98</v>
      </c>
      <c r="E1174">
        <v>8.99</v>
      </c>
      <c r="F1174">
        <v>2619</v>
      </c>
      <c r="G1174" t="s">
        <v>624</v>
      </c>
      <c r="H1174" t="s">
        <v>43</v>
      </c>
      <c r="I1174" t="s">
        <v>30</v>
      </c>
      <c r="J1174" t="s">
        <v>45</v>
      </c>
      <c r="K1174" t="s">
        <v>81</v>
      </c>
      <c r="L1174" t="s">
        <v>62</v>
      </c>
      <c r="M1174" t="s">
        <v>625</v>
      </c>
      <c r="N1174">
        <v>0.57999999999999996</v>
      </c>
      <c r="O1174" t="s">
        <v>35</v>
      </c>
      <c r="P1174" t="s">
        <v>49</v>
      </c>
      <c r="Q1174" t="s">
        <v>626</v>
      </c>
      <c r="R1174" t="s">
        <v>627</v>
      </c>
      <c r="S1174">
        <v>57103</v>
      </c>
      <c r="T1174" s="1">
        <v>42044</v>
      </c>
      <c r="U1174" s="1">
        <v>42046</v>
      </c>
      <c r="V1174">
        <v>-20.222799999999999</v>
      </c>
      <c r="W1174" s="2">
        <f>Sales_Dataset[[#This Row],[Profit]]/Sales_Dataset[[#This Row],[Sales]]</f>
        <v>-0.16941275027226271</v>
      </c>
      <c r="X1174">
        <v>4</v>
      </c>
      <c r="Y1174">
        <v>119.37</v>
      </c>
      <c r="Z1174">
        <v>88015</v>
      </c>
      <c r="AA1174" t="s">
        <v>52</v>
      </c>
      <c r="AB1174" t="s">
        <v>40</v>
      </c>
    </row>
    <row r="1175" spans="1:28" x14ac:dyDescent="0.3">
      <c r="A1175">
        <v>20830</v>
      </c>
      <c r="B1175" t="s">
        <v>58</v>
      </c>
      <c r="C1175">
        <v>0.03</v>
      </c>
      <c r="D1175">
        <v>14.34</v>
      </c>
      <c r="E1175">
        <v>5</v>
      </c>
      <c r="F1175">
        <v>1360</v>
      </c>
      <c r="G1175" t="s">
        <v>1643</v>
      </c>
      <c r="H1175" t="s">
        <v>43</v>
      </c>
      <c r="I1175" t="s">
        <v>80</v>
      </c>
      <c r="J1175" t="s">
        <v>31</v>
      </c>
      <c r="K1175" t="s">
        <v>117</v>
      </c>
      <c r="L1175" t="s">
        <v>62</v>
      </c>
      <c r="M1175" t="s">
        <v>1644</v>
      </c>
      <c r="N1175">
        <v>0.49</v>
      </c>
      <c r="O1175" t="s">
        <v>35</v>
      </c>
      <c r="P1175" t="s">
        <v>49</v>
      </c>
      <c r="Q1175" t="s">
        <v>455</v>
      </c>
      <c r="R1175" t="s">
        <v>1645</v>
      </c>
      <c r="S1175">
        <v>52761</v>
      </c>
      <c r="T1175" s="1">
        <v>42030</v>
      </c>
      <c r="U1175" s="1">
        <v>42031</v>
      </c>
      <c r="V1175">
        <v>82.310099999999991</v>
      </c>
      <c r="W1175" s="2">
        <f>Sales_Dataset[[#This Row],[Profit]]/Sales_Dataset[[#This Row],[Sales]]</f>
        <v>0.69</v>
      </c>
      <c r="X1175">
        <v>8</v>
      </c>
      <c r="Y1175">
        <v>119.29</v>
      </c>
      <c r="Z1175">
        <v>89595</v>
      </c>
      <c r="AA1175" t="s">
        <v>52</v>
      </c>
      <c r="AB1175" t="s">
        <v>40</v>
      </c>
    </row>
    <row r="1176" spans="1:28" x14ac:dyDescent="0.3">
      <c r="A1176">
        <v>24623</v>
      </c>
      <c r="B1176" t="s">
        <v>76</v>
      </c>
      <c r="C1176">
        <v>0.1</v>
      </c>
      <c r="D1176">
        <v>9.99</v>
      </c>
      <c r="E1176">
        <v>4.78</v>
      </c>
      <c r="F1176">
        <v>1818</v>
      </c>
      <c r="G1176" t="s">
        <v>2677</v>
      </c>
      <c r="H1176" t="s">
        <v>85</v>
      </c>
      <c r="I1176" t="s">
        <v>80</v>
      </c>
      <c r="J1176" t="s">
        <v>45</v>
      </c>
      <c r="K1176" t="s">
        <v>53</v>
      </c>
      <c r="L1176" t="s">
        <v>47</v>
      </c>
      <c r="M1176" t="s">
        <v>325</v>
      </c>
      <c r="N1176">
        <v>0.4</v>
      </c>
      <c r="O1176" t="s">
        <v>35</v>
      </c>
      <c r="P1176" t="s">
        <v>49</v>
      </c>
      <c r="Q1176" t="s">
        <v>216</v>
      </c>
      <c r="R1176" t="s">
        <v>2678</v>
      </c>
      <c r="S1176">
        <v>48126</v>
      </c>
      <c r="T1176" s="1">
        <v>42109</v>
      </c>
      <c r="U1176" s="1">
        <v>42112</v>
      </c>
      <c r="V1176">
        <v>9.1539999999999999</v>
      </c>
      <c r="W1176" s="2">
        <f>Sales_Dataset[[#This Row],[Profit]]/Sales_Dataset[[#This Row],[Sales]]</f>
        <v>7.6840426424913968E-2</v>
      </c>
      <c r="X1176">
        <v>12</v>
      </c>
      <c r="Y1176">
        <v>119.13</v>
      </c>
      <c r="Z1176">
        <v>85991</v>
      </c>
      <c r="AA1176" t="s">
        <v>52</v>
      </c>
      <c r="AB1176" t="s">
        <v>40</v>
      </c>
    </row>
    <row r="1177" spans="1:28" x14ac:dyDescent="0.3">
      <c r="A1177">
        <v>19477</v>
      </c>
      <c r="B1177" t="s">
        <v>65</v>
      </c>
      <c r="C1177">
        <v>0.04</v>
      </c>
      <c r="D1177">
        <v>8.5</v>
      </c>
      <c r="E1177">
        <v>1.99</v>
      </c>
      <c r="F1177">
        <v>1754</v>
      </c>
      <c r="G1177" t="s">
        <v>1149</v>
      </c>
      <c r="H1177" t="s">
        <v>43</v>
      </c>
      <c r="I1177" t="s">
        <v>80</v>
      </c>
      <c r="J1177" t="s">
        <v>55</v>
      </c>
      <c r="K1177" t="s">
        <v>86</v>
      </c>
      <c r="L1177" t="s">
        <v>62</v>
      </c>
      <c r="M1177" t="s">
        <v>1150</v>
      </c>
      <c r="N1177">
        <v>0.49</v>
      </c>
      <c r="O1177" t="s">
        <v>35</v>
      </c>
      <c r="P1177" t="s">
        <v>36</v>
      </c>
      <c r="Q1177" t="s">
        <v>37</v>
      </c>
      <c r="R1177" t="s">
        <v>1151</v>
      </c>
      <c r="S1177">
        <v>90503</v>
      </c>
      <c r="T1177" s="1">
        <v>42062</v>
      </c>
      <c r="U1177" s="1">
        <v>42063</v>
      </c>
      <c r="V1177">
        <v>43.275199999999998</v>
      </c>
      <c r="W1177" s="2">
        <f>Sales_Dataset[[#This Row],[Profit]]/Sales_Dataset[[#This Row],[Sales]]</f>
        <v>0.36497596356582612</v>
      </c>
      <c r="X1177">
        <v>14</v>
      </c>
      <c r="Y1177">
        <v>118.57</v>
      </c>
      <c r="Z1177">
        <v>90178</v>
      </c>
      <c r="AA1177" t="s">
        <v>39</v>
      </c>
      <c r="AB1177" t="s">
        <v>40</v>
      </c>
    </row>
    <row r="1178" spans="1:28" x14ac:dyDescent="0.3">
      <c r="A1178">
        <v>24951</v>
      </c>
      <c r="B1178" t="s">
        <v>65</v>
      </c>
      <c r="C1178">
        <v>0.1</v>
      </c>
      <c r="D1178">
        <v>5.68</v>
      </c>
      <c r="E1178">
        <v>3.6</v>
      </c>
      <c r="F1178">
        <v>1607</v>
      </c>
      <c r="G1178" t="s">
        <v>2279</v>
      </c>
      <c r="H1178" t="s">
        <v>85</v>
      </c>
      <c r="I1178" t="s">
        <v>44</v>
      </c>
      <c r="J1178" t="s">
        <v>45</v>
      </c>
      <c r="K1178" t="s">
        <v>61</v>
      </c>
      <c r="L1178" t="s">
        <v>62</v>
      </c>
      <c r="M1178" t="s">
        <v>2768</v>
      </c>
      <c r="N1178">
        <v>0.56000000000000005</v>
      </c>
      <c r="O1178" t="s">
        <v>35</v>
      </c>
      <c r="P1178" t="s">
        <v>69</v>
      </c>
      <c r="Q1178" t="s">
        <v>70</v>
      </c>
      <c r="R1178" t="s">
        <v>2281</v>
      </c>
      <c r="S1178">
        <v>11520</v>
      </c>
      <c r="T1178" s="1">
        <v>42041</v>
      </c>
      <c r="U1178" s="1">
        <v>42045</v>
      </c>
      <c r="V1178">
        <v>-33.2956</v>
      </c>
      <c r="W1178" s="2">
        <f>Sales_Dataset[[#This Row],[Profit]]/Sales_Dataset[[#This Row],[Sales]]</f>
        <v>-0.28133164343050276</v>
      </c>
      <c r="X1178">
        <v>21</v>
      </c>
      <c r="Y1178">
        <v>118.35</v>
      </c>
      <c r="Z1178">
        <v>87995</v>
      </c>
      <c r="AA1178" t="s">
        <v>72</v>
      </c>
      <c r="AB1178" t="s">
        <v>40</v>
      </c>
    </row>
    <row r="1179" spans="1:28" x14ac:dyDescent="0.3">
      <c r="A1179">
        <v>23836</v>
      </c>
      <c r="B1179" t="s">
        <v>76</v>
      </c>
      <c r="C1179">
        <v>0.03</v>
      </c>
      <c r="D1179">
        <v>5.4</v>
      </c>
      <c r="E1179">
        <v>7.78</v>
      </c>
      <c r="F1179">
        <v>3001</v>
      </c>
      <c r="G1179" t="s">
        <v>2531</v>
      </c>
      <c r="H1179" t="s">
        <v>43</v>
      </c>
      <c r="I1179" t="s">
        <v>80</v>
      </c>
      <c r="J1179" t="s">
        <v>45</v>
      </c>
      <c r="K1179" t="s">
        <v>67</v>
      </c>
      <c r="L1179" t="s">
        <v>47</v>
      </c>
      <c r="M1179" t="s">
        <v>390</v>
      </c>
      <c r="N1179">
        <v>0.37</v>
      </c>
      <c r="O1179" t="s">
        <v>35</v>
      </c>
      <c r="P1179" t="s">
        <v>49</v>
      </c>
      <c r="Q1179" t="s">
        <v>216</v>
      </c>
      <c r="R1179" t="s">
        <v>512</v>
      </c>
      <c r="S1179">
        <v>48060</v>
      </c>
      <c r="T1179" s="1">
        <v>42080</v>
      </c>
      <c r="U1179" s="1">
        <v>42082</v>
      </c>
      <c r="V1179">
        <v>-237.54400000000001</v>
      </c>
      <c r="W1179" s="2">
        <f>Sales_Dataset[[#This Row],[Profit]]/Sales_Dataset[[#This Row],[Sales]]</f>
        <v>-2.0153049970306269</v>
      </c>
      <c r="X1179">
        <v>21</v>
      </c>
      <c r="Y1179">
        <v>117.87</v>
      </c>
      <c r="Z1179">
        <v>87043</v>
      </c>
      <c r="AA1179" t="s">
        <v>52</v>
      </c>
      <c r="AB1179" t="s">
        <v>40</v>
      </c>
    </row>
    <row r="1180" spans="1:28" x14ac:dyDescent="0.3">
      <c r="A1180">
        <v>24180</v>
      </c>
      <c r="B1180" t="s">
        <v>76</v>
      </c>
      <c r="C1180">
        <v>0.04</v>
      </c>
      <c r="D1180">
        <v>15.51</v>
      </c>
      <c r="E1180">
        <v>17.78</v>
      </c>
      <c r="F1180">
        <v>584</v>
      </c>
      <c r="G1180" t="s">
        <v>2593</v>
      </c>
      <c r="H1180" t="s">
        <v>43</v>
      </c>
      <c r="I1180" t="s">
        <v>30</v>
      </c>
      <c r="J1180" t="s">
        <v>45</v>
      </c>
      <c r="K1180" t="s">
        <v>120</v>
      </c>
      <c r="L1180" t="s">
        <v>47</v>
      </c>
      <c r="M1180" t="s">
        <v>1836</v>
      </c>
      <c r="N1180">
        <v>0.59</v>
      </c>
      <c r="O1180" t="s">
        <v>35</v>
      </c>
      <c r="P1180" t="s">
        <v>69</v>
      </c>
      <c r="Q1180" t="s">
        <v>98</v>
      </c>
      <c r="R1180" t="s">
        <v>2594</v>
      </c>
      <c r="S1180">
        <v>1801</v>
      </c>
      <c r="T1180" s="1">
        <v>42025</v>
      </c>
      <c r="U1180" s="1">
        <v>42027</v>
      </c>
      <c r="V1180">
        <v>-266.22000000000003</v>
      </c>
      <c r="W1180" s="2">
        <f>Sales_Dataset[[#This Row],[Profit]]/Sales_Dataset[[#This Row],[Sales]]</f>
        <v>-2.2767467715727361</v>
      </c>
      <c r="X1180">
        <v>7</v>
      </c>
      <c r="Y1180">
        <v>116.93</v>
      </c>
      <c r="Z1180">
        <v>88646</v>
      </c>
      <c r="AA1180" t="s">
        <v>72</v>
      </c>
      <c r="AB1180" t="s">
        <v>40</v>
      </c>
    </row>
    <row r="1181" spans="1:28" x14ac:dyDescent="0.3">
      <c r="A1181">
        <v>24981</v>
      </c>
      <c r="B1181" t="s">
        <v>76</v>
      </c>
      <c r="C1181">
        <v>0</v>
      </c>
      <c r="D1181">
        <v>5.98</v>
      </c>
      <c r="E1181">
        <v>1.49</v>
      </c>
      <c r="F1181">
        <v>903</v>
      </c>
      <c r="G1181" t="s">
        <v>2779</v>
      </c>
      <c r="H1181" t="s">
        <v>43</v>
      </c>
      <c r="I1181" t="s">
        <v>80</v>
      </c>
      <c r="J1181" t="s">
        <v>45</v>
      </c>
      <c r="K1181" t="s">
        <v>67</v>
      </c>
      <c r="L1181" t="s">
        <v>47</v>
      </c>
      <c r="M1181" t="s">
        <v>285</v>
      </c>
      <c r="N1181">
        <v>0.39</v>
      </c>
      <c r="O1181" t="s">
        <v>35</v>
      </c>
      <c r="P1181" t="s">
        <v>69</v>
      </c>
      <c r="Q1181" t="s">
        <v>98</v>
      </c>
      <c r="R1181" t="s">
        <v>1397</v>
      </c>
      <c r="S1181">
        <v>1887</v>
      </c>
      <c r="T1181" s="1">
        <v>42075</v>
      </c>
      <c r="U1181" s="1">
        <v>42077</v>
      </c>
      <c r="V1181">
        <v>80.674799999999991</v>
      </c>
      <c r="W1181" s="2">
        <f>Sales_Dataset[[#This Row],[Profit]]/Sales_Dataset[[#This Row],[Sales]]</f>
        <v>0.69</v>
      </c>
      <c r="X1181">
        <v>18</v>
      </c>
      <c r="Y1181">
        <v>116.92</v>
      </c>
      <c r="Z1181">
        <v>90806</v>
      </c>
      <c r="AA1181" t="s">
        <v>72</v>
      </c>
      <c r="AB1181" t="s">
        <v>40</v>
      </c>
    </row>
    <row r="1182" spans="1:28" x14ac:dyDescent="0.3">
      <c r="A1182">
        <v>25949</v>
      </c>
      <c r="B1182" t="s">
        <v>76</v>
      </c>
      <c r="C1182">
        <v>0.1</v>
      </c>
      <c r="D1182">
        <v>6.48</v>
      </c>
      <c r="E1182">
        <v>5.9</v>
      </c>
      <c r="F1182">
        <v>597</v>
      </c>
      <c r="G1182" t="s">
        <v>2946</v>
      </c>
      <c r="H1182" t="s">
        <v>43</v>
      </c>
      <c r="I1182" t="s">
        <v>60</v>
      </c>
      <c r="J1182" t="s">
        <v>45</v>
      </c>
      <c r="K1182" t="s">
        <v>53</v>
      </c>
      <c r="L1182" t="s">
        <v>47</v>
      </c>
      <c r="M1182" t="s">
        <v>54</v>
      </c>
      <c r="N1182">
        <v>0.37</v>
      </c>
      <c r="O1182" t="s">
        <v>35</v>
      </c>
      <c r="P1182" t="s">
        <v>49</v>
      </c>
      <c r="Q1182" t="s">
        <v>413</v>
      </c>
      <c r="R1182" t="s">
        <v>2018</v>
      </c>
      <c r="S1182">
        <v>47201</v>
      </c>
      <c r="T1182" s="1">
        <v>42165</v>
      </c>
      <c r="U1182" s="1">
        <v>42165</v>
      </c>
      <c r="V1182">
        <v>-51.634999999999998</v>
      </c>
      <c r="W1182" s="2">
        <f>Sales_Dataset[[#This Row],[Profit]]/Sales_Dataset[[#This Row],[Sales]]</f>
        <v>-0.44208047945205481</v>
      </c>
      <c r="X1182">
        <v>19</v>
      </c>
      <c r="Y1182">
        <v>116.8</v>
      </c>
      <c r="Z1182">
        <v>86310</v>
      </c>
      <c r="AA1182" t="s">
        <v>52</v>
      </c>
      <c r="AB1182" t="s">
        <v>40</v>
      </c>
    </row>
    <row r="1183" spans="1:28" x14ac:dyDescent="0.3">
      <c r="A1183">
        <v>24802</v>
      </c>
      <c r="B1183" t="s">
        <v>27</v>
      </c>
      <c r="C1183">
        <v>0.04</v>
      </c>
      <c r="D1183">
        <v>7.96</v>
      </c>
      <c r="E1183">
        <v>4.95</v>
      </c>
      <c r="F1183">
        <v>3361</v>
      </c>
      <c r="G1183" t="s">
        <v>2400</v>
      </c>
      <c r="H1183" t="s">
        <v>43</v>
      </c>
      <c r="I1183" t="s">
        <v>44</v>
      </c>
      <c r="J1183" t="s">
        <v>31</v>
      </c>
      <c r="K1183" t="s">
        <v>117</v>
      </c>
      <c r="L1183" t="s">
        <v>47</v>
      </c>
      <c r="M1183" t="s">
        <v>124</v>
      </c>
      <c r="N1183">
        <v>0.41</v>
      </c>
      <c r="O1183" t="s">
        <v>35</v>
      </c>
      <c r="P1183" t="s">
        <v>49</v>
      </c>
      <c r="Q1183" t="s">
        <v>419</v>
      </c>
      <c r="R1183" t="s">
        <v>2401</v>
      </c>
      <c r="S1183">
        <v>53095</v>
      </c>
      <c r="T1183" s="1">
        <v>42030</v>
      </c>
      <c r="U1183" s="1">
        <v>42030</v>
      </c>
      <c r="V1183">
        <v>-7.73</v>
      </c>
      <c r="W1183" s="2">
        <f>Sales_Dataset[[#This Row],[Profit]]/Sales_Dataset[[#This Row],[Sales]]</f>
        <v>-6.6574799758849376E-2</v>
      </c>
      <c r="X1183">
        <v>15</v>
      </c>
      <c r="Y1183">
        <v>116.11</v>
      </c>
      <c r="Z1183">
        <v>91436</v>
      </c>
      <c r="AA1183" t="s">
        <v>52</v>
      </c>
      <c r="AB1183" t="s">
        <v>40</v>
      </c>
    </row>
    <row r="1184" spans="1:28" x14ac:dyDescent="0.3">
      <c r="A1184">
        <v>23693</v>
      </c>
      <c r="B1184" t="s">
        <v>76</v>
      </c>
      <c r="C1184">
        <v>0.05</v>
      </c>
      <c r="D1184">
        <v>14.81</v>
      </c>
      <c r="E1184">
        <v>13.32</v>
      </c>
      <c r="F1184">
        <v>2334</v>
      </c>
      <c r="G1184" t="s">
        <v>2497</v>
      </c>
      <c r="H1184" t="s">
        <v>43</v>
      </c>
      <c r="I1184" t="s">
        <v>60</v>
      </c>
      <c r="J1184" t="s">
        <v>45</v>
      </c>
      <c r="K1184" t="s">
        <v>73</v>
      </c>
      <c r="L1184" t="s">
        <v>47</v>
      </c>
      <c r="M1184" t="s">
        <v>338</v>
      </c>
      <c r="N1184">
        <v>0.43</v>
      </c>
      <c r="O1184" t="s">
        <v>35</v>
      </c>
      <c r="P1184" t="s">
        <v>49</v>
      </c>
      <c r="Q1184" t="s">
        <v>419</v>
      </c>
      <c r="R1184" t="s">
        <v>2498</v>
      </c>
      <c r="S1184">
        <v>53220</v>
      </c>
      <c r="T1184" s="1">
        <v>42103</v>
      </c>
      <c r="U1184" s="1">
        <v>42105</v>
      </c>
      <c r="V1184">
        <v>-190.49</v>
      </c>
      <c r="W1184" s="2">
        <f>Sales_Dataset[[#This Row],[Profit]]/Sales_Dataset[[#This Row],[Sales]]</f>
        <v>-1.6422967497198036</v>
      </c>
      <c r="X1184">
        <v>8</v>
      </c>
      <c r="Y1184">
        <v>115.99</v>
      </c>
      <c r="Z1184">
        <v>89609</v>
      </c>
      <c r="AA1184" t="s">
        <v>52</v>
      </c>
      <c r="AB1184" t="s">
        <v>40</v>
      </c>
    </row>
    <row r="1185" spans="1:28" x14ac:dyDescent="0.3">
      <c r="A1185">
        <v>19269</v>
      </c>
      <c r="B1185" t="s">
        <v>58</v>
      </c>
      <c r="C1185">
        <v>0.04</v>
      </c>
      <c r="D1185">
        <v>11.34</v>
      </c>
      <c r="E1185">
        <v>5.01</v>
      </c>
      <c r="F1185">
        <v>1526</v>
      </c>
      <c r="G1185" t="s">
        <v>1049</v>
      </c>
      <c r="H1185" t="s">
        <v>43</v>
      </c>
      <c r="I1185" t="s">
        <v>44</v>
      </c>
      <c r="J1185" t="s">
        <v>45</v>
      </c>
      <c r="K1185" t="s">
        <v>53</v>
      </c>
      <c r="L1185" t="s">
        <v>47</v>
      </c>
      <c r="M1185" t="s">
        <v>1050</v>
      </c>
      <c r="N1185">
        <v>0.36</v>
      </c>
      <c r="O1185" t="s">
        <v>35</v>
      </c>
      <c r="P1185" t="s">
        <v>88</v>
      </c>
      <c r="Q1185" t="s">
        <v>564</v>
      </c>
      <c r="R1185" t="s">
        <v>1051</v>
      </c>
      <c r="S1185">
        <v>35211</v>
      </c>
      <c r="T1185" s="1">
        <v>42045</v>
      </c>
      <c r="U1185" s="1">
        <v>42046</v>
      </c>
      <c r="V1185">
        <v>-189.22399999999999</v>
      </c>
      <c r="W1185" s="2">
        <f>Sales_Dataset[[#This Row],[Profit]]/Sales_Dataset[[#This Row],[Sales]]</f>
        <v>-1.637877607547823</v>
      </c>
      <c r="X1185">
        <v>10</v>
      </c>
      <c r="Y1185">
        <v>115.53</v>
      </c>
      <c r="Z1185">
        <v>86812</v>
      </c>
      <c r="AA1185" t="s">
        <v>91</v>
      </c>
      <c r="AB1185" t="s">
        <v>40</v>
      </c>
    </row>
    <row r="1186" spans="1:28" x14ac:dyDescent="0.3">
      <c r="A1186">
        <v>21121</v>
      </c>
      <c r="B1186" t="s">
        <v>76</v>
      </c>
      <c r="C1186">
        <v>0.02</v>
      </c>
      <c r="D1186">
        <v>12.28</v>
      </c>
      <c r="E1186">
        <v>6.47</v>
      </c>
      <c r="F1186">
        <v>3113</v>
      </c>
      <c r="G1186" t="s">
        <v>1755</v>
      </c>
      <c r="H1186" t="s">
        <v>43</v>
      </c>
      <c r="I1186" t="s">
        <v>30</v>
      </c>
      <c r="J1186" t="s">
        <v>45</v>
      </c>
      <c r="K1186" t="s">
        <v>53</v>
      </c>
      <c r="L1186" t="s">
        <v>47</v>
      </c>
      <c r="M1186" t="s">
        <v>1758</v>
      </c>
      <c r="N1186">
        <v>0.38</v>
      </c>
      <c r="O1186" t="s">
        <v>35</v>
      </c>
      <c r="P1186" t="s">
        <v>88</v>
      </c>
      <c r="Q1186" t="s">
        <v>521</v>
      </c>
      <c r="R1186" t="s">
        <v>1757</v>
      </c>
      <c r="S1186">
        <v>70560</v>
      </c>
      <c r="T1186" s="1">
        <v>42141</v>
      </c>
      <c r="U1186" s="1">
        <v>42141</v>
      </c>
      <c r="V1186">
        <v>-156.97220000000002</v>
      </c>
      <c r="W1186" s="2">
        <f>Sales_Dataset[[#This Row],[Profit]]/Sales_Dataset[[#This Row],[Sales]]</f>
        <v>-1.3623693803159176</v>
      </c>
      <c r="X1186">
        <v>9</v>
      </c>
      <c r="Y1186">
        <v>115.22</v>
      </c>
      <c r="Z1186">
        <v>86860</v>
      </c>
      <c r="AA1186" t="s">
        <v>91</v>
      </c>
      <c r="AB1186" t="s">
        <v>40</v>
      </c>
    </row>
    <row r="1187" spans="1:28" x14ac:dyDescent="0.3">
      <c r="A1187">
        <v>21632</v>
      </c>
      <c r="B1187" t="s">
        <v>41</v>
      </c>
      <c r="C1187">
        <v>0.1</v>
      </c>
      <c r="D1187">
        <v>9.85</v>
      </c>
      <c r="E1187">
        <v>4.82</v>
      </c>
      <c r="F1187">
        <v>2059</v>
      </c>
      <c r="G1187" t="s">
        <v>1915</v>
      </c>
      <c r="H1187" t="s">
        <v>43</v>
      </c>
      <c r="I1187" t="s">
        <v>30</v>
      </c>
      <c r="J1187" t="s">
        <v>45</v>
      </c>
      <c r="K1187" t="s">
        <v>81</v>
      </c>
      <c r="L1187" t="s">
        <v>82</v>
      </c>
      <c r="M1187" t="s">
        <v>1916</v>
      </c>
      <c r="N1187">
        <v>0.47</v>
      </c>
      <c r="O1187" t="s">
        <v>35</v>
      </c>
      <c r="P1187" t="s">
        <v>88</v>
      </c>
      <c r="Q1187" t="s">
        <v>112</v>
      </c>
      <c r="R1187" t="s">
        <v>1917</v>
      </c>
      <c r="S1187">
        <v>27260</v>
      </c>
      <c r="T1187" s="1">
        <v>42090</v>
      </c>
      <c r="U1187" s="1">
        <v>42091</v>
      </c>
      <c r="V1187">
        <v>374.904</v>
      </c>
      <c r="W1187" s="2">
        <f>Sales_Dataset[[#This Row],[Profit]]/Sales_Dataset[[#This Row],[Sales]]</f>
        <v>3.2625881124358194</v>
      </c>
      <c r="X1187">
        <v>12</v>
      </c>
      <c r="Y1187">
        <v>114.91</v>
      </c>
      <c r="Z1187">
        <v>88041</v>
      </c>
      <c r="AA1187" t="s">
        <v>91</v>
      </c>
      <c r="AB1187" t="s">
        <v>40</v>
      </c>
    </row>
    <row r="1188" spans="1:28" x14ac:dyDescent="0.3">
      <c r="A1188">
        <v>24872</v>
      </c>
      <c r="B1188" t="s">
        <v>76</v>
      </c>
      <c r="C1188">
        <v>0.1</v>
      </c>
      <c r="D1188">
        <v>14.98</v>
      </c>
      <c r="E1188">
        <v>7.69</v>
      </c>
      <c r="F1188">
        <v>1727</v>
      </c>
      <c r="G1188" t="s">
        <v>2743</v>
      </c>
      <c r="H1188" t="s">
        <v>85</v>
      </c>
      <c r="I1188" t="s">
        <v>60</v>
      </c>
      <c r="J1188" t="s">
        <v>45</v>
      </c>
      <c r="K1188" t="s">
        <v>120</v>
      </c>
      <c r="L1188" t="s">
        <v>47</v>
      </c>
      <c r="M1188" t="s">
        <v>260</v>
      </c>
      <c r="N1188">
        <v>0.56999999999999995</v>
      </c>
      <c r="O1188" t="s">
        <v>35</v>
      </c>
      <c r="P1188" t="s">
        <v>69</v>
      </c>
      <c r="Q1188" t="s">
        <v>441</v>
      </c>
      <c r="R1188" t="s">
        <v>2744</v>
      </c>
      <c r="S1188">
        <v>44240</v>
      </c>
      <c r="T1188" s="1">
        <v>42025</v>
      </c>
      <c r="U1188" s="1">
        <v>42027</v>
      </c>
      <c r="V1188">
        <v>-76.900000000000006</v>
      </c>
      <c r="W1188" s="2">
        <f>Sales_Dataset[[#This Row],[Profit]]/Sales_Dataset[[#This Row],[Sales]]</f>
        <v>-0.66980228203118197</v>
      </c>
      <c r="X1188">
        <v>8</v>
      </c>
      <c r="Y1188">
        <v>114.81</v>
      </c>
      <c r="Z1188">
        <v>87194</v>
      </c>
      <c r="AA1188" t="s">
        <v>72</v>
      </c>
      <c r="AB1188" t="s">
        <v>40</v>
      </c>
    </row>
    <row r="1189" spans="1:28" x14ac:dyDescent="0.3">
      <c r="A1189">
        <v>24373</v>
      </c>
      <c r="B1189" t="s">
        <v>65</v>
      </c>
      <c r="C1189">
        <v>0.08</v>
      </c>
      <c r="D1189">
        <v>6.48</v>
      </c>
      <c r="E1189">
        <v>2.74</v>
      </c>
      <c r="F1189">
        <v>2820</v>
      </c>
      <c r="G1189" t="s">
        <v>2628</v>
      </c>
      <c r="H1189" t="s">
        <v>43</v>
      </c>
      <c r="I1189" t="s">
        <v>44</v>
      </c>
      <c r="J1189" t="s">
        <v>55</v>
      </c>
      <c r="K1189" t="s">
        <v>86</v>
      </c>
      <c r="L1189" t="s">
        <v>62</v>
      </c>
      <c r="M1189" t="s">
        <v>2560</v>
      </c>
      <c r="N1189">
        <v>0.71</v>
      </c>
      <c r="O1189" t="s">
        <v>35</v>
      </c>
      <c r="P1189" t="s">
        <v>49</v>
      </c>
      <c r="Q1189" t="s">
        <v>433</v>
      </c>
      <c r="R1189" t="s">
        <v>2629</v>
      </c>
      <c r="S1189">
        <v>63129</v>
      </c>
      <c r="T1189" s="1">
        <v>42134</v>
      </c>
      <c r="U1189" s="1">
        <v>42136</v>
      </c>
      <c r="V1189">
        <v>-82.64</v>
      </c>
      <c r="W1189" s="2">
        <f>Sales_Dataset[[#This Row],[Profit]]/Sales_Dataset[[#This Row],[Sales]]</f>
        <v>-0.72695285010555943</v>
      </c>
      <c r="X1189">
        <v>18</v>
      </c>
      <c r="Y1189">
        <v>113.68</v>
      </c>
      <c r="Z1189">
        <v>87899</v>
      </c>
      <c r="AA1189" t="s">
        <v>52</v>
      </c>
      <c r="AB1189" t="s">
        <v>40</v>
      </c>
    </row>
    <row r="1190" spans="1:28" x14ac:dyDescent="0.3">
      <c r="A1190">
        <v>19529</v>
      </c>
      <c r="B1190" t="s">
        <v>58</v>
      </c>
      <c r="C1190">
        <v>0.01</v>
      </c>
      <c r="D1190">
        <v>125.99</v>
      </c>
      <c r="E1190">
        <v>8.99</v>
      </c>
      <c r="F1190">
        <v>2868</v>
      </c>
      <c r="G1190" t="s">
        <v>892</v>
      </c>
      <c r="H1190" t="s">
        <v>43</v>
      </c>
      <c r="I1190" t="s">
        <v>30</v>
      </c>
      <c r="J1190" t="s">
        <v>55</v>
      </c>
      <c r="K1190" t="s">
        <v>56</v>
      </c>
      <c r="L1190" t="s">
        <v>47</v>
      </c>
      <c r="M1190" t="s">
        <v>151</v>
      </c>
      <c r="N1190">
        <v>0.59</v>
      </c>
      <c r="O1190" t="s">
        <v>35</v>
      </c>
      <c r="P1190" t="s">
        <v>36</v>
      </c>
      <c r="Q1190" t="s">
        <v>108</v>
      </c>
      <c r="R1190" t="s">
        <v>894</v>
      </c>
      <c r="S1190">
        <v>98026</v>
      </c>
      <c r="T1190" s="1">
        <v>42111</v>
      </c>
      <c r="U1190" s="1">
        <v>42112</v>
      </c>
      <c r="V1190">
        <v>-582.64799999999991</v>
      </c>
      <c r="W1190" s="2">
        <f>Sales_Dataset[[#This Row],[Profit]]/Sales_Dataset[[#This Row],[Sales]]</f>
        <v>-5.1361777150916774</v>
      </c>
      <c r="X1190">
        <v>1</v>
      </c>
      <c r="Y1190">
        <v>113.44</v>
      </c>
      <c r="Z1190">
        <v>85827</v>
      </c>
      <c r="AA1190" t="s">
        <v>39</v>
      </c>
      <c r="AB1190" t="s">
        <v>40</v>
      </c>
    </row>
    <row r="1191" spans="1:28" x14ac:dyDescent="0.3">
      <c r="A1191">
        <v>23297</v>
      </c>
      <c r="B1191" t="s">
        <v>76</v>
      </c>
      <c r="C1191">
        <v>0</v>
      </c>
      <c r="D1191">
        <v>8.6</v>
      </c>
      <c r="E1191">
        <v>6.19</v>
      </c>
      <c r="F1191">
        <v>1405</v>
      </c>
      <c r="G1191" t="s">
        <v>2368</v>
      </c>
      <c r="H1191" t="s">
        <v>43</v>
      </c>
      <c r="I1191" t="s">
        <v>30</v>
      </c>
      <c r="J1191" t="s">
        <v>45</v>
      </c>
      <c r="K1191" t="s">
        <v>67</v>
      </c>
      <c r="L1191" t="s">
        <v>47</v>
      </c>
      <c r="M1191" t="s">
        <v>247</v>
      </c>
      <c r="N1191">
        <v>0.38</v>
      </c>
      <c r="O1191" t="s">
        <v>35</v>
      </c>
      <c r="P1191" t="s">
        <v>49</v>
      </c>
      <c r="Q1191" t="s">
        <v>216</v>
      </c>
      <c r="R1191" t="s">
        <v>2369</v>
      </c>
      <c r="S1191">
        <v>49017</v>
      </c>
      <c r="T1191" s="1">
        <v>42019</v>
      </c>
      <c r="U1191" s="1">
        <v>42019</v>
      </c>
      <c r="V1191">
        <v>-33.211539999999999</v>
      </c>
      <c r="W1191" s="2">
        <f>Sales_Dataset[[#This Row],[Profit]]/Sales_Dataset[[#This Row],[Sales]]</f>
        <v>-0.29661105653299991</v>
      </c>
      <c r="X1191">
        <v>12</v>
      </c>
      <c r="Y1191">
        <v>111.97</v>
      </c>
      <c r="Z1191">
        <v>86144</v>
      </c>
      <c r="AA1191" t="s">
        <v>52</v>
      </c>
      <c r="AB1191" t="s">
        <v>40</v>
      </c>
    </row>
    <row r="1192" spans="1:28" x14ac:dyDescent="0.3">
      <c r="A1192">
        <v>23110</v>
      </c>
      <c r="B1192" t="s">
        <v>65</v>
      </c>
      <c r="C1192">
        <v>0.04</v>
      </c>
      <c r="D1192">
        <v>2.88</v>
      </c>
      <c r="E1192">
        <v>1.01</v>
      </c>
      <c r="F1192">
        <v>2980</v>
      </c>
      <c r="G1192" t="s">
        <v>1417</v>
      </c>
      <c r="H1192" t="s">
        <v>43</v>
      </c>
      <c r="I1192" t="s">
        <v>30</v>
      </c>
      <c r="J1192" t="s">
        <v>45</v>
      </c>
      <c r="K1192" t="s">
        <v>81</v>
      </c>
      <c r="L1192" t="s">
        <v>82</v>
      </c>
      <c r="M1192" t="s">
        <v>1126</v>
      </c>
      <c r="N1192">
        <v>0.55000000000000004</v>
      </c>
      <c r="O1192" t="s">
        <v>35</v>
      </c>
      <c r="P1192" t="s">
        <v>69</v>
      </c>
      <c r="Q1192" t="s">
        <v>441</v>
      </c>
      <c r="R1192" t="s">
        <v>1419</v>
      </c>
      <c r="S1192">
        <v>44870</v>
      </c>
      <c r="T1192" s="1">
        <v>42154</v>
      </c>
      <c r="U1192" s="1">
        <v>42159</v>
      </c>
      <c r="V1192">
        <v>15.246</v>
      </c>
      <c r="W1192" s="2">
        <f>Sales_Dataset[[#This Row],[Profit]]/Sales_Dataset[[#This Row],[Sales]]</f>
        <v>0.13622230164403146</v>
      </c>
      <c r="X1192">
        <v>39</v>
      </c>
      <c r="Y1192">
        <v>111.92</v>
      </c>
      <c r="Z1192">
        <v>86548</v>
      </c>
      <c r="AA1192" t="s">
        <v>72</v>
      </c>
      <c r="AB1192" t="s">
        <v>40</v>
      </c>
    </row>
    <row r="1193" spans="1:28" x14ac:dyDescent="0.3">
      <c r="A1193">
        <v>23482</v>
      </c>
      <c r="B1193" t="s">
        <v>27</v>
      </c>
      <c r="C1193">
        <v>7.0000000000000007E-2</v>
      </c>
      <c r="D1193">
        <v>7.59</v>
      </c>
      <c r="E1193">
        <v>4</v>
      </c>
      <c r="F1193">
        <v>339</v>
      </c>
      <c r="G1193" t="s">
        <v>2448</v>
      </c>
      <c r="H1193" t="s">
        <v>43</v>
      </c>
      <c r="I1193" t="s">
        <v>30</v>
      </c>
      <c r="J1193" t="s">
        <v>31</v>
      </c>
      <c r="K1193" t="s">
        <v>117</v>
      </c>
      <c r="L1193" t="s">
        <v>82</v>
      </c>
      <c r="M1193" t="s">
        <v>1030</v>
      </c>
      <c r="N1193">
        <v>0.42</v>
      </c>
      <c r="O1193" t="s">
        <v>35</v>
      </c>
      <c r="P1193" t="s">
        <v>69</v>
      </c>
      <c r="Q1193" t="s">
        <v>441</v>
      </c>
      <c r="R1193" t="s">
        <v>2018</v>
      </c>
      <c r="S1193">
        <v>43229</v>
      </c>
      <c r="T1193" s="1">
        <v>42080</v>
      </c>
      <c r="U1193" s="1">
        <v>42082</v>
      </c>
      <c r="V1193">
        <v>24.39</v>
      </c>
      <c r="W1193" s="2">
        <f>Sales_Dataset[[#This Row],[Profit]]/Sales_Dataset[[#This Row],[Sales]]</f>
        <v>0.21800143010368253</v>
      </c>
      <c r="X1193">
        <v>15</v>
      </c>
      <c r="Y1193">
        <v>111.88</v>
      </c>
      <c r="Z1193">
        <v>90583</v>
      </c>
      <c r="AA1193" t="s">
        <v>72</v>
      </c>
      <c r="AB1193" t="s">
        <v>40</v>
      </c>
    </row>
    <row r="1194" spans="1:28" x14ac:dyDescent="0.3">
      <c r="A1194">
        <v>22784</v>
      </c>
      <c r="B1194" t="s">
        <v>41</v>
      </c>
      <c r="C1194">
        <v>0.03</v>
      </c>
      <c r="D1194">
        <v>15.23</v>
      </c>
      <c r="E1194">
        <v>27.75</v>
      </c>
      <c r="F1194">
        <v>343</v>
      </c>
      <c r="G1194" t="s">
        <v>2236</v>
      </c>
      <c r="H1194" t="s">
        <v>29</v>
      </c>
      <c r="I1194" t="s">
        <v>30</v>
      </c>
      <c r="J1194" t="s">
        <v>31</v>
      </c>
      <c r="K1194" t="s">
        <v>32</v>
      </c>
      <c r="L1194" t="s">
        <v>33</v>
      </c>
      <c r="M1194" t="s">
        <v>2237</v>
      </c>
      <c r="N1194">
        <v>0.76</v>
      </c>
      <c r="O1194" t="s">
        <v>35</v>
      </c>
      <c r="P1194" t="s">
        <v>69</v>
      </c>
      <c r="Q1194" t="s">
        <v>487</v>
      </c>
      <c r="R1194" t="s">
        <v>488</v>
      </c>
      <c r="S1194">
        <v>4401</v>
      </c>
      <c r="T1194" s="1">
        <v>42035</v>
      </c>
      <c r="U1194" s="1">
        <v>42036</v>
      </c>
      <c r="V1194">
        <v>11.650950000000002</v>
      </c>
      <c r="W1194" s="2">
        <f>Sales_Dataset[[#This Row],[Profit]]/Sales_Dataset[[#This Row],[Sales]]</f>
        <v>0.10415653495440731</v>
      </c>
      <c r="X1194">
        <v>7</v>
      </c>
      <c r="Y1194">
        <v>111.86</v>
      </c>
      <c r="Z1194">
        <v>88151</v>
      </c>
      <c r="AA1194" t="s">
        <v>72</v>
      </c>
      <c r="AB1194" t="s">
        <v>40</v>
      </c>
    </row>
    <row r="1195" spans="1:28" x14ac:dyDescent="0.3">
      <c r="A1195">
        <v>22921</v>
      </c>
      <c r="B1195" t="s">
        <v>76</v>
      </c>
      <c r="C1195">
        <v>0.01</v>
      </c>
      <c r="D1195">
        <v>15.16</v>
      </c>
      <c r="E1195">
        <v>15.09</v>
      </c>
      <c r="F1195">
        <v>1607</v>
      </c>
      <c r="G1195" t="s">
        <v>2279</v>
      </c>
      <c r="H1195" t="s">
        <v>43</v>
      </c>
      <c r="I1195" t="s">
        <v>44</v>
      </c>
      <c r="J1195" t="s">
        <v>45</v>
      </c>
      <c r="K1195" t="s">
        <v>67</v>
      </c>
      <c r="L1195" t="s">
        <v>47</v>
      </c>
      <c r="M1195" t="s">
        <v>2280</v>
      </c>
      <c r="N1195">
        <v>0.39</v>
      </c>
      <c r="O1195" t="s">
        <v>35</v>
      </c>
      <c r="P1195" t="s">
        <v>69</v>
      </c>
      <c r="Q1195" t="s">
        <v>70</v>
      </c>
      <c r="R1195" t="s">
        <v>2281</v>
      </c>
      <c r="S1195">
        <v>11520</v>
      </c>
      <c r="T1195" s="1">
        <v>42109</v>
      </c>
      <c r="U1195" s="1">
        <v>42109</v>
      </c>
      <c r="V1195">
        <v>-200.85899999999998</v>
      </c>
      <c r="W1195" s="2">
        <f>Sales_Dataset[[#This Row],[Profit]]/Sales_Dataset[[#This Row],[Sales]]</f>
        <v>-1.810682412332101</v>
      </c>
      <c r="X1195">
        <v>7</v>
      </c>
      <c r="Y1195">
        <v>110.93</v>
      </c>
      <c r="Z1195">
        <v>87994</v>
      </c>
      <c r="AA1195" t="s">
        <v>72</v>
      </c>
      <c r="AB1195" t="s">
        <v>40</v>
      </c>
    </row>
    <row r="1196" spans="1:28" x14ac:dyDescent="0.3">
      <c r="A1196">
        <v>19124</v>
      </c>
      <c r="B1196" t="s">
        <v>27</v>
      </c>
      <c r="C1196">
        <v>0</v>
      </c>
      <c r="D1196">
        <v>4.76</v>
      </c>
      <c r="E1196">
        <v>3.01</v>
      </c>
      <c r="F1196">
        <v>2583</v>
      </c>
      <c r="G1196" t="s">
        <v>960</v>
      </c>
      <c r="H1196" t="s">
        <v>43</v>
      </c>
      <c r="I1196" t="s">
        <v>44</v>
      </c>
      <c r="J1196" t="s">
        <v>45</v>
      </c>
      <c r="K1196" t="s">
        <v>53</v>
      </c>
      <c r="L1196" t="s">
        <v>82</v>
      </c>
      <c r="M1196" t="s">
        <v>963</v>
      </c>
      <c r="N1196">
        <v>0.36</v>
      </c>
      <c r="O1196" t="s">
        <v>35</v>
      </c>
      <c r="P1196" t="s">
        <v>49</v>
      </c>
      <c r="Q1196" t="s">
        <v>216</v>
      </c>
      <c r="R1196" t="s">
        <v>962</v>
      </c>
      <c r="S1196">
        <v>49423</v>
      </c>
      <c r="T1196" s="1">
        <v>42162</v>
      </c>
      <c r="U1196" s="1">
        <v>42164</v>
      </c>
      <c r="V1196">
        <v>-2.3450000000000002</v>
      </c>
      <c r="W1196" s="2">
        <f>Sales_Dataset[[#This Row],[Profit]]/Sales_Dataset[[#This Row],[Sales]]</f>
        <v>-2.1152805340068557E-2</v>
      </c>
      <c r="X1196">
        <v>23</v>
      </c>
      <c r="Y1196">
        <v>110.86</v>
      </c>
      <c r="Z1196">
        <v>89657</v>
      </c>
      <c r="AA1196" t="s">
        <v>52</v>
      </c>
      <c r="AB1196" t="s">
        <v>40</v>
      </c>
    </row>
    <row r="1197" spans="1:28" x14ac:dyDescent="0.3">
      <c r="A1197">
        <v>20897</v>
      </c>
      <c r="B1197" t="s">
        <v>58</v>
      </c>
      <c r="C1197">
        <v>0.04</v>
      </c>
      <c r="D1197">
        <v>100.98</v>
      </c>
      <c r="E1197">
        <v>35.840000000000003</v>
      </c>
      <c r="F1197">
        <v>1159</v>
      </c>
      <c r="G1197" t="s">
        <v>1680</v>
      </c>
      <c r="H1197" t="s">
        <v>29</v>
      </c>
      <c r="I1197" t="s">
        <v>80</v>
      </c>
      <c r="J1197" t="s">
        <v>31</v>
      </c>
      <c r="K1197" t="s">
        <v>153</v>
      </c>
      <c r="L1197" t="s">
        <v>33</v>
      </c>
      <c r="M1197" t="s">
        <v>1635</v>
      </c>
      <c r="N1197">
        <v>0.62</v>
      </c>
      <c r="O1197" t="s">
        <v>35</v>
      </c>
      <c r="P1197" t="s">
        <v>69</v>
      </c>
      <c r="Q1197" t="s">
        <v>497</v>
      </c>
      <c r="R1197" t="s">
        <v>1681</v>
      </c>
      <c r="S1197">
        <v>7086</v>
      </c>
      <c r="T1197" s="1">
        <v>42144</v>
      </c>
      <c r="U1197" s="1">
        <v>42145</v>
      </c>
      <c r="V1197">
        <v>-152.76</v>
      </c>
      <c r="W1197" s="2">
        <f>Sales_Dataset[[#This Row],[Profit]]/Sales_Dataset[[#This Row],[Sales]]</f>
        <v>-1.3793227990970653</v>
      </c>
      <c r="X1197">
        <v>1</v>
      </c>
      <c r="Y1197">
        <v>110.75</v>
      </c>
      <c r="Z1197">
        <v>90854</v>
      </c>
      <c r="AA1197" t="s">
        <v>72</v>
      </c>
      <c r="AB1197" t="s">
        <v>40</v>
      </c>
    </row>
    <row r="1198" spans="1:28" x14ac:dyDescent="0.3">
      <c r="A1198">
        <v>26035</v>
      </c>
      <c r="B1198" t="s">
        <v>27</v>
      </c>
      <c r="C1198">
        <v>7.0000000000000007E-2</v>
      </c>
      <c r="D1198">
        <v>9.7799999999999994</v>
      </c>
      <c r="E1198">
        <v>5.76</v>
      </c>
      <c r="F1198">
        <v>1369</v>
      </c>
      <c r="G1198" t="s">
        <v>2964</v>
      </c>
      <c r="H1198" t="s">
        <v>85</v>
      </c>
      <c r="I1198" t="s">
        <v>80</v>
      </c>
      <c r="J1198" t="s">
        <v>45</v>
      </c>
      <c r="K1198" t="s">
        <v>115</v>
      </c>
      <c r="L1198" t="s">
        <v>47</v>
      </c>
      <c r="M1198" t="s">
        <v>824</v>
      </c>
      <c r="N1198">
        <v>0.35</v>
      </c>
      <c r="O1198" t="s">
        <v>35</v>
      </c>
      <c r="P1198" t="s">
        <v>49</v>
      </c>
      <c r="Q1198" t="s">
        <v>50</v>
      </c>
      <c r="R1198" t="s">
        <v>970</v>
      </c>
      <c r="S1198">
        <v>76063</v>
      </c>
      <c r="T1198" s="1">
        <v>42086</v>
      </c>
      <c r="U1198" s="1">
        <v>42088</v>
      </c>
      <c r="V1198">
        <v>20.14</v>
      </c>
      <c r="W1198" s="2">
        <f>Sales_Dataset[[#This Row],[Profit]]/Sales_Dataset[[#This Row],[Sales]]</f>
        <v>0.18190028901734104</v>
      </c>
      <c r="X1198">
        <v>11</v>
      </c>
      <c r="Y1198">
        <v>110.72</v>
      </c>
      <c r="Z1198">
        <v>90514</v>
      </c>
      <c r="AA1198" t="s">
        <v>52</v>
      </c>
      <c r="AB1198" t="s">
        <v>40</v>
      </c>
    </row>
    <row r="1199" spans="1:28" x14ac:dyDescent="0.3">
      <c r="A1199">
        <v>25932</v>
      </c>
      <c r="B1199" t="s">
        <v>58</v>
      </c>
      <c r="C1199">
        <v>0</v>
      </c>
      <c r="D1199">
        <v>12.22</v>
      </c>
      <c r="E1199">
        <v>2.85</v>
      </c>
      <c r="F1199">
        <v>2862</v>
      </c>
      <c r="G1199" t="s">
        <v>2944</v>
      </c>
      <c r="H1199" t="s">
        <v>43</v>
      </c>
      <c r="I1199" t="s">
        <v>30</v>
      </c>
      <c r="J1199" t="s">
        <v>31</v>
      </c>
      <c r="K1199" t="s">
        <v>117</v>
      </c>
      <c r="L1199" t="s">
        <v>62</v>
      </c>
      <c r="M1199" t="s">
        <v>1782</v>
      </c>
      <c r="N1199">
        <v>0.55000000000000004</v>
      </c>
      <c r="O1199" t="s">
        <v>35</v>
      </c>
      <c r="P1199" t="s">
        <v>49</v>
      </c>
      <c r="Q1199" t="s">
        <v>467</v>
      </c>
      <c r="R1199" t="s">
        <v>1034</v>
      </c>
      <c r="S1199">
        <v>68128</v>
      </c>
      <c r="T1199" s="1">
        <v>42105</v>
      </c>
      <c r="U1199" s="1">
        <v>42106</v>
      </c>
      <c r="V1199">
        <v>76.389899999999983</v>
      </c>
      <c r="W1199" s="2">
        <f>Sales_Dataset[[#This Row],[Profit]]/Sales_Dataset[[#This Row],[Sales]]</f>
        <v>0.68999999999999984</v>
      </c>
      <c r="X1199">
        <v>9</v>
      </c>
      <c r="Y1199">
        <v>110.71</v>
      </c>
      <c r="Z1199">
        <v>88278</v>
      </c>
      <c r="AA1199" t="s">
        <v>52</v>
      </c>
      <c r="AB1199" t="s">
        <v>40</v>
      </c>
    </row>
    <row r="1200" spans="1:28" x14ac:dyDescent="0.3">
      <c r="A1200">
        <v>22204</v>
      </c>
      <c r="B1200" t="s">
        <v>76</v>
      </c>
      <c r="C1200">
        <v>0.09</v>
      </c>
      <c r="D1200">
        <v>5.98</v>
      </c>
      <c r="E1200">
        <v>1.67</v>
      </c>
      <c r="F1200">
        <v>2549</v>
      </c>
      <c r="G1200" t="s">
        <v>2076</v>
      </c>
      <c r="H1200" t="s">
        <v>43</v>
      </c>
      <c r="I1200" t="s">
        <v>60</v>
      </c>
      <c r="J1200" t="s">
        <v>45</v>
      </c>
      <c r="K1200" t="s">
        <v>81</v>
      </c>
      <c r="L1200" t="s">
        <v>82</v>
      </c>
      <c r="M1200" t="s">
        <v>244</v>
      </c>
      <c r="N1200">
        <v>0.51</v>
      </c>
      <c r="O1200" t="s">
        <v>35</v>
      </c>
      <c r="P1200" t="s">
        <v>69</v>
      </c>
      <c r="Q1200" t="s">
        <v>441</v>
      </c>
      <c r="R1200" t="s">
        <v>2077</v>
      </c>
      <c r="S1200">
        <v>43213</v>
      </c>
      <c r="T1200" s="1">
        <v>42159</v>
      </c>
      <c r="U1200" s="1">
        <v>42162</v>
      </c>
      <c r="V1200">
        <v>35.805</v>
      </c>
      <c r="W1200" s="2">
        <f>Sales_Dataset[[#This Row],[Profit]]/Sales_Dataset[[#This Row],[Sales]]</f>
        <v>0.3235001807011203</v>
      </c>
      <c r="X1200">
        <v>20</v>
      </c>
      <c r="Y1200">
        <v>110.68</v>
      </c>
      <c r="Z1200">
        <v>88658</v>
      </c>
      <c r="AA1200" t="s">
        <v>72</v>
      </c>
      <c r="AB1200" t="s">
        <v>40</v>
      </c>
    </row>
    <row r="1201" spans="1:28" x14ac:dyDescent="0.3">
      <c r="A1201">
        <v>18552</v>
      </c>
      <c r="B1201" t="s">
        <v>76</v>
      </c>
      <c r="C1201">
        <v>0.02</v>
      </c>
      <c r="D1201">
        <v>5.98</v>
      </c>
      <c r="E1201">
        <v>5.79</v>
      </c>
      <c r="F1201">
        <v>53</v>
      </c>
      <c r="G1201" t="s">
        <v>677</v>
      </c>
      <c r="H1201" t="s">
        <v>43</v>
      </c>
      <c r="I1201" t="s">
        <v>30</v>
      </c>
      <c r="J1201" t="s">
        <v>45</v>
      </c>
      <c r="K1201" t="s">
        <v>53</v>
      </c>
      <c r="L1201" t="s">
        <v>47</v>
      </c>
      <c r="M1201" t="s">
        <v>678</v>
      </c>
      <c r="N1201">
        <v>0.36</v>
      </c>
      <c r="O1201" t="s">
        <v>35</v>
      </c>
      <c r="P1201" t="s">
        <v>36</v>
      </c>
      <c r="Q1201" t="s">
        <v>108</v>
      </c>
      <c r="R1201" t="s">
        <v>679</v>
      </c>
      <c r="S1201">
        <v>98052</v>
      </c>
      <c r="T1201" s="1">
        <v>42073</v>
      </c>
      <c r="U1201" s="1">
        <v>42074</v>
      </c>
      <c r="V1201">
        <v>-67.489999999999995</v>
      </c>
      <c r="W1201" s="2">
        <f>Sales_Dataset[[#This Row],[Profit]]/Sales_Dataset[[#This Row],[Sales]]</f>
        <v>-0.61248752155368003</v>
      </c>
      <c r="X1201">
        <v>17</v>
      </c>
      <c r="Y1201">
        <v>110.19</v>
      </c>
      <c r="Z1201">
        <v>88426</v>
      </c>
      <c r="AA1201" t="s">
        <v>39</v>
      </c>
      <c r="AB1201" t="s">
        <v>40</v>
      </c>
    </row>
    <row r="1202" spans="1:28" x14ac:dyDescent="0.3">
      <c r="A1202">
        <v>24568</v>
      </c>
      <c r="B1202" t="s">
        <v>27</v>
      </c>
      <c r="C1202">
        <v>0.05</v>
      </c>
      <c r="D1202">
        <v>6.48</v>
      </c>
      <c r="E1202">
        <v>7.91</v>
      </c>
      <c r="F1202">
        <v>2484</v>
      </c>
      <c r="G1202" t="s">
        <v>2670</v>
      </c>
      <c r="H1202" t="s">
        <v>43</v>
      </c>
      <c r="I1202" t="s">
        <v>30</v>
      </c>
      <c r="J1202" t="s">
        <v>45</v>
      </c>
      <c r="K1202" t="s">
        <v>53</v>
      </c>
      <c r="L1202" t="s">
        <v>47</v>
      </c>
      <c r="M1202" t="s">
        <v>530</v>
      </c>
      <c r="N1202">
        <v>0.37</v>
      </c>
      <c r="O1202" t="s">
        <v>35</v>
      </c>
      <c r="P1202" t="s">
        <v>88</v>
      </c>
      <c r="Q1202" t="s">
        <v>94</v>
      </c>
      <c r="R1202" t="s">
        <v>2671</v>
      </c>
      <c r="S1202">
        <v>33881</v>
      </c>
      <c r="T1202" s="1">
        <v>42076</v>
      </c>
      <c r="U1202" s="1">
        <v>42077</v>
      </c>
      <c r="V1202">
        <v>322.12199999999996</v>
      </c>
      <c r="W1202" s="2">
        <f>Sales_Dataset[[#This Row],[Profit]]/Sales_Dataset[[#This Row],[Sales]]</f>
        <v>2.9286480589144466</v>
      </c>
      <c r="X1202">
        <v>16</v>
      </c>
      <c r="Y1202">
        <v>109.99</v>
      </c>
      <c r="Z1202">
        <v>88998</v>
      </c>
      <c r="AA1202" t="s">
        <v>91</v>
      </c>
      <c r="AB1202" t="s">
        <v>40</v>
      </c>
    </row>
    <row r="1203" spans="1:28" x14ac:dyDescent="0.3">
      <c r="A1203">
        <v>1898</v>
      </c>
      <c r="B1203" t="s">
        <v>76</v>
      </c>
      <c r="C1203">
        <v>7.0000000000000007E-2</v>
      </c>
      <c r="D1203">
        <v>3.38</v>
      </c>
      <c r="E1203">
        <v>0.85</v>
      </c>
      <c r="F1203">
        <v>2382</v>
      </c>
      <c r="G1203" t="s">
        <v>66</v>
      </c>
      <c r="H1203" t="s">
        <v>43</v>
      </c>
      <c r="I1203" t="s">
        <v>60</v>
      </c>
      <c r="J1203" t="s">
        <v>45</v>
      </c>
      <c r="K1203" t="s">
        <v>81</v>
      </c>
      <c r="L1203" t="s">
        <v>82</v>
      </c>
      <c r="M1203" t="s">
        <v>169</v>
      </c>
      <c r="N1203">
        <v>0.48</v>
      </c>
      <c r="O1203" t="s">
        <v>35</v>
      </c>
      <c r="P1203" t="s">
        <v>69</v>
      </c>
      <c r="Q1203" t="s">
        <v>70</v>
      </c>
      <c r="R1203" t="s">
        <v>71</v>
      </c>
      <c r="S1203">
        <v>10024</v>
      </c>
      <c r="T1203" s="1">
        <v>42120</v>
      </c>
      <c r="U1203" s="1">
        <v>42122</v>
      </c>
      <c r="V1203">
        <v>19.04</v>
      </c>
      <c r="W1203" s="2">
        <f>Sales_Dataset[[#This Row],[Profit]]/Sales_Dataset[[#This Row],[Sales]]</f>
        <v>0.17331148734753321</v>
      </c>
      <c r="X1203">
        <v>34</v>
      </c>
      <c r="Y1203">
        <v>109.86</v>
      </c>
      <c r="Z1203">
        <v>13606</v>
      </c>
      <c r="AA1203" t="s">
        <v>72</v>
      </c>
      <c r="AB1203" t="s">
        <v>40</v>
      </c>
    </row>
    <row r="1204" spans="1:28" x14ac:dyDescent="0.3">
      <c r="A1204">
        <v>3393</v>
      </c>
      <c r="B1204" t="s">
        <v>76</v>
      </c>
      <c r="C1204">
        <v>0.02</v>
      </c>
      <c r="D1204">
        <v>4.28</v>
      </c>
      <c r="E1204">
        <v>5.17</v>
      </c>
      <c r="F1204">
        <v>373</v>
      </c>
      <c r="G1204" t="s">
        <v>214</v>
      </c>
      <c r="H1204" t="s">
        <v>43</v>
      </c>
      <c r="I1204" t="s">
        <v>60</v>
      </c>
      <c r="J1204" t="s">
        <v>45</v>
      </c>
      <c r="K1204" t="s">
        <v>53</v>
      </c>
      <c r="L1204" t="s">
        <v>47</v>
      </c>
      <c r="M1204" t="s">
        <v>218</v>
      </c>
      <c r="N1204">
        <v>0.4</v>
      </c>
      <c r="O1204" t="s">
        <v>35</v>
      </c>
      <c r="P1204" t="s">
        <v>49</v>
      </c>
      <c r="Q1204" t="s">
        <v>216</v>
      </c>
      <c r="R1204" t="s">
        <v>217</v>
      </c>
      <c r="S1204">
        <v>48234</v>
      </c>
      <c r="T1204" s="1">
        <v>42077</v>
      </c>
      <c r="U1204" s="1">
        <v>42078</v>
      </c>
      <c r="V1204">
        <v>-63.87</v>
      </c>
      <c r="W1204" s="2">
        <f>Sales_Dataset[[#This Row],[Profit]]/Sales_Dataset[[#This Row],[Sales]]</f>
        <v>-0.58137629710540684</v>
      </c>
      <c r="X1204">
        <v>24</v>
      </c>
      <c r="Y1204">
        <v>109.86</v>
      </c>
      <c r="Z1204">
        <v>24193</v>
      </c>
      <c r="AA1204" t="s">
        <v>52</v>
      </c>
      <c r="AB1204" t="s">
        <v>40</v>
      </c>
    </row>
    <row r="1205" spans="1:28" x14ac:dyDescent="0.3">
      <c r="A1205">
        <v>18773</v>
      </c>
      <c r="B1205" t="s">
        <v>41</v>
      </c>
      <c r="C1205">
        <v>0.02</v>
      </c>
      <c r="D1205">
        <v>2.58</v>
      </c>
      <c r="E1205">
        <v>1.3</v>
      </c>
      <c r="F1205">
        <v>250</v>
      </c>
      <c r="G1205" t="s">
        <v>774</v>
      </c>
      <c r="H1205" t="s">
        <v>85</v>
      </c>
      <c r="I1205" t="s">
        <v>30</v>
      </c>
      <c r="J1205" t="s">
        <v>45</v>
      </c>
      <c r="K1205" t="s">
        <v>81</v>
      </c>
      <c r="L1205" t="s">
        <v>82</v>
      </c>
      <c r="M1205" t="s">
        <v>775</v>
      </c>
      <c r="N1205">
        <v>0.59</v>
      </c>
      <c r="O1205" t="s">
        <v>35</v>
      </c>
      <c r="P1205" t="s">
        <v>49</v>
      </c>
      <c r="Q1205" t="s">
        <v>474</v>
      </c>
      <c r="R1205" t="s">
        <v>776</v>
      </c>
      <c r="S1205">
        <v>55423</v>
      </c>
      <c r="T1205" s="1">
        <v>42152</v>
      </c>
      <c r="U1205" s="1">
        <v>42153</v>
      </c>
      <c r="V1205">
        <v>1.1080000000000014</v>
      </c>
      <c r="W1205" s="2">
        <f>Sales_Dataset[[#This Row],[Profit]]/Sales_Dataset[[#This Row],[Sales]]</f>
        <v>1.0096591944596332E-2</v>
      </c>
      <c r="X1205">
        <v>39</v>
      </c>
      <c r="Y1205">
        <v>109.74</v>
      </c>
      <c r="Z1205">
        <v>87214</v>
      </c>
      <c r="AA1205" t="s">
        <v>52</v>
      </c>
      <c r="AB1205" t="s">
        <v>40</v>
      </c>
    </row>
    <row r="1206" spans="1:28" x14ac:dyDescent="0.3">
      <c r="A1206">
        <v>22828</v>
      </c>
      <c r="B1206" t="s">
        <v>58</v>
      </c>
      <c r="C1206">
        <v>0.03</v>
      </c>
      <c r="D1206">
        <v>6.98</v>
      </c>
      <c r="E1206">
        <v>9.69</v>
      </c>
      <c r="F1206">
        <v>2376</v>
      </c>
      <c r="G1206" t="s">
        <v>2249</v>
      </c>
      <c r="H1206" t="s">
        <v>43</v>
      </c>
      <c r="I1206" t="s">
        <v>30</v>
      </c>
      <c r="J1206" t="s">
        <v>45</v>
      </c>
      <c r="K1206" t="s">
        <v>120</v>
      </c>
      <c r="L1206" t="s">
        <v>47</v>
      </c>
      <c r="M1206" t="s">
        <v>2251</v>
      </c>
      <c r="N1206">
        <v>0.83</v>
      </c>
      <c r="O1206" t="s">
        <v>35</v>
      </c>
      <c r="P1206" t="s">
        <v>36</v>
      </c>
      <c r="Q1206" t="s">
        <v>610</v>
      </c>
      <c r="R1206" t="s">
        <v>2250</v>
      </c>
      <c r="S1206">
        <v>83843</v>
      </c>
      <c r="T1206" s="1">
        <v>42068</v>
      </c>
      <c r="U1206" s="1">
        <v>42070</v>
      </c>
      <c r="V1206">
        <v>-262.62</v>
      </c>
      <c r="W1206" s="2">
        <f>Sales_Dataset[[#This Row],[Profit]]/Sales_Dataset[[#This Row],[Sales]]</f>
        <v>-2.4060467246907926</v>
      </c>
      <c r="X1206">
        <v>15</v>
      </c>
      <c r="Y1206">
        <v>109.15</v>
      </c>
      <c r="Z1206">
        <v>91321</v>
      </c>
      <c r="AA1206" t="s">
        <v>39</v>
      </c>
      <c r="AB1206" t="s">
        <v>40</v>
      </c>
    </row>
    <row r="1207" spans="1:28" x14ac:dyDescent="0.3">
      <c r="A1207">
        <v>22480</v>
      </c>
      <c r="B1207" t="s">
        <v>27</v>
      </c>
      <c r="C1207">
        <v>0.08</v>
      </c>
      <c r="D1207">
        <v>8.3699999999999992</v>
      </c>
      <c r="E1207">
        <v>10.16</v>
      </c>
      <c r="F1207">
        <v>1109</v>
      </c>
      <c r="G1207" t="s">
        <v>2144</v>
      </c>
      <c r="H1207" t="s">
        <v>43</v>
      </c>
      <c r="I1207" t="s">
        <v>80</v>
      </c>
      <c r="J1207" t="s">
        <v>31</v>
      </c>
      <c r="K1207" t="s">
        <v>117</v>
      </c>
      <c r="L1207" t="s">
        <v>105</v>
      </c>
      <c r="M1207" t="s">
        <v>1146</v>
      </c>
      <c r="N1207">
        <v>0.59</v>
      </c>
      <c r="O1207" t="s">
        <v>35</v>
      </c>
      <c r="P1207" t="s">
        <v>49</v>
      </c>
      <c r="Q1207" t="s">
        <v>50</v>
      </c>
      <c r="R1207" t="s">
        <v>2145</v>
      </c>
      <c r="S1207">
        <v>78041</v>
      </c>
      <c r="T1207" s="1">
        <v>42184</v>
      </c>
      <c r="U1207" s="1">
        <v>42184</v>
      </c>
      <c r="V1207">
        <v>-169.232</v>
      </c>
      <c r="W1207" s="2">
        <f>Sales_Dataset[[#This Row],[Profit]]/Sales_Dataset[[#This Row],[Sales]]</f>
        <v>-1.5527296082209379</v>
      </c>
      <c r="X1207">
        <v>13</v>
      </c>
      <c r="Y1207">
        <v>108.99</v>
      </c>
      <c r="Z1207">
        <v>86410</v>
      </c>
      <c r="AA1207" t="s">
        <v>52</v>
      </c>
      <c r="AB1207" t="s">
        <v>40</v>
      </c>
    </row>
    <row r="1208" spans="1:28" x14ac:dyDescent="0.3">
      <c r="A1208">
        <v>24627</v>
      </c>
      <c r="B1208" t="s">
        <v>65</v>
      </c>
      <c r="C1208">
        <v>0.04</v>
      </c>
      <c r="D1208">
        <v>125.99</v>
      </c>
      <c r="E1208">
        <v>8.99</v>
      </c>
      <c r="F1208">
        <v>358</v>
      </c>
      <c r="G1208" t="s">
        <v>2679</v>
      </c>
      <c r="H1208" t="s">
        <v>43</v>
      </c>
      <c r="I1208" t="s">
        <v>30</v>
      </c>
      <c r="J1208" t="s">
        <v>55</v>
      </c>
      <c r="K1208" t="s">
        <v>56</v>
      </c>
      <c r="L1208" t="s">
        <v>47</v>
      </c>
      <c r="M1208" t="s">
        <v>151</v>
      </c>
      <c r="N1208">
        <v>0.59</v>
      </c>
      <c r="O1208" t="s">
        <v>35</v>
      </c>
      <c r="P1208" t="s">
        <v>69</v>
      </c>
      <c r="Q1208" t="s">
        <v>165</v>
      </c>
      <c r="R1208" t="s">
        <v>2680</v>
      </c>
      <c r="S1208">
        <v>19406</v>
      </c>
      <c r="T1208" s="1">
        <v>42013</v>
      </c>
      <c r="U1208" s="1">
        <v>42020</v>
      </c>
      <c r="V1208">
        <v>-627.82191999999998</v>
      </c>
      <c r="W1208" s="2">
        <f>Sales_Dataset[[#This Row],[Profit]]/Sales_Dataset[[#This Row],[Sales]]</f>
        <v>-5.8158584529874942</v>
      </c>
      <c r="X1208">
        <v>1</v>
      </c>
      <c r="Y1208">
        <v>107.95</v>
      </c>
      <c r="Z1208">
        <v>91130</v>
      </c>
      <c r="AA1208" t="s">
        <v>72</v>
      </c>
      <c r="AB1208" t="s">
        <v>40</v>
      </c>
    </row>
    <row r="1209" spans="1:28" x14ac:dyDescent="0.3">
      <c r="A1209">
        <v>21437</v>
      </c>
      <c r="B1209" t="s">
        <v>58</v>
      </c>
      <c r="C1209">
        <v>0.03</v>
      </c>
      <c r="D1209">
        <v>25.98</v>
      </c>
      <c r="E1209">
        <v>14.36</v>
      </c>
      <c r="F1209">
        <v>3155</v>
      </c>
      <c r="G1209" t="s">
        <v>1853</v>
      </c>
      <c r="H1209" t="s">
        <v>29</v>
      </c>
      <c r="I1209" t="s">
        <v>30</v>
      </c>
      <c r="J1209" t="s">
        <v>31</v>
      </c>
      <c r="K1209" t="s">
        <v>185</v>
      </c>
      <c r="L1209" t="s">
        <v>74</v>
      </c>
      <c r="M1209" t="s">
        <v>1113</v>
      </c>
      <c r="N1209">
        <v>0.6</v>
      </c>
      <c r="O1209" t="s">
        <v>35</v>
      </c>
      <c r="P1209" t="s">
        <v>88</v>
      </c>
      <c r="Q1209" t="s">
        <v>94</v>
      </c>
      <c r="R1209" t="s">
        <v>905</v>
      </c>
      <c r="S1209">
        <v>32771</v>
      </c>
      <c r="T1209" s="1">
        <v>42030</v>
      </c>
      <c r="U1209" s="1">
        <v>42031</v>
      </c>
      <c r="V1209">
        <v>57.545999999999999</v>
      </c>
      <c r="W1209" s="2">
        <f>Sales_Dataset[[#This Row],[Profit]]/Sales_Dataset[[#This Row],[Sales]]</f>
        <v>0.53451606910644622</v>
      </c>
      <c r="X1209">
        <v>4</v>
      </c>
      <c r="Y1209">
        <v>107.66</v>
      </c>
      <c r="Z1209">
        <v>86899</v>
      </c>
      <c r="AA1209" t="s">
        <v>91</v>
      </c>
      <c r="AB1209" t="s">
        <v>40</v>
      </c>
    </row>
    <row r="1210" spans="1:28" x14ac:dyDescent="0.3">
      <c r="A1210">
        <v>19810</v>
      </c>
      <c r="B1210" t="s">
        <v>76</v>
      </c>
      <c r="C1210">
        <v>0.05</v>
      </c>
      <c r="D1210">
        <v>9.7799999999999994</v>
      </c>
      <c r="E1210">
        <v>1.39</v>
      </c>
      <c r="F1210">
        <v>1432</v>
      </c>
      <c r="G1210" t="s">
        <v>769</v>
      </c>
      <c r="H1210" t="s">
        <v>43</v>
      </c>
      <c r="I1210" t="s">
        <v>30</v>
      </c>
      <c r="J1210" t="s">
        <v>45</v>
      </c>
      <c r="K1210" t="s">
        <v>115</v>
      </c>
      <c r="L1210" t="s">
        <v>47</v>
      </c>
      <c r="M1210" t="s">
        <v>824</v>
      </c>
      <c r="N1210">
        <v>0.39</v>
      </c>
      <c r="O1210" t="s">
        <v>35</v>
      </c>
      <c r="P1210" t="s">
        <v>49</v>
      </c>
      <c r="Q1210" t="s">
        <v>413</v>
      </c>
      <c r="R1210" t="s">
        <v>771</v>
      </c>
      <c r="S1210">
        <v>46203</v>
      </c>
      <c r="T1210" s="1">
        <v>42068</v>
      </c>
      <c r="U1210" s="1">
        <v>42069</v>
      </c>
      <c r="V1210">
        <v>74.278499999999994</v>
      </c>
      <c r="W1210" s="2">
        <f>Sales_Dataset[[#This Row],[Profit]]/Sales_Dataset[[#This Row],[Sales]]</f>
        <v>0.69</v>
      </c>
      <c r="X1210">
        <v>11</v>
      </c>
      <c r="Y1210">
        <v>107.65</v>
      </c>
      <c r="Z1210">
        <v>86826</v>
      </c>
      <c r="AA1210" t="s">
        <v>52</v>
      </c>
      <c r="AB1210" t="s">
        <v>40</v>
      </c>
    </row>
    <row r="1211" spans="1:28" x14ac:dyDescent="0.3">
      <c r="A1211">
        <v>25599</v>
      </c>
      <c r="B1211" t="s">
        <v>76</v>
      </c>
      <c r="C1211">
        <v>0</v>
      </c>
      <c r="D1211">
        <v>8.33</v>
      </c>
      <c r="E1211">
        <v>1.99</v>
      </c>
      <c r="F1211">
        <v>2877</v>
      </c>
      <c r="G1211" t="s">
        <v>2873</v>
      </c>
      <c r="H1211" t="s">
        <v>85</v>
      </c>
      <c r="I1211" t="s">
        <v>80</v>
      </c>
      <c r="J1211" t="s">
        <v>55</v>
      </c>
      <c r="K1211" t="s">
        <v>86</v>
      </c>
      <c r="L1211" t="s">
        <v>62</v>
      </c>
      <c r="M1211" t="s">
        <v>277</v>
      </c>
      <c r="N1211">
        <v>0.52</v>
      </c>
      <c r="O1211" t="s">
        <v>35</v>
      </c>
      <c r="P1211" t="s">
        <v>69</v>
      </c>
      <c r="Q1211" t="s">
        <v>441</v>
      </c>
      <c r="R1211" t="s">
        <v>746</v>
      </c>
      <c r="S1211">
        <v>44070</v>
      </c>
      <c r="T1211" s="1">
        <v>42065</v>
      </c>
      <c r="U1211" s="1">
        <v>42067</v>
      </c>
      <c r="V1211">
        <v>74.181899999999999</v>
      </c>
      <c r="W1211" s="2">
        <f>Sales_Dataset[[#This Row],[Profit]]/Sales_Dataset[[#This Row],[Sales]]</f>
        <v>0.69</v>
      </c>
      <c r="X1211">
        <v>12</v>
      </c>
      <c r="Y1211">
        <v>107.51</v>
      </c>
      <c r="Z1211">
        <v>91492</v>
      </c>
      <c r="AA1211" t="s">
        <v>72</v>
      </c>
      <c r="AB1211" t="s">
        <v>40</v>
      </c>
    </row>
    <row r="1212" spans="1:28" x14ac:dyDescent="0.3">
      <c r="A1212">
        <v>7898</v>
      </c>
      <c r="B1212" t="s">
        <v>41</v>
      </c>
      <c r="C1212">
        <v>0.03</v>
      </c>
      <c r="D1212">
        <v>5.98</v>
      </c>
      <c r="E1212">
        <v>5.35</v>
      </c>
      <c r="F1212">
        <v>3011</v>
      </c>
      <c r="G1212" t="s">
        <v>130</v>
      </c>
      <c r="H1212" t="s">
        <v>43</v>
      </c>
      <c r="I1212" t="s">
        <v>30</v>
      </c>
      <c r="J1212" t="s">
        <v>45</v>
      </c>
      <c r="K1212" t="s">
        <v>53</v>
      </c>
      <c r="L1212" t="s">
        <v>47</v>
      </c>
      <c r="M1212" t="s">
        <v>362</v>
      </c>
      <c r="N1212">
        <v>0.4</v>
      </c>
      <c r="O1212" t="s">
        <v>35</v>
      </c>
      <c r="P1212" t="s">
        <v>69</v>
      </c>
      <c r="Q1212" t="s">
        <v>98</v>
      </c>
      <c r="R1212" t="s">
        <v>99</v>
      </c>
      <c r="S1212">
        <v>2113</v>
      </c>
      <c r="T1212" s="1">
        <v>42152</v>
      </c>
      <c r="U1212" s="1">
        <v>42153</v>
      </c>
      <c r="V1212">
        <v>-23.5</v>
      </c>
      <c r="W1212" s="2">
        <f>Sales_Dataset[[#This Row],[Profit]]/Sales_Dataset[[#This Row],[Sales]]</f>
        <v>-0.21946208442286141</v>
      </c>
      <c r="X1212">
        <v>16</v>
      </c>
      <c r="Y1212">
        <v>107.08</v>
      </c>
      <c r="Z1212">
        <v>56486</v>
      </c>
      <c r="AA1212" t="s">
        <v>72</v>
      </c>
      <c r="AB1212" t="s">
        <v>40</v>
      </c>
    </row>
    <row r="1213" spans="1:28" x14ac:dyDescent="0.3">
      <c r="A1213">
        <v>20278</v>
      </c>
      <c r="B1213" t="s">
        <v>76</v>
      </c>
      <c r="C1213">
        <v>0.08</v>
      </c>
      <c r="D1213">
        <v>5.78</v>
      </c>
      <c r="E1213">
        <v>5.67</v>
      </c>
      <c r="F1213">
        <v>1776</v>
      </c>
      <c r="G1213" t="s">
        <v>1449</v>
      </c>
      <c r="H1213" t="s">
        <v>43</v>
      </c>
      <c r="I1213" t="s">
        <v>80</v>
      </c>
      <c r="J1213" t="s">
        <v>45</v>
      </c>
      <c r="K1213" t="s">
        <v>53</v>
      </c>
      <c r="L1213" t="s">
        <v>47</v>
      </c>
      <c r="M1213" t="s">
        <v>539</v>
      </c>
      <c r="N1213">
        <v>0.36</v>
      </c>
      <c r="O1213" t="s">
        <v>35</v>
      </c>
      <c r="P1213" t="s">
        <v>49</v>
      </c>
      <c r="Q1213" t="s">
        <v>413</v>
      </c>
      <c r="R1213" t="s">
        <v>1450</v>
      </c>
      <c r="S1213">
        <v>47802</v>
      </c>
      <c r="T1213" s="1">
        <v>42039</v>
      </c>
      <c r="U1213" s="1">
        <v>42040</v>
      </c>
      <c r="V1213">
        <v>-53.898000000000003</v>
      </c>
      <c r="W1213" s="2">
        <f>Sales_Dataset[[#This Row],[Profit]]/Sales_Dataset[[#This Row],[Sales]]</f>
        <v>-0.50575208782959569</v>
      </c>
      <c r="X1213">
        <v>19</v>
      </c>
      <c r="Y1213">
        <v>106.57</v>
      </c>
      <c r="Z1213">
        <v>89941</v>
      </c>
      <c r="AA1213" t="s">
        <v>52</v>
      </c>
      <c r="AB1213" t="s">
        <v>40</v>
      </c>
    </row>
    <row r="1214" spans="1:28" x14ac:dyDescent="0.3">
      <c r="A1214">
        <v>19130</v>
      </c>
      <c r="B1214" t="s">
        <v>58</v>
      </c>
      <c r="C1214">
        <v>0.02</v>
      </c>
      <c r="D1214">
        <v>11.34</v>
      </c>
      <c r="E1214">
        <v>11.25</v>
      </c>
      <c r="F1214">
        <v>1561</v>
      </c>
      <c r="G1214" t="s">
        <v>968</v>
      </c>
      <c r="H1214" t="s">
        <v>43</v>
      </c>
      <c r="I1214" t="s">
        <v>30</v>
      </c>
      <c r="J1214" t="s">
        <v>45</v>
      </c>
      <c r="K1214" t="s">
        <v>53</v>
      </c>
      <c r="L1214" t="s">
        <v>47</v>
      </c>
      <c r="M1214" t="s">
        <v>969</v>
      </c>
      <c r="N1214">
        <v>0.36</v>
      </c>
      <c r="O1214" t="s">
        <v>35</v>
      </c>
      <c r="P1214" t="s">
        <v>49</v>
      </c>
      <c r="Q1214" t="s">
        <v>50</v>
      </c>
      <c r="R1214" t="s">
        <v>970</v>
      </c>
      <c r="S1214">
        <v>76063</v>
      </c>
      <c r="T1214" s="1">
        <v>42064</v>
      </c>
      <c r="U1214" s="1">
        <v>42065</v>
      </c>
      <c r="V1214">
        <v>-155.21</v>
      </c>
      <c r="W1214" s="2">
        <f>Sales_Dataset[[#This Row],[Profit]]/Sales_Dataset[[#This Row],[Sales]]</f>
        <v>-1.4677068557919621</v>
      </c>
      <c r="X1214">
        <v>9</v>
      </c>
      <c r="Y1214">
        <v>105.75</v>
      </c>
      <c r="Z1214">
        <v>88093</v>
      </c>
      <c r="AA1214" t="s">
        <v>52</v>
      </c>
      <c r="AB1214" t="s">
        <v>40</v>
      </c>
    </row>
    <row r="1215" spans="1:28" x14ac:dyDescent="0.3">
      <c r="A1215">
        <v>8099</v>
      </c>
      <c r="B1215" t="s">
        <v>65</v>
      </c>
      <c r="C1215">
        <v>0.02</v>
      </c>
      <c r="D1215">
        <v>4.9800000000000004</v>
      </c>
      <c r="E1215">
        <v>6.07</v>
      </c>
      <c r="F1215">
        <v>1129</v>
      </c>
      <c r="G1215" t="s">
        <v>170</v>
      </c>
      <c r="H1215" t="s">
        <v>43</v>
      </c>
      <c r="I1215" t="s">
        <v>44</v>
      </c>
      <c r="J1215" t="s">
        <v>45</v>
      </c>
      <c r="K1215" t="s">
        <v>53</v>
      </c>
      <c r="L1215" t="s">
        <v>47</v>
      </c>
      <c r="M1215" t="s">
        <v>149</v>
      </c>
      <c r="N1215">
        <v>0.36</v>
      </c>
      <c r="O1215" t="s">
        <v>35</v>
      </c>
      <c r="P1215" t="s">
        <v>69</v>
      </c>
      <c r="Q1215" t="s">
        <v>98</v>
      </c>
      <c r="R1215" t="s">
        <v>99</v>
      </c>
      <c r="S1215">
        <v>2118</v>
      </c>
      <c r="T1215" s="1">
        <v>42030</v>
      </c>
      <c r="U1215" s="1">
        <v>42032</v>
      </c>
      <c r="V1215">
        <v>-46.92</v>
      </c>
      <c r="W1215" s="2">
        <f>Sales_Dataset[[#This Row],[Profit]]/Sales_Dataset[[#This Row],[Sales]]</f>
        <v>-0.44473933649289099</v>
      </c>
      <c r="X1215">
        <v>19</v>
      </c>
      <c r="Y1215">
        <v>105.5</v>
      </c>
      <c r="Z1215">
        <v>57794</v>
      </c>
      <c r="AA1215" t="s">
        <v>72</v>
      </c>
      <c r="AB1215" t="s">
        <v>40</v>
      </c>
    </row>
    <row r="1216" spans="1:28" x14ac:dyDescent="0.3">
      <c r="A1216">
        <v>23716</v>
      </c>
      <c r="B1216" t="s">
        <v>76</v>
      </c>
      <c r="C1216">
        <v>0.05</v>
      </c>
      <c r="D1216">
        <v>5.98</v>
      </c>
      <c r="E1216">
        <v>5.46</v>
      </c>
      <c r="F1216">
        <v>936</v>
      </c>
      <c r="G1216" t="s">
        <v>1730</v>
      </c>
      <c r="H1216" t="s">
        <v>43</v>
      </c>
      <c r="I1216" t="s">
        <v>30</v>
      </c>
      <c r="J1216" t="s">
        <v>45</v>
      </c>
      <c r="K1216" t="s">
        <v>53</v>
      </c>
      <c r="L1216" t="s">
        <v>47</v>
      </c>
      <c r="M1216" t="s">
        <v>1507</v>
      </c>
      <c r="N1216">
        <v>0.36</v>
      </c>
      <c r="O1216" t="s">
        <v>35</v>
      </c>
      <c r="P1216" t="s">
        <v>36</v>
      </c>
      <c r="Q1216" t="s">
        <v>37</v>
      </c>
      <c r="R1216" t="s">
        <v>1732</v>
      </c>
      <c r="S1216">
        <v>92374</v>
      </c>
      <c r="T1216" s="1">
        <v>42182</v>
      </c>
      <c r="U1216" s="1">
        <v>42182</v>
      </c>
      <c r="V1216">
        <v>-31.885000000000002</v>
      </c>
      <c r="W1216" s="2">
        <f>Sales_Dataset[[#This Row],[Profit]]/Sales_Dataset[[#This Row],[Sales]]</f>
        <v>-0.30381133873272986</v>
      </c>
      <c r="X1216">
        <v>17</v>
      </c>
      <c r="Y1216">
        <v>104.95</v>
      </c>
      <c r="Z1216">
        <v>90589</v>
      </c>
      <c r="AA1216" t="s">
        <v>39</v>
      </c>
      <c r="AB1216" t="s">
        <v>40</v>
      </c>
    </row>
    <row r="1217" spans="1:28" x14ac:dyDescent="0.3">
      <c r="A1217">
        <v>19108</v>
      </c>
      <c r="B1217" t="s">
        <v>65</v>
      </c>
      <c r="C1217">
        <v>7.0000000000000007E-2</v>
      </c>
      <c r="D1217">
        <v>6.68</v>
      </c>
      <c r="E1217">
        <v>6.92</v>
      </c>
      <c r="F1217">
        <v>353</v>
      </c>
      <c r="G1217" t="s">
        <v>951</v>
      </c>
      <c r="H1217" t="s">
        <v>43</v>
      </c>
      <c r="I1217" t="s">
        <v>44</v>
      </c>
      <c r="J1217" t="s">
        <v>45</v>
      </c>
      <c r="K1217" t="s">
        <v>53</v>
      </c>
      <c r="L1217" t="s">
        <v>47</v>
      </c>
      <c r="M1217" t="s">
        <v>954</v>
      </c>
      <c r="N1217">
        <v>0.37</v>
      </c>
      <c r="O1217" t="s">
        <v>35</v>
      </c>
      <c r="P1217" t="s">
        <v>36</v>
      </c>
      <c r="Q1217" t="s">
        <v>396</v>
      </c>
      <c r="R1217" t="s">
        <v>953</v>
      </c>
      <c r="S1217">
        <v>85301</v>
      </c>
      <c r="T1217" s="1">
        <v>42138</v>
      </c>
      <c r="U1217" s="1">
        <v>42145</v>
      </c>
      <c r="V1217">
        <v>-141.12</v>
      </c>
      <c r="W1217" s="2">
        <f>Sales_Dataset[[#This Row],[Profit]]/Sales_Dataset[[#This Row],[Sales]]</f>
        <v>-1.346051125524609</v>
      </c>
      <c r="X1217">
        <v>16</v>
      </c>
      <c r="Y1217">
        <v>104.84</v>
      </c>
      <c r="Z1217">
        <v>89647</v>
      </c>
      <c r="AA1217" t="s">
        <v>39</v>
      </c>
      <c r="AB1217" t="s">
        <v>40</v>
      </c>
    </row>
    <row r="1218" spans="1:28" x14ac:dyDescent="0.3">
      <c r="A1218">
        <v>20612</v>
      </c>
      <c r="B1218" t="s">
        <v>58</v>
      </c>
      <c r="C1218">
        <v>0.03</v>
      </c>
      <c r="D1218">
        <v>7.3</v>
      </c>
      <c r="E1218">
        <v>7.72</v>
      </c>
      <c r="F1218">
        <v>1123</v>
      </c>
      <c r="G1218" t="s">
        <v>482</v>
      </c>
      <c r="H1218" t="s">
        <v>43</v>
      </c>
      <c r="I1218" t="s">
        <v>60</v>
      </c>
      <c r="J1218" t="s">
        <v>45</v>
      </c>
      <c r="K1218" t="s">
        <v>67</v>
      </c>
      <c r="L1218" t="s">
        <v>47</v>
      </c>
      <c r="M1218" t="s">
        <v>1550</v>
      </c>
      <c r="N1218">
        <v>0.38</v>
      </c>
      <c r="O1218" t="s">
        <v>35</v>
      </c>
      <c r="P1218" t="s">
        <v>36</v>
      </c>
      <c r="Q1218" t="s">
        <v>37</v>
      </c>
      <c r="R1218" t="s">
        <v>484</v>
      </c>
      <c r="S1218">
        <v>95661</v>
      </c>
      <c r="T1218" s="1">
        <v>42078</v>
      </c>
      <c r="U1218" s="1">
        <v>42081</v>
      </c>
      <c r="V1218">
        <v>-127.05200000000001</v>
      </c>
      <c r="W1218" s="2">
        <f>Sales_Dataset[[#This Row],[Profit]]/Sales_Dataset[[#This Row],[Sales]]</f>
        <v>-1.2262522922497829</v>
      </c>
      <c r="X1218">
        <v>14</v>
      </c>
      <c r="Y1218">
        <v>103.61</v>
      </c>
      <c r="Z1218">
        <v>87015</v>
      </c>
      <c r="AA1218" t="s">
        <v>39</v>
      </c>
      <c r="AB1218" t="s">
        <v>40</v>
      </c>
    </row>
    <row r="1219" spans="1:28" x14ac:dyDescent="0.3">
      <c r="A1219">
        <v>18033</v>
      </c>
      <c r="B1219" t="s">
        <v>76</v>
      </c>
      <c r="C1219">
        <v>0.04</v>
      </c>
      <c r="D1219">
        <v>5.98</v>
      </c>
      <c r="E1219">
        <v>5.15</v>
      </c>
      <c r="F1219">
        <v>317</v>
      </c>
      <c r="G1219" t="s">
        <v>382</v>
      </c>
      <c r="H1219" t="s">
        <v>43</v>
      </c>
      <c r="I1219" t="s">
        <v>30</v>
      </c>
      <c r="J1219" t="s">
        <v>45</v>
      </c>
      <c r="K1219" t="s">
        <v>53</v>
      </c>
      <c r="L1219" t="s">
        <v>47</v>
      </c>
      <c r="M1219" t="s">
        <v>385</v>
      </c>
      <c r="N1219">
        <v>0.36</v>
      </c>
      <c r="O1219" t="s">
        <v>35</v>
      </c>
      <c r="P1219" t="s">
        <v>36</v>
      </c>
      <c r="Q1219" t="s">
        <v>37</v>
      </c>
      <c r="R1219" t="s">
        <v>384</v>
      </c>
      <c r="S1219">
        <v>91945</v>
      </c>
      <c r="T1219" s="1">
        <v>42172</v>
      </c>
      <c r="U1219" s="1">
        <v>42173</v>
      </c>
      <c r="V1219">
        <v>-52.344000000000008</v>
      </c>
      <c r="W1219" s="2">
        <f>Sales_Dataset[[#This Row],[Profit]]/Sales_Dataset[[#This Row],[Sales]]</f>
        <v>-0.50578799884046777</v>
      </c>
      <c r="X1219">
        <v>17</v>
      </c>
      <c r="Y1219">
        <v>103.49</v>
      </c>
      <c r="Z1219">
        <v>86041</v>
      </c>
      <c r="AA1219" t="s">
        <v>39</v>
      </c>
      <c r="AB1219" t="s">
        <v>40</v>
      </c>
    </row>
    <row r="1220" spans="1:28" x14ac:dyDescent="0.3">
      <c r="A1220">
        <v>4788</v>
      </c>
      <c r="B1220" t="s">
        <v>58</v>
      </c>
      <c r="C1220">
        <v>0.05</v>
      </c>
      <c r="D1220">
        <v>4.84</v>
      </c>
      <c r="E1220">
        <v>0.71</v>
      </c>
      <c r="F1220">
        <v>2618</v>
      </c>
      <c r="G1220" t="s">
        <v>258</v>
      </c>
      <c r="H1220" t="s">
        <v>85</v>
      </c>
      <c r="I1220" t="s">
        <v>30</v>
      </c>
      <c r="J1220" t="s">
        <v>45</v>
      </c>
      <c r="K1220" t="s">
        <v>81</v>
      </c>
      <c r="L1220" t="s">
        <v>82</v>
      </c>
      <c r="M1220" t="s">
        <v>259</v>
      </c>
      <c r="N1220">
        <v>0.52</v>
      </c>
      <c r="O1220" t="s">
        <v>35</v>
      </c>
      <c r="P1220" t="s">
        <v>69</v>
      </c>
      <c r="Q1220" t="s">
        <v>70</v>
      </c>
      <c r="R1220" t="s">
        <v>71</v>
      </c>
      <c r="S1220">
        <v>10004</v>
      </c>
      <c r="T1220" s="1">
        <v>42086</v>
      </c>
      <c r="U1220" s="1">
        <v>42086</v>
      </c>
      <c r="V1220">
        <v>29.17</v>
      </c>
      <c r="W1220" s="2">
        <f>Sales_Dataset[[#This Row],[Profit]]/Sales_Dataset[[#This Row],[Sales]]</f>
        <v>0.28213560305638846</v>
      </c>
      <c r="X1220">
        <v>20</v>
      </c>
      <c r="Y1220">
        <v>103.39</v>
      </c>
      <c r="Z1220">
        <v>34017</v>
      </c>
      <c r="AA1220" t="s">
        <v>72</v>
      </c>
      <c r="AB1220" t="s">
        <v>40</v>
      </c>
    </row>
    <row r="1221" spans="1:28" x14ac:dyDescent="0.3">
      <c r="A1221">
        <v>25608</v>
      </c>
      <c r="B1221" t="s">
        <v>58</v>
      </c>
      <c r="C1221">
        <v>0.06</v>
      </c>
      <c r="D1221">
        <v>19.98</v>
      </c>
      <c r="E1221">
        <v>10.49</v>
      </c>
      <c r="F1221">
        <v>1764</v>
      </c>
      <c r="G1221" t="s">
        <v>2876</v>
      </c>
      <c r="H1221" t="s">
        <v>43</v>
      </c>
      <c r="I1221" t="s">
        <v>80</v>
      </c>
      <c r="J1221" t="s">
        <v>31</v>
      </c>
      <c r="K1221" t="s">
        <v>117</v>
      </c>
      <c r="L1221" t="s">
        <v>47</v>
      </c>
      <c r="M1221" t="s">
        <v>2877</v>
      </c>
      <c r="N1221">
        <v>0.49</v>
      </c>
      <c r="O1221" t="s">
        <v>35</v>
      </c>
      <c r="P1221" t="s">
        <v>88</v>
      </c>
      <c r="Q1221" t="s">
        <v>94</v>
      </c>
      <c r="R1221" t="s">
        <v>2292</v>
      </c>
      <c r="S1221">
        <v>34698</v>
      </c>
      <c r="T1221" s="1">
        <v>42064</v>
      </c>
      <c r="U1221" s="1">
        <v>42066</v>
      </c>
      <c r="V1221">
        <v>514.17719999999997</v>
      </c>
      <c r="W1221" s="2">
        <f>Sales_Dataset[[#This Row],[Profit]]/Sales_Dataset[[#This Row],[Sales]]</f>
        <v>4.9741433684821512</v>
      </c>
      <c r="X1221">
        <v>5</v>
      </c>
      <c r="Y1221">
        <v>103.37</v>
      </c>
      <c r="Z1221">
        <v>89776</v>
      </c>
      <c r="AA1221" t="s">
        <v>91</v>
      </c>
      <c r="AB1221" t="s">
        <v>40</v>
      </c>
    </row>
    <row r="1222" spans="1:28" x14ac:dyDescent="0.3">
      <c r="A1222">
        <v>23511</v>
      </c>
      <c r="B1222" t="s">
        <v>41</v>
      </c>
      <c r="C1222">
        <v>0.02</v>
      </c>
      <c r="D1222">
        <v>5.28</v>
      </c>
      <c r="E1222">
        <v>6.26</v>
      </c>
      <c r="F1222">
        <v>3252</v>
      </c>
      <c r="G1222" t="s">
        <v>2385</v>
      </c>
      <c r="H1222" t="s">
        <v>43</v>
      </c>
      <c r="I1222" t="s">
        <v>30</v>
      </c>
      <c r="J1222" t="s">
        <v>45</v>
      </c>
      <c r="K1222" t="s">
        <v>53</v>
      </c>
      <c r="L1222" t="s">
        <v>47</v>
      </c>
      <c r="M1222" t="s">
        <v>290</v>
      </c>
      <c r="N1222">
        <v>0.4</v>
      </c>
      <c r="O1222" t="s">
        <v>35</v>
      </c>
      <c r="P1222" t="s">
        <v>69</v>
      </c>
      <c r="Q1222" t="s">
        <v>70</v>
      </c>
      <c r="R1222" t="s">
        <v>2386</v>
      </c>
      <c r="S1222">
        <v>12306</v>
      </c>
      <c r="T1222" s="1">
        <v>42166</v>
      </c>
      <c r="U1222" s="1">
        <v>42167</v>
      </c>
      <c r="V1222">
        <v>-65.58</v>
      </c>
      <c r="W1222" s="2">
        <f>Sales_Dataset[[#This Row],[Profit]]/Sales_Dataset[[#This Row],[Sales]]</f>
        <v>-0.63558829230471015</v>
      </c>
      <c r="X1222">
        <v>19</v>
      </c>
      <c r="Y1222">
        <v>103.18</v>
      </c>
      <c r="Z1222">
        <v>87299</v>
      </c>
      <c r="AA1222" t="s">
        <v>72</v>
      </c>
      <c r="AB1222" t="s">
        <v>40</v>
      </c>
    </row>
    <row r="1223" spans="1:28" x14ac:dyDescent="0.3">
      <c r="A1223">
        <v>21223</v>
      </c>
      <c r="B1223" t="s">
        <v>76</v>
      </c>
      <c r="C1223">
        <v>0.04</v>
      </c>
      <c r="D1223">
        <v>4.9800000000000004</v>
      </c>
      <c r="E1223">
        <v>4.62</v>
      </c>
      <c r="F1223">
        <v>290</v>
      </c>
      <c r="G1223" t="s">
        <v>1790</v>
      </c>
      <c r="H1223" t="s">
        <v>43</v>
      </c>
      <c r="I1223" t="s">
        <v>60</v>
      </c>
      <c r="J1223" t="s">
        <v>55</v>
      </c>
      <c r="K1223" t="s">
        <v>86</v>
      </c>
      <c r="L1223" t="s">
        <v>62</v>
      </c>
      <c r="M1223" t="s">
        <v>359</v>
      </c>
      <c r="N1223">
        <v>0.64</v>
      </c>
      <c r="O1223" t="s">
        <v>35</v>
      </c>
      <c r="P1223" t="s">
        <v>36</v>
      </c>
      <c r="Q1223" t="s">
        <v>423</v>
      </c>
      <c r="R1223" t="s">
        <v>1791</v>
      </c>
      <c r="S1223">
        <v>80538</v>
      </c>
      <c r="T1223" s="1">
        <v>42088</v>
      </c>
      <c r="U1223" s="1">
        <v>42089</v>
      </c>
      <c r="V1223">
        <v>-135.16</v>
      </c>
      <c r="W1223" s="2">
        <f>Sales_Dataset[[#This Row],[Profit]]/Sales_Dataset[[#This Row],[Sales]]</f>
        <v>-1.3181197581431636</v>
      </c>
      <c r="X1223">
        <v>20</v>
      </c>
      <c r="Y1223">
        <v>102.54</v>
      </c>
      <c r="Z1223">
        <v>90837</v>
      </c>
      <c r="AA1223" t="s">
        <v>39</v>
      </c>
      <c r="AB1223" t="s">
        <v>40</v>
      </c>
    </row>
    <row r="1224" spans="1:28" x14ac:dyDescent="0.3">
      <c r="A1224">
        <v>21200</v>
      </c>
      <c r="B1224" t="s">
        <v>65</v>
      </c>
      <c r="C1224">
        <v>0.09</v>
      </c>
      <c r="D1224">
        <v>12.22</v>
      </c>
      <c r="E1224">
        <v>2.85</v>
      </c>
      <c r="F1224">
        <v>2954</v>
      </c>
      <c r="G1224" t="s">
        <v>1781</v>
      </c>
      <c r="H1224" t="s">
        <v>43</v>
      </c>
      <c r="I1224" t="s">
        <v>80</v>
      </c>
      <c r="J1224" t="s">
        <v>31</v>
      </c>
      <c r="K1224" t="s">
        <v>117</v>
      </c>
      <c r="L1224" t="s">
        <v>62</v>
      </c>
      <c r="M1224" t="s">
        <v>1782</v>
      </c>
      <c r="N1224">
        <v>0.55000000000000004</v>
      </c>
      <c r="O1224" t="s">
        <v>35</v>
      </c>
      <c r="P1224" t="s">
        <v>49</v>
      </c>
      <c r="Q1224" t="s">
        <v>474</v>
      </c>
      <c r="R1224" t="s">
        <v>1783</v>
      </c>
      <c r="S1224">
        <v>55119</v>
      </c>
      <c r="T1224" s="1">
        <v>42173</v>
      </c>
      <c r="U1224" s="1">
        <v>42180</v>
      </c>
      <c r="V1224">
        <v>70.676699999999997</v>
      </c>
      <c r="W1224" s="2">
        <f>Sales_Dataset[[#This Row],[Profit]]/Sales_Dataset[[#This Row],[Sales]]</f>
        <v>0.69</v>
      </c>
      <c r="X1224">
        <v>9</v>
      </c>
      <c r="Y1224">
        <v>102.43</v>
      </c>
      <c r="Z1224">
        <v>86427</v>
      </c>
      <c r="AA1224" t="s">
        <v>52</v>
      </c>
      <c r="AB1224" t="s">
        <v>40</v>
      </c>
    </row>
    <row r="1225" spans="1:28" x14ac:dyDescent="0.3">
      <c r="A1225">
        <v>4903</v>
      </c>
      <c r="B1225" t="s">
        <v>41</v>
      </c>
      <c r="C1225">
        <v>0.03</v>
      </c>
      <c r="D1225">
        <v>1.88</v>
      </c>
      <c r="E1225">
        <v>1.49</v>
      </c>
      <c r="F1225">
        <v>604</v>
      </c>
      <c r="G1225" t="s">
        <v>235</v>
      </c>
      <c r="H1225" t="s">
        <v>43</v>
      </c>
      <c r="I1225" t="s">
        <v>44</v>
      </c>
      <c r="J1225" t="s">
        <v>45</v>
      </c>
      <c r="K1225" t="s">
        <v>67</v>
      </c>
      <c r="L1225" t="s">
        <v>47</v>
      </c>
      <c r="M1225" t="s">
        <v>263</v>
      </c>
      <c r="N1225">
        <v>0.37</v>
      </c>
      <c r="O1225" t="s">
        <v>35</v>
      </c>
      <c r="P1225" t="s">
        <v>36</v>
      </c>
      <c r="Q1225" t="s">
        <v>37</v>
      </c>
      <c r="R1225" t="s">
        <v>38</v>
      </c>
      <c r="S1225">
        <v>90045</v>
      </c>
      <c r="T1225" s="1">
        <v>42028</v>
      </c>
      <c r="U1225" s="1">
        <v>42029</v>
      </c>
      <c r="V1225">
        <v>-15.099500000000001</v>
      </c>
      <c r="W1225" s="2">
        <f>Sales_Dataset[[#This Row],[Profit]]/Sales_Dataset[[#This Row],[Sales]]</f>
        <v>-0.1475713448006255</v>
      </c>
      <c r="X1225">
        <v>52</v>
      </c>
      <c r="Y1225">
        <v>102.32</v>
      </c>
      <c r="Z1225">
        <v>34882</v>
      </c>
      <c r="AA1225" t="s">
        <v>39</v>
      </c>
      <c r="AB1225" t="s">
        <v>40</v>
      </c>
    </row>
    <row r="1226" spans="1:28" x14ac:dyDescent="0.3">
      <c r="A1226">
        <v>23210</v>
      </c>
      <c r="B1226" t="s">
        <v>27</v>
      </c>
      <c r="C1226">
        <v>0.08</v>
      </c>
      <c r="D1226">
        <v>115.99</v>
      </c>
      <c r="E1226">
        <v>5.99</v>
      </c>
      <c r="F1226">
        <v>550</v>
      </c>
      <c r="G1226" t="s">
        <v>2346</v>
      </c>
      <c r="H1226" t="s">
        <v>85</v>
      </c>
      <c r="I1226" t="s">
        <v>30</v>
      </c>
      <c r="J1226" t="s">
        <v>55</v>
      </c>
      <c r="K1226" t="s">
        <v>56</v>
      </c>
      <c r="L1226" t="s">
        <v>47</v>
      </c>
      <c r="M1226" t="s">
        <v>2348</v>
      </c>
      <c r="N1226">
        <v>0.56999999999999995</v>
      </c>
      <c r="O1226" t="s">
        <v>35</v>
      </c>
      <c r="P1226" t="s">
        <v>49</v>
      </c>
      <c r="Q1226" t="s">
        <v>50</v>
      </c>
      <c r="R1226" t="s">
        <v>2347</v>
      </c>
      <c r="S1226">
        <v>78155</v>
      </c>
      <c r="T1226" s="1">
        <v>42167</v>
      </c>
      <c r="U1226" s="1">
        <v>42168</v>
      </c>
      <c r="V1226">
        <v>-239.54149999999998</v>
      </c>
      <c r="W1226" s="2">
        <f>Sales_Dataset[[#This Row],[Profit]]/Sales_Dataset[[#This Row],[Sales]]</f>
        <v>-2.3436209764210938</v>
      </c>
      <c r="X1226">
        <v>1</v>
      </c>
      <c r="Y1226">
        <v>102.21</v>
      </c>
      <c r="Z1226">
        <v>90910</v>
      </c>
      <c r="AA1226" t="s">
        <v>52</v>
      </c>
      <c r="AB1226" t="s">
        <v>40</v>
      </c>
    </row>
    <row r="1227" spans="1:28" x14ac:dyDescent="0.3">
      <c r="A1227">
        <v>25762</v>
      </c>
      <c r="B1227" t="s">
        <v>41</v>
      </c>
      <c r="C1227">
        <v>0.04</v>
      </c>
      <c r="D1227">
        <v>18.97</v>
      </c>
      <c r="E1227">
        <v>9.5399999999999991</v>
      </c>
      <c r="F1227">
        <v>136</v>
      </c>
      <c r="G1227" t="s">
        <v>2914</v>
      </c>
      <c r="H1227" t="s">
        <v>43</v>
      </c>
      <c r="I1227" t="s">
        <v>60</v>
      </c>
      <c r="J1227" t="s">
        <v>45</v>
      </c>
      <c r="K1227" t="s">
        <v>53</v>
      </c>
      <c r="L1227" t="s">
        <v>47</v>
      </c>
      <c r="M1227" t="s">
        <v>2272</v>
      </c>
      <c r="N1227">
        <v>0.37</v>
      </c>
      <c r="O1227" t="s">
        <v>35</v>
      </c>
      <c r="P1227" t="s">
        <v>36</v>
      </c>
      <c r="Q1227" t="s">
        <v>37</v>
      </c>
      <c r="R1227" t="s">
        <v>2915</v>
      </c>
      <c r="S1227">
        <v>94952</v>
      </c>
      <c r="T1227" s="1">
        <v>42140</v>
      </c>
      <c r="U1227" s="1">
        <v>42141</v>
      </c>
      <c r="V1227">
        <v>3.0400000000000027</v>
      </c>
      <c r="W1227" s="2">
        <f>Sales_Dataset[[#This Row],[Profit]]/Sales_Dataset[[#This Row],[Sales]]</f>
        <v>2.9880086494987249E-2</v>
      </c>
      <c r="X1227">
        <v>5</v>
      </c>
      <c r="Y1227">
        <v>101.74</v>
      </c>
      <c r="Z1227">
        <v>88534</v>
      </c>
      <c r="AA1227" t="s">
        <v>39</v>
      </c>
      <c r="AB1227" t="s">
        <v>40</v>
      </c>
    </row>
    <row r="1228" spans="1:28" x14ac:dyDescent="0.3">
      <c r="A1228">
        <v>19917</v>
      </c>
      <c r="B1228" t="s">
        <v>27</v>
      </c>
      <c r="C1228">
        <v>0.02</v>
      </c>
      <c r="D1228">
        <v>7.64</v>
      </c>
      <c r="E1228">
        <v>1.39</v>
      </c>
      <c r="F1228">
        <v>1131</v>
      </c>
      <c r="G1228" t="s">
        <v>1327</v>
      </c>
      <c r="H1228" t="s">
        <v>43</v>
      </c>
      <c r="I1228" t="s">
        <v>44</v>
      </c>
      <c r="J1228" t="s">
        <v>45</v>
      </c>
      <c r="K1228" t="s">
        <v>115</v>
      </c>
      <c r="L1228" t="s">
        <v>47</v>
      </c>
      <c r="M1228" t="s">
        <v>171</v>
      </c>
      <c r="N1228">
        <v>0.36</v>
      </c>
      <c r="O1228" t="s">
        <v>35</v>
      </c>
      <c r="P1228" t="s">
        <v>49</v>
      </c>
      <c r="Q1228" t="s">
        <v>50</v>
      </c>
      <c r="R1228" t="s">
        <v>1328</v>
      </c>
      <c r="S1228">
        <v>79907</v>
      </c>
      <c r="T1228" s="1">
        <v>42145</v>
      </c>
      <c r="U1228" s="1">
        <v>42147</v>
      </c>
      <c r="V1228">
        <v>70.193699999999993</v>
      </c>
      <c r="W1228" s="2">
        <f>Sales_Dataset[[#This Row],[Profit]]/Sales_Dataset[[#This Row],[Sales]]</f>
        <v>0.69</v>
      </c>
      <c r="X1228">
        <v>13</v>
      </c>
      <c r="Y1228">
        <v>101.73</v>
      </c>
      <c r="Z1228">
        <v>88103</v>
      </c>
      <c r="AA1228" t="s">
        <v>52</v>
      </c>
      <c r="AB1228" t="s">
        <v>40</v>
      </c>
    </row>
    <row r="1229" spans="1:28" x14ac:dyDescent="0.3">
      <c r="A1229">
        <v>23153</v>
      </c>
      <c r="B1229" t="s">
        <v>76</v>
      </c>
      <c r="C1229">
        <v>0.03</v>
      </c>
      <c r="D1229">
        <v>48.04</v>
      </c>
      <c r="E1229">
        <v>19.989999999999998</v>
      </c>
      <c r="F1229">
        <v>445</v>
      </c>
      <c r="G1229" t="s">
        <v>2332</v>
      </c>
      <c r="H1229" t="s">
        <v>43</v>
      </c>
      <c r="I1229" t="s">
        <v>60</v>
      </c>
      <c r="J1229" t="s">
        <v>45</v>
      </c>
      <c r="K1229" t="s">
        <v>53</v>
      </c>
      <c r="L1229" t="s">
        <v>47</v>
      </c>
      <c r="M1229" t="s">
        <v>2333</v>
      </c>
      <c r="N1229">
        <v>0.37</v>
      </c>
      <c r="O1229" t="s">
        <v>35</v>
      </c>
      <c r="P1229" t="s">
        <v>49</v>
      </c>
      <c r="Q1229" t="s">
        <v>467</v>
      </c>
      <c r="R1229" t="s">
        <v>673</v>
      </c>
      <c r="S1229">
        <v>68701</v>
      </c>
      <c r="T1229" s="1">
        <v>42105</v>
      </c>
      <c r="U1229" s="1">
        <v>42107</v>
      </c>
      <c r="V1229">
        <v>-4.4599999999999937</v>
      </c>
      <c r="W1229" s="2">
        <f>Sales_Dataset[[#This Row],[Profit]]/Sales_Dataset[[#This Row],[Sales]]</f>
        <v>-4.3850162225936427E-2</v>
      </c>
      <c r="X1229">
        <v>2</v>
      </c>
      <c r="Y1229">
        <v>101.71</v>
      </c>
      <c r="Z1229">
        <v>88083</v>
      </c>
      <c r="AA1229" t="s">
        <v>52</v>
      </c>
      <c r="AB1229" t="s">
        <v>40</v>
      </c>
    </row>
    <row r="1230" spans="1:28" x14ac:dyDescent="0.3">
      <c r="A1230">
        <v>19146</v>
      </c>
      <c r="B1230" t="s">
        <v>27</v>
      </c>
      <c r="C1230">
        <v>0.06</v>
      </c>
      <c r="D1230">
        <v>8.32</v>
      </c>
      <c r="E1230">
        <v>2.38</v>
      </c>
      <c r="F1230">
        <v>494</v>
      </c>
      <c r="G1230" t="s">
        <v>858</v>
      </c>
      <c r="H1230" t="s">
        <v>43</v>
      </c>
      <c r="I1230" t="s">
        <v>80</v>
      </c>
      <c r="J1230" t="s">
        <v>55</v>
      </c>
      <c r="K1230" t="s">
        <v>86</v>
      </c>
      <c r="L1230" t="s">
        <v>62</v>
      </c>
      <c r="M1230" t="s">
        <v>984</v>
      </c>
      <c r="N1230">
        <v>0.74</v>
      </c>
      <c r="O1230" t="s">
        <v>35</v>
      </c>
      <c r="P1230" t="s">
        <v>36</v>
      </c>
      <c r="Q1230" t="s">
        <v>108</v>
      </c>
      <c r="R1230" t="s">
        <v>135</v>
      </c>
      <c r="S1230">
        <v>98115</v>
      </c>
      <c r="T1230" s="1">
        <v>42139</v>
      </c>
      <c r="U1230" s="1">
        <v>42141</v>
      </c>
      <c r="V1230">
        <v>-36.630000000000003</v>
      </c>
      <c r="W1230" s="2">
        <f>Sales_Dataset[[#This Row],[Profit]]/Sales_Dataset[[#This Row],[Sales]]</f>
        <v>-0.36174205016788469</v>
      </c>
      <c r="X1230">
        <v>12</v>
      </c>
      <c r="Y1230">
        <v>101.26</v>
      </c>
      <c r="Z1230">
        <v>88905</v>
      </c>
      <c r="AA1230" t="s">
        <v>39</v>
      </c>
      <c r="AB1230" t="s">
        <v>40</v>
      </c>
    </row>
    <row r="1231" spans="1:28" x14ac:dyDescent="0.3">
      <c r="A1231">
        <v>26389</v>
      </c>
      <c r="B1231" t="s">
        <v>58</v>
      </c>
      <c r="C1231">
        <v>0.02</v>
      </c>
      <c r="D1231">
        <v>30.98</v>
      </c>
      <c r="E1231">
        <v>17.079999999999998</v>
      </c>
      <c r="F1231">
        <v>1735</v>
      </c>
      <c r="G1231" t="s">
        <v>3035</v>
      </c>
      <c r="H1231" t="s">
        <v>43</v>
      </c>
      <c r="I1231" t="s">
        <v>60</v>
      </c>
      <c r="J1231" t="s">
        <v>45</v>
      </c>
      <c r="K1231" t="s">
        <v>53</v>
      </c>
      <c r="L1231" t="s">
        <v>47</v>
      </c>
      <c r="M1231" t="s">
        <v>369</v>
      </c>
      <c r="N1231">
        <v>0.4</v>
      </c>
      <c r="O1231" t="s">
        <v>35</v>
      </c>
      <c r="P1231" t="s">
        <v>69</v>
      </c>
      <c r="Q1231" t="s">
        <v>70</v>
      </c>
      <c r="R1231" t="s">
        <v>3036</v>
      </c>
      <c r="S1231">
        <v>11550</v>
      </c>
      <c r="T1231" s="1">
        <v>42183</v>
      </c>
      <c r="U1231" s="1">
        <v>42184</v>
      </c>
      <c r="V1231">
        <v>-16.14</v>
      </c>
      <c r="W1231" s="2">
        <f>Sales_Dataset[[#This Row],[Profit]]/Sales_Dataset[[#This Row],[Sales]]</f>
        <v>-0.159596558884604</v>
      </c>
      <c r="X1231">
        <v>3</v>
      </c>
      <c r="Y1231">
        <v>101.13</v>
      </c>
      <c r="Z1231">
        <v>88444</v>
      </c>
      <c r="AA1231" t="s">
        <v>72</v>
      </c>
      <c r="AB1231" t="s">
        <v>40</v>
      </c>
    </row>
    <row r="1232" spans="1:28" x14ac:dyDescent="0.3">
      <c r="A1232">
        <v>24883</v>
      </c>
      <c r="B1232" t="s">
        <v>27</v>
      </c>
      <c r="C1232">
        <v>0.02</v>
      </c>
      <c r="D1232">
        <v>48.91</v>
      </c>
      <c r="E1232">
        <v>5.81</v>
      </c>
      <c r="F1232">
        <v>669</v>
      </c>
      <c r="G1232" t="s">
        <v>2748</v>
      </c>
      <c r="H1232" t="s">
        <v>43</v>
      </c>
      <c r="I1232" t="s">
        <v>44</v>
      </c>
      <c r="J1232" t="s">
        <v>45</v>
      </c>
      <c r="K1232" t="s">
        <v>53</v>
      </c>
      <c r="L1232" t="s">
        <v>47</v>
      </c>
      <c r="M1232" t="s">
        <v>2750</v>
      </c>
      <c r="N1232">
        <v>0.38</v>
      </c>
      <c r="O1232" t="s">
        <v>35</v>
      </c>
      <c r="P1232" t="s">
        <v>49</v>
      </c>
      <c r="Q1232" t="s">
        <v>455</v>
      </c>
      <c r="R1232" t="s">
        <v>2749</v>
      </c>
      <c r="S1232">
        <v>52501</v>
      </c>
      <c r="T1232" s="1">
        <v>42083</v>
      </c>
      <c r="U1232" s="1">
        <v>42084</v>
      </c>
      <c r="V1232">
        <v>32.86</v>
      </c>
      <c r="W1232" s="2">
        <f>Sales_Dataset[[#This Row],[Profit]]/Sales_Dataset[[#This Row],[Sales]]</f>
        <v>0.32515337423312884</v>
      </c>
      <c r="X1232">
        <v>2</v>
      </c>
      <c r="Y1232">
        <v>101.06</v>
      </c>
      <c r="Z1232">
        <v>88475</v>
      </c>
      <c r="AA1232" t="s">
        <v>52</v>
      </c>
      <c r="AB1232" t="s">
        <v>40</v>
      </c>
    </row>
    <row r="1233" spans="1:28" x14ac:dyDescent="0.3">
      <c r="A1233">
        <v>21383</v>
      </c>
      <c r="B1233" t="s">
        <v>65</v>
      </c>
      <c r="C1233">
        <v>0.05</v>
      </c>
      <c r="D1233">
        <v>7.1</v>
      </c>
      <c r="E1233">
        <v>6.05</v>
      </c>
      <c r="F1233">
        <v>1828</v>
      </c>
      <c r="G1233" t="s">
        <v>1528</v>
      </c>
      <c r="H1233" t="s">
        <v>43</v>
      </c>
      <c r="I1233" t="s">
        <v>30</v>
      </c>
      <c r="J1233" t="s">
        <v>45</v>
      </c>
      <c r="K1233" t="s">
        <v>67</v>
      </c>
      <c r="L1233" t="s">
        <v>47</v>
      </c>
      <c r="M1233" t="s">
        <v>358</v>
      </c>
      <c r="N1233">
        <v>0.39</v>
      </c>
      <c r="O1233" t="s">
        <v>35</v>
      </c>
      <c r="P1233" t="s">
        <v>49</v>
      </c>
      <c r="Q1233" t="s">
        <v>455</v>
      </c>
      <c r="R1233" t="s">
        <v>1529</v>
      </c>
      <c r="S1233">
        <v>50613</v>
      </c>
      <c r="T1233" s="1">
        <v>42010</v>
      </c>
      <c r="U1233" s="1">
        <v>42010</v>
      </c>
      <c r="V1233">
        <v>-101.24600000000001</v>
      </c>
      <c r="W1233" s="2">
        <f>Sales_Dataset[[#This Row],[Profit]]/Sales_Dataset[[#This Row],[Sales]]</f>
        <v>-1.0025349044459848</v>
      </c>
      <c r="X1233">
        <v>14</v>
      </c>
      <c r="Y1233">
        <v>100.99</v>
      </c>
      <c r="Z1233">
        <v>86960</v>
      </c>
      <c r="AA1233" t="s">
        <v>52</v>
      </c>
      <c r="AB1233" t="s">
        <v>40</v>
      </c>
    </row>
    <row r="1234" spans="1:28" x14ac:dyDescent="0.3">
      <c r="A1234">
        <v>25271</v>
      </c>
      <c r="B1234" t="s">
        <v>58</v>
      </c>
      <c r="C1234">
        <v>0.04</v>
      </c>
      <c r="D1234">
        <v>9.11</v>
      </c>
      <c r="E1234">
        <v>2.15</v>
      </c>
      <c r="F1234">
        <v>2420</v>
      </c>
      <c r="G1234" t="s">
        <v>2826</v>
      </c>
      <c r="H1234" t="s">
        <v>43</v>
      </c>
      <c r="I1234" t="s">
        <v>80</v>
      </c>
      <c r="J1234" t="s">
        <v>45</v>
      </c>
      <c r="K1234" t="s">
        <v>53</v>
      </c>
      <c r="L1234" t="s">
        <v>82</v>
      </c>
      <c r="M1234" t="s">
        <v>1990</v>
      </c>
      <c r="N1234">
        <v>0.4</v>
      </c>
      <c r="O1234" t="s">
        <v>35</v>
      </c>
      <c r="P1234" t="s">
        <v>88</v>
      </c>
      <c r="Q1234" t="s">
        <v>437</v>
      </c>
      <c r="R1234" t="s">
        <v>920</v>
      </c>
      <c r="S1234">
        <v>23223</v>
      </c>
      <c r="T1234" s="1">
        <v>42130</v>
      </c>
      <c r="U1234" s="1">
        <v>42130</v>
      </c>
      <c r="V1234">
        <v>-23.072000000000003</v>
      </c>
      <c r="W1234" s="2">
        <f>Sales_Dataset[[#This Row],[Profit]]/Sales_Dataset[[#This Row],[Sales]]</f>
        <v>-0.22873004857737683</v>
      </c>
      <c r="X1234">
        <v>11</v>
      </c>
      <c r="Y1234">
        <v>100.87</v>
      </c>
      <c r="Z1234">
        <v>86752</v>
      </c>
      <c r="AA1234" t="s">
        <v>91</v>
      </c>
      <c r="AB1234" t="s">
        <v>40</v>
      </c>
    </row>
    <row r="1235" spans="1:28" x14ac:dyDescent="0.3">
      <c r="A1235">
        <v>18274</v>
      </c>
      <c r="B1235" t="s">
        <v>65</v>
      </c>
      <c r="C1235">
        <v>0.09</v>
      </c>
      <c r="D1235">
        <v>107.53</v>
      </c>
      <c r="E1235">
        <v>5.81</v>
      </c>
      <c r="F1235">
        <v>1644</v>
      </c>
      <c r="G1235" t="s">
        <v>523</v>
      </c>
      <c r="H1235" t="s">
        <v>43</v>
      </c>
      <c r="I1235" t="s">
        <v>60</v>
      </c>
      <c r="J1235" t="s">
        <v>31</v>
      </c>
      <c r="K1235" t="s">
        <v>117</v>
      </c>
      <c r="L1235" t="s">
        <v>167</v>
      </c>
      <c r="M1235" t="s">
        <v>524</v>
      </c>
      <c r="N1235">
        <v>0.65</v>
      </c>
      <c r="O1235" t="s">
        <v>35</v>
      </c>
      <c r="P1235" t="s">
        <v>49</v>
      </c>
      <c r="Q1235" t="s">
        <v>50</v>
      </c>
      <c r="R1235" t="s">
        <v>525</v>
      </c>
      <c r="S1235">
        <v>77546</v>
      </c>
      <c r="T1235" s="1">
        <v>42169</v>
      </c>
      <c r="U1235" s="1">
        <v>42171</v>
      </c>
      <c r="V1235">
        <v>69.545100000000005</v>
      </c>
      <c r="W1235" s="2">
        <f>Sales_Dataset[[#This Row],[Profit]]/Sales_Dataset[[#This Row],[Sales]]</f>
        <v>0.69000000000000006</v>
      </c>
      <c r="X1235">
        <v>1</v>
      </c>
      <c r="Y1235">
        <v>100.79</v>
      </c>
      <c r="Z1235">
        <v>87342</v>
      </c>
      <c r="AA1235" t="s">
        <v>52</v>
      </c>
      <c r="AB1235" t="s">
        <v>40</v>
      </c>
    </row>
    <row r="1236" spans="1:28" x14ac:dyDescent="0.3">
      <c r="A1236">
        <v>21959</v>
      </c>
      <c r="B1236" t="s">
        <v>41</v>
      </c>
      <c r="C1236">
        <v>7.0000000000000007E-2</v>
      </c>
      <c r="D1236">
        <v>125.99</v>
      </c>
      <c r="E1236">
        <v>2.5</v>
      </c>
      <c r="F1236">
        <v>1035</v>
      </c>
      <c r="G1236" t="s">
        <v>2010</v>
      </c>
      <c r="H1236" t="s">
        <v>43</v>
      </c>
      <c r="I1236" t="s">
        <v>44</v>
      </c>
      <c r="J1236" t="s">
        <v>55</v>
      </c>
      <c r="K1236" t="s">
        <v>56</v>
      </c>
      <c r="L1236" t="s">
        <v>47</v>
      </c>
      <c r="M1236" t="s">
        <v>977</v>
      </c>
      <c r="N1236">
        <v>0.6</v>
      </c>
      <c r="O1236" t="s">
        <v>35</v>
      </c>
      <c r="P1236" t="s">
        <v>69</v>
      </c>
      <c r="Q1236" t="s">
        <v>441</v>
      </c>
      <c r="R1236" t="s">
        <v>825</v>
      </c>
      <c r="S1236">
        <v>43015</v>
      </c>
      <c r="T1236" s="1">
        <v>42076</v>
      </c>
      <c r="U1236" s="1">
        <v>42076</v>
      </c>
      <c r="V1236">
        <v>-604.40600000000006</v>
      </c>
      <c r="W1236" s="2">
        <f>Sales_Dataset[[#This Row],[Profit]]/Sales_Dataset[[#This Row],[Sales]]</f>
        <v>-6.00860920568645</v>
      </c>
      <c r="X1236">
        <v>1</v>
      </c>
      <c r="Y1236">
        <v>100.59</v>
      </c>
      <c r="Z1236">
        <v>90710</v>
      </c>
      <c r="AA1236" t="s">
        <v>72</v>
      </c>
      <c r="AB1236" t="s">
        <v>40</v>
      </c>
    </row>
    <row r="1237" spans="1:28" x14ac:dyDescent="0.3">
      <c r="A1237">
        <v>19601</v>
      </c>
      <c r="B1237" t="s">
        <v>27</v>
      </c>
      <c r="C1237">
        <v>0.09</v>
      </c>
      <c r="D1237">
        <v>125.99</v>
      </c>
      <c r="E1237">
        <v>8.99</v>
      </c>
      <c r="F1237">
        <v>724</v>
      </c>
      <c r="G1237" t="s">
        <v>1212</v>
      </c>
      <c r="H1237" t="s">
        <v>43</v>
      </c>
      <c r="I1237" t="s">
        <v>80</v>
      </c>
      <c r="J1237" t="s">
        <v>55</v>
      </c>
      <c r="K1237" t="s">
        <v>56</v>
      </c>
      <c r="L1237" t="s">
        <v>47</v>
      </c>
      <c r="M1237" t="s">
        <v>379</v>
      </c>
      <c r="N1237">
        <v>0.55000000000000004</v>
      </c>
      <c r="O1237" t="s">
        <v>35</v>
      </c>
      <c r="P1237" t="s">
        <v>69</v>
      </c>
      <c r="Q1237" t="s">
        <v>480</v>
      </c>
      <c r="R1237" t="s">
        <v>1213</v>
      </c>
      <c r="S1237">
        <v>6614</v>
      </c>
      <c r="T1237" s="1">
        <v>42078</v>
      </c>
      <c r="U1237" s="1">
        <v>42079</v>
      </c>
      <c r="V1237">
        <v>-605.37400000000002</v>
      </c>
      <c r="W1237" s="2">
        <f>Sales_Dataset[[#This Row],[Profit]]/Sales_Dataset[[#This Row],[Sales]]</f>
        <v>-6.0308228730822879</v>
      </c>
      <c r="X1237">
        <v>1</v>
      </c>
      <c r="Y1237">
        <v>100.38</v>
      </c>
      <c r="Z1237">
        <v>90359</v>
      </c>
      <c r="AA1237" t="s">
        <v>72</v>
      </c>
      <c r="AB1237" t="s">
        <v>40</v>
      </c>
    </row>
    <row r="1238" spans="1:28" x14ac:dyDescent="0.3">
      <c r="A1238">
        <v>24731</v>
      </c>
      <c r="B1238" t="s">
        <v>65</v>
      </c>
      <c r="C1238">
        <v>0.09</v>
      </c>
      <c r="D1238">
        <v>20.99</v>
      </c>
      <c r="E1238">
        <v>2.5</v>
      </c>
      <c r="F1238">
        <v>2044</v>
      </c>
      <c r="G1238" t="s">
        <v>2697</v>
      </c>
      <c r="H1238" t="s">
        <v>43</v>
      </c>
      <c r="I1238" t="s">
        <v>30</v>
      </c>
      <c r="J1238" t="s">
        <v>55</v>
      </c>
      <c r="K1238" t="s">
        <v>56</v>
      </c>
      <c r="L1238" t="s">
        <v>82</v>
      </c>
      <c r="M1238" t="s">
        <v>2245</v>
      </c>
      <c r="N1238">
        <v>0.81</v>
      </c>
      <c r="O1238" t="s">
        <v>35</v>
      </c>
      <c r="P1238" t="s">
        <v>88</v>
      </c>
      <c r="Q1238" t="s">
        <v>380</v>
      </c>
      <c r="R1238" t="s">
        <v>2698</v>
      </c>
      <c r="S1238">
        <v>72756</v>
      </c>
      <c r="T1238" s="1">
        <v>42179</v>
      </c>
      <c r="U1238" s="1">
        <v>42186</v>
      </c>
      <c r="V1238">
        <v>-136.12200000000001</v>
      </c>
      <c r="W1238" s="2">
        <f>Sales_Dataset[[#This Row],[Profit]]/Sales_Dataset[[#This Row],[Sales]]</f>
        <v>-1.359724303266407</v>
      </c>
      <c r="X1238">
        <v>6</v>
      </c>
      <c r="Y1238">
        <v>100.11</v>
      </c>
      <c r="Z1238">
        <v>88692</v>
      </c>
      <c r="AA1238" t="s">
        <v>91</v>
      </c>
      <c r="AB1238" t="s">
        <v>40</v>
      </c>
    </row>
    <row r="1239" spans="1:28" x14ac:dyDescent="0.3">
      <c r="A1239">
        <v>8241</v>
      </c>
      <c r="B1239" t="s">
        <v>65</v>
      </c>
      <c r="C1239">
        <v>7.0000000000000007E-2</v>
      </c>
      <c r="D1239">
        <v>2.12</v>
      </c>
      <c r="E1239">
        <v>1.99</v>
      </c>
      <c r="F1239">
        <v>117</v>
      </c>
      <c r="G1239" t="s">
        <v>134</v>
      </c>
      <c r="H1239" t="s">
        <v>43</v>
      </c>
      <c r="I1239" t="s">
        <v>44</v>
      </c>
      <c r="J1239" t="s">
        <v>55</v>
      </c>
      <c r="K1239" t="s">
        <v>86</v>
      </c>
      <c r="L1239" t="s">
        <v>62</v>
      </c>
      <c r="M1239" t="s">
        <v>366</v>
      </c>
      <c r="N1239">
        <v>0.55000000000000004</v>
      </c>
      <c r="O1239" t="s">
        <v>35</v>
      </c>
      <c r="P1239" t="s">
        <v>36</v>
      </c>
      <c r="Q1239" t="s">
        <v>108</v>
      </c>
      <c r="R1239" t="s">
        <v>135</v>
      </c>
      <c r="S1239">
        <v>98103</v>
      </c>
      <c r="T1239" s="1">
        <v>42103</v>
      </c>
      <c r="U1239" s="1">
        <v>42105</v>
      </c>
      <c r="V1239">
        <v>-55.84</v>
      </c>
      <c r="W1239" s="2">
        <f>Sales_Dataset[[#This Row],[Profit]]/Sales_Dataset[[#This Row],[Sales]]</f>
        <v>-0.55873524114468687</v>
      </c>
      <c r="X1239">
        <v>46</v>
      </c>
      <c r="Y1239">
        <v>99.94</v>
      </c>
      <c r="Z1239">
        <v>58914</v>
      </c>
      <c r="AA1239" t="s">
        <v>39</v>
      </c>
      <c r="AB1239" t="s">
        <v>40</v>
      </c>
    </row>
    <row r="1240" spans="1:28" x14ac:dyDescent="0.3">
      <c r="A1240">
        <v>24629</v>
      </c>
      <c r="B1240" t="s">
        <v>76</v>
      </c>
      <c r="C1240">
        <v>0.09</v>
      </c>
      <c r="D1240">
        <v>6.48</v>
      </c>
      <c r="E1240">
        <v>9.68</v>
      </c>
      <c r="F1240">
        <v>792</v>
      </c>
      <c r="G1240" t="s">
        <v>2681</v>
      </c>
      <c r="H1240" t="s">
        <v>43</v>
      </c>
      <c r="I1240" t="s">
        <v>30</v>
      </c>
      <c r="J1240" t="s">
        <v>45</v>
      </c>
      <c r="K1240" t="s">
        <v>53</v>
      </c>
      <c r="L1240" t="s">
        <v>47</v>
      </c>
      <c r="M1240" t="s">
        <v>2682</v>
      </c>
      <c r="N1240">
        <v>0.36</v>
      </c>
      <c r="O1240" t="s">
        <v>35</v>
      </c>
      <c r="P1240" t="s">
        <v>49</v>
      </c>
      <c r="Q1240" t="s">
        <v>691</v>
      </c>
      <c r="R1240" t="s">
        <v>2683</v>
      </c>
      <c r="S1240">
        <v>73064</v>
      </c>
      <c r="T1240" s="1">
        <v>42176</v>
      </c>
      <c r="U1240" s="1">
        <v>42177</v>
      </c>
      <c r="V1240">
        <v>-204.16</v>
      </c>
      <c r="W1240" s="2">
        <f>Sales_Dataset[[#This Row],[Profit]]/Sales_Dataset[[#This Row],[Sales]]</f>
        <v>-2.0432345876701361</v>
      </c>
      <c r="X1240">
        <v>16</v>
      </c>
      <c r="Y1240">
        <v>99.92</v>
      </c>
      <c r="Z1240">
        <v>88753</v>
      </c>
      <c r="AA1240" t="s">
        <v>52</v>
      </c>
      <c r="AB1240" t="s">
        <v>40</v>
      </c>
    </row>
    <row r="1241" spans="1:28" x14ac:dyDescent="0.3">
      <c r="A1241">
        <v>18166</v>
      </c>
      <c r="B1241" t="s">
        <v>27</v>
      </c>
      <c r="C1241">
        <v>0</v>
      </c>
      <c r="D1241">
        <v>6.37</v>
      </c>
      <c r="E1241">
        <v>5.19</v>
      </c>
      <c r="F1241">
        <v>2923</v>
      </c>
      <c r="G1241" t="s">
        <v>458</v>
      </c>
      <c r="H1241" t="s">
        <v>43</v>
      </c>
      <c r="I1241" t="s">
        <v>80</v>
      </c>
      <c r="J1241" t="s">
        <v>45</v>
      </c>
      <c r="K1241" t="s">
        <v>67</v>
      </c>
      <c r="L1241" t="s">
        <v>47</v>
      </c>
      <c r="M1241" t="s">
        <v>459</v>
      </c>
      <c r="N1241">
        <v>0.38</v>
      </c>
      <c r="O1241" t="s">
        <v>35</v>
      </c>
      <c r="P1241" t="s">
        <v>69</v>
      </c>
      <c r="Q1241" t="s">
        <v>460</v>
      </c>
      <c r="R1241" t="s">
        <v>461</v>
      </c>
      <c r="S1241">
        <v>21740</v>
      </c>
      <c r="T1241" s="1">
        <v>42063</v>
      </c>
      <c r="U1241" s="1">
        <v>42065</v>
      </c>
      <c r="V1241">
        <v>-27.1492</v>
      </c>
      <c r="W1241" s="2">
        <f>Sales_Dataset[[#This Row],[Profit]]/Sales_Dataset[[#This Row],[Sales]]</f>
        <v>-0.27217243107769423</v>
      </c>
      <c r="X1241">
        <v>15</v>
      </c>
      <c r="Y1241">
        <v>99.75</v>
      </c>
      <c r="Z1241">
        <v>86592</v>
      </c>
      <c r="AA1241" t="s">
        <v>72</v>
      </c>
      <c r="AB1241" t="s">
        <v>40</v>
      </c>
    </row>
    <row r="1242" spans="1:28" x14ac:dyDescent="0.3">
      <c r="A1242">
        <v>18820</v>
      </c>
      <c r="B1242" t="s">
        <v>65</v>
      </c>
      <c r="C1242">
        <v>0.01</v>
      </c>
      <c r="D1242">
        <v>13.43</v>
      </c>
      <c r="E1242">
        <v>5.5</v>
      </c>
      <c r="F1242">
        <v>2240</v>
      </c>
      <c r="G1242" t="s">
        <v>805</v>
      </c>
      <c r="H1242" t="s">
        <v>85</v>
      </c>
      <c r="I1242" t="s">
        <v>30</v>
      </c>
      <c r="J1242" t="s">
        <v>45</v>
      </c>
      <c r="K1242" t="s">
        <v>120</v>
      </c>
      <c r="L1242" t="s">
        <v>47</v>
      </c>
      <c r="M1242" t="s">
        <v>806</v>
      </c>
      <c r="N1242">
        <v>0.56999999999999995</v>
      </c>
      <c r="O1242" t="s">
        <v>35</v>
      </c>
      <c r="P1242" t="s">
        <v>88</v>
      </c>
      <c r="Q1242" t="s">
        <v>94</v>
      </c>
      <c r="R1242" t="s">
        <v>807</v>
      </c>
      <c r="S1242">
        <v>33801</v>
      </c>
      <c r="T1242" s="1">
        <v>42100</v>
      </c>
      <c r="U1242" s="1">
        <v>42107</v>
      </c>
      <c r="V1242">
        <v>-313.02180000000004</v>
      </c>
      <c r="W1242" s="2">
        <f>Sales_Dataset[[#This Row],[Profit]]/Sales_Dataset[[#This Row],[Sales]]</f>
        <v>-3.1380631578947371</v>
      </c>
      <c r="X1242">
        <v>7</v>
      </c>
      <c r="Y1242">
        <v>99.75</v>
      </c>
      <c r="Z1242">
        <v>89102</v>
      </c>
      <c r="AA1242" t="s">
        <v>91</v>
      </c>
      <c r="AB1242" t="s">
        <v>40</v>
      </c>
    </row>
    <row r="1243" spans="1:28" x14ac:dyDescent="0.3">
      <c r="A1243">
        <v>19415</v>
      </c>
      <c r="B1243" t="s">
        <v>27</v>
      </c>
      <c r="C1243">
        <v>0.03</v>
      </c>
      <c r="D1243">
        <v>90.48</v>
      </c>
      <c r="E1243">
        <v>19.989999999999998</v>
      </c>
      <c r="F1243">
        <v>1873</v>
      </c>
      <c r="G1243" t="s">
        <v>1115</v>
      </c>
      <c r="H1243" t="s">
        <v>43</v>
      </c>
      <c r="I1243" t="s">
        <v>30</v>
      </c>
      <c r="J1243" t="s">
        <v>45</v>
      </c>
      <c r="K1243" t="s">
        <v>115</v>
      </c>
      <c r="L1243" t="s">
        <v>47</v>
      </c>
      <c r="M1243" t="s">
        <v>1116</v>
      </c>
      <c r="N1243">
        <v>0.4</v>
      </c>
      <c r="O1243" t="s">
        <v>35</v>
      </c>
      <c r="P1243" t="s">
        <v>88</v>
      </c>
      <c r="Q1243" t="s">
        <v>94</v>
      </c>
      <c r="R1243" t="s">
        <v>1117</v>
      </c>
      <c r="S1243">
        <v>33403</v>
      </c>
      <c r="T1243" s="1">
        <v>42021</v>
      </c>
      <c r="U1243" s="1">
        <v>42023</v>
      </c>
      <c r="V1243">
        <v>15.353999999999999</v>
      </c>
      <c r="W1243" s="2">
        <f>Sales_Dataset[[#This Row],[Profit]]/Sales_Dataset[[#This Row],[Sales]]</f>
        <v>0.15401745410773396</v>
      </c>
      <c r="X1243">
        <v>1</v>
      </c>
      <c r="Y1243">
        <v>99.69</v>
      </c>
      <c r="Z1243">
        <v>90099</v>
      </c>
      <c r="AA1243" t="s">
        <v>91</v>
      </c>
      <c r="AB1243" t="s">
        <v>40</v>
      </c>
    </row>
    <row r="1244" spans="1:28" x14ac:dyDescent="0.3">
      <c r="A1244">
        <v>24881</v>
      </c>
      <c r="B1244" t="s">
        <v>58</v>
      </c>
      <c r="C1244">
        <v>0.05</v>
      </c>
      <c r="D1244">
        <v>55.99</v>
      </c>
      <c r="E1244">
        <v>5</v>
      </c>
      <c r="F1244">
        <v>624</v>
      </c>
      <c r="G1244" t="s">
        <v>2747</v>
      </c>
      <c r="H1244" t="s">
        <v>43</v>
      </c>
      <c r="I1244" t="s">
        <v>44</v>
      </c>
      <c r="J1244" t="s">
        <v>55</v>
      </c>
      <c r="K1244" t="s">
        <v>56</v>
      </c>
      <c r="L1244" t="s">
        <v>62</v>
      </c>
      <c r="M1244" t="s">
        <v>208</v>
      </c>
      <c r="N1244">
        <v>0.8</v>
      </c>
      <c r="O1244" t="s">
        <v>35</v>
      </c>
      <c r="P1244" t="s">
        <v>69</v>
      </c>
      <c r="Q1244" t="s">
        <v>490</v>
      </c>
      <c r="R1244" t="s">
        <v>783</v>
      </c>
      <c r="S1244">
        <v>5701</v>
      </c>
      <c r="T1244" s="1">
        <v>42095</v>
      </c>
      <c r="U1244" s="1">
        <v>42095</v>
      </c>
      <c r="V1244">
        <v>-281.17583999999999</v>
      </c>
      <c r="W1244" s="2">
        <f>Sales_Dataset[[#This Row],[Profit]]/Sales_Dataset[[#This Row],[Sales]]</f>
        <v>-2.8298695652173911</v>
      </c>
      <c r="X1244">
        <v>2</v>
      </c>
      <c r="Y1244">
        <v>99.36</v>
      </c>
      <c r="Z1244">
        <v>91433</v>
      </c>
      <c r="AA1244" t="s">
        <v>72</v>
      </c>
      <c r="AB1244" t="s">
        <v>40</v>
      </c>
    </row>
    <row r="1245" spans="1:28" x14ac:dyDescent="0.3">
      <c r="A1245">
        <v>21734</v>
      </c>
      <c r="B1245" t="s">
        <v>58</v>
      </c>
      <c r="C1245">
        <v>0.01</v>
      </c>
      <c r="D1245">
        <v>99.23</v>
      </c>
      <c r="E1245">
        <v>8.99</v>
      </c>
      <c r="F1245">
        <v>3151</v>
      </c>
      <c r="G1245" t="s">
        <v>1222</v>
      </c>
      <c r="H1245" t="s">
        <v>43</v>
      </c>
      <c r="I1245" t="s">
        <v>30</v>
      </c>
      <c r="J1245" t="s">
        <v>31</v>
      </c>
      <c r="K1245" t="s">
        <v>117</v>
      </c>
      <c r="L1245" t="s">
        <v>62</v>
      </c>
      <c r="M1245" t="s">
        <v>158</v>
      </c>
      <c r="N1245">
        <v>0.35</v>
      </c>
      <c r="O1245" t="s">
        <v>35</v>
      </c>
      <c r="P1245" t="s">
        <v>36</v>
      </c>
      <c r="Q1245" t="s">
        <v>37</v>
      </c>
      <c r="R1245" t="s">
        <v>1224</v>
      </c>
      <c r="S1245">
        <v>92277</v>
      </c>
      <c r="T1245" s="1">
        <v>42092</v>
      </c>
      <c r="U1245" s="1">
        <v>42096</v>
      </c>
      <c r="V1245">
        <v>-87.46</v>
      </c>
      <c r="W1245" s="2">
        <f>Sales_Dataset[[#This Row],[Profit]]/Sales_Dataset[[#This Row],[Sales]]</f>
        <v>-0.88147550896996563</v>
      </c>
      <c r="X1245">
        <v>1</v>
      </c>
      <c r="Y1245">
        <v>99.22</v>
      </c>
      <c r="Z1245">
        <v>88548</v>
      </c>
      <c r="AA1245" t="s">
        <v>39</v>
      </c>
      <c r="AB1245" t="s">
        <v>40</v>
      </c>
    </row>
    <row r="1246" spans="1:28" x14ac:dyDescent="0.3">
      <c r="A1246">
        <v>18795</v>
      </c>
      <c r="B1246" t="s">
        <v>27</v>
      </c>
      <c r="C1246">
        <v>0.09</v>
      </c>
      <c r="D1246">
        <v>20.48</v>
      </c>
      <c r="E1246">
        <v>6.32</v>
      </c>
      <c r="F1246">
        <v>1974</v>
      </c>
      <c r="G1246" t="s">
        <v>784</v>
      </c>
      <c r="H1246" t="s">
        <v>43</v>
      </c>
      <c r="I1246" t="s">
        <v>80</v>
      </c>
      <c r="J1246" t="s">
        <v>45</v>
      </c>
      <c r="K1246" t="s">
        <v>73</v>
      </c>
      <c r="L1246" t="s">
        <v>47</v>
      </c>
      <c r="M1246" t="s">
        <v>785</v>
      </c>
      <c r="N1246">
        <v>0.57999999999999996</v>
      </c>
      <c r="O1246" t="s">
        <v>35</v>
      </c>
      <c r="P1246" t="s">
        <v>49</v>
      </c>
      <c r="Q1246" t="s">
        <v>216</v>
      </c>
      <c r="R1246" t="s">
        <v>786</v>
      </c>
      <c r="S1246">
        <v>48127</v>
      </c>
      <c r="T1246" s="1">
        <v>42144</v>
      </c>
      <c r="U1246" s="1">
        <v>42145</v>
      </c>
      <c r="V1246">
        <v>-16.89</v>
      </c>
      <c r="W1246" s="2">
        <f>Sales_Dataset[[#This Row],[Profit]]/Sales_Dataset[[#This Row],[Sales]]</f>
        <v>-0.17057160169662697</v>
      </c>
      <c r="X1246">
        <v>5</v>
      </c>
      <c r="Y1246">
        <v>99.02</v>
      </c>
      <c r="Z1246">
        <v>89040</v>
      </c>
      <c r="AA1246" t="s">
        <v>52</v>
      </c>
      <c r="AB1246" t="s">
        <v>40</v>
      </c>
    </row>
    <row r="1247" spans="1:28" x14ac:dyDescent="0.3">
      <c r="A1247">
        <v>20937</v>
      </c>
      <c r="B1247" t="s">
        <v>41</v>
      </c>
      <c r="C1247">
        <v>0</v>
      </c>
      <c r="D1247">
        <v>14.42</v>
      </c>
      <c r="E1247">
        <v>6.75</v>
      </c>
      <c r="F1247">
        <v>1042</v>
      </c>
      <c r="G1247" t="s">
        <v>1688</v>
      </c>
      <c r="H1247" t="s">
        <v>85</v>
      </c>
      <c r="I1247" t="s">
        <v>60</v>
      </c>
      <c r="J1247" t="s">
        <v>45</v>
      </c>
      <c r="K1247" t="s">
        <v>73</v>
      </c>
      <c r="L1247" t="s">
        <v>167</v>
      </c>
      <c r="M1247" t="s">
        <v>466</v>
      </c>
      <c r="N1247">
        <v>0.52</v>
      </c>
      <c r="O1247" t="s">
        <v>35</v>
      </c>
      <c r="P1247" t="s">
        <v>36</v>
      </c>
      <c r="Q1247" t="s">
        <v>37</v>
      </c>
      <c r="R1247" t="s">
        <v>1689</v>
      </c>
      <c r="S1247">
        <v>95991</v>
      </c>
      <c r="T1247" s="1">
        <v>42140</v>
      </c>
      <c r="U1247" s="1">
        <v>42141</v>
      </c>
      <c r="V1247">
        <v>9.33</v>
      </c>
      <c r="W1247" s="2">
        <f>Sales_Dataset[[#This Row],[Profit]]/Sales_Dataset[[#This Row],[Sales]]</f>
        <v>9.4280517380759904E-2</v>
      </c>
      <c r="X1247">
        <v>6</v>
      </c>
      <c r="Y1247">
        <v>98.96</v>
      </c>
      <c r="Z1247">
        <v>87847</v>
      </c>
      <c r="AA1247" t="s">
        <v>39</v>
      </c>
      <c r="AB1247" t="s">
        <v>40</v>
      </c>
    </row>
    <row r="1248" spans="1:28" x14ac:dyDescent="0.3">
      <c r="A1248">
        <v>21236</v>
      </c>
      <c r="B1248" t="s">
        <v>58</v>
      </c>
      <c r="C1248">
        <v>0.08</v>
      </c>
      <c r="D1248">
        <v>8.1199999999999992</v>
      </c>
      <c r="E1248">
        <v>2.83</v>
      </c>
      <c r="F1248">
        <v>3096</v>
      </c>
      <c r="G1248" t="s">
        <v>1793</v>
      </c>
      <c r="H1248" t="s">
        <v>85</v>
      </c>
      <c r="I1248" t="s">
        <v>80</v>
      </c>
      <c r="J1248" t="s">
        <v>55</v>
      </c>
      <c r="K1248" t="s">
        <v>86</v>
      </c>
      <c r="L1248" t="s">
        <v>62</v>
      </c>
      <c r="M1248" t="s">
        <v>253</v>
      </c>
      <c r="N1248">
        <v>0.77</v>
      </c>
      <c r="O1248" t="s">
        <v>35</v>
      </c>
      <c r="P1248" t="s">
        <v>69</v>
      </c>
      <c r="Q1248" t="s">
        <v>441</v>
      </c>
      <c r="R1248" t="s">
        <v>505</v>
      </c>
      <c r="S1248">
        <v>43026</v>
      </c>
      <c r="T1248" s="1">
        <v>42148</v>
      </c>
      <c r="U1248" s="1">
        <v>42149</v>
      </c>
      <c r="V1248">
        <v>-59.73</v>
      </c>
      <c r="W1248" s="2">
        <f>Sales_Dataset[[#This Row],[Profit]]/Sales_Dataset[[#This Row],[Sales]]</f>
        <v>-0.60473828085451042</v>
      </c>
      <c r="X1248">
        <v>12</v>
      </c>
      <c r="Y1248">
        <v>98.77</v>
      </c>
      <c r="Z1248">
        <v>86221</v>
      </c>
      <c r="AA1248" t="s">
        <v>72</v>
      </c>
      <c r="AB1248" t="s">
        <v>40</v>
      </c>
    </row>
    <row r="1249" spans="1:28" x14ac:dyDescent="0.3">
      <c r="A1249">
        <v>23479</v>
      </c>
      <c r="B1249" t="s">
        <v>76</v>
      </c>
      <c r="C1249">
        <v>0.03</v>
      </c>
      <c r="D1249">
        <v>31.74</v>
      </c>
      <c r="E1249">
        <v>12.62</v>
      </c>
      <c r="F1249">
        <v>945</v>
      </c>
      <c r="G1249" t="s">
        <v>2446</v>
      </c>
      <c r="H1249" t="s">
        <v>43</v>
      </c>
      <c r="I1249" t="s">
        <v>44</v>
      </c>
      <c r="J1249" t="s">
        <v>45</v>
      </c>
      <c r="K1249" t="s">
        <v>67</v>
      </c>
      <c r="L1249" t="s">
        <v>47</v>
      </c>
      <c r="M1249" t="s">
        <v>1625</v>
      </c>
      <c r="N1249">
        <v>0.37</v>
      </c>
      <c r="O1249" t="s">
        <v>35</v>
      </c>
      <c r="P1249" t="s">
        <v>36</v>
      </c>
      <c r="Q1249" t="s">
        <v>37</v>
      </c>
      <c r="R1249" t="s">
        <v>2447</v>
      </c>
      <c r="S1249">
        <v>95070</v>
      </c>
      <c r="T1249" s="1">
        <v>42069</v>
      </c>
      <c r="U1249" s="1">
        <v>42069</v>
      </c>
      <c r="V1249">
        <v>-4.3009999999999939</v>
      </c>
      <c r="W1249" s="2">
        <f>Sales_Dataset[[#This Row],[Profit]]/Sales_Dataset[[#This Row],[Sales]]</f>
        <v>-4.3576494427558198E-2</v>
      </c>
      <c r="X1249">
        <v>3</v>
      </c>
      <c r="Y1249">
        <v>98.7</v>
      </c>
      <c r="Z1249">
        <v>86567</v>
      </c>
      <c r="AA1249" t="s">
        <v>39</v>
      </c>
      <c r="AB1249" t="s">
        <v>40</v>
      </c>
    </row>
    <row r="1250" spans="1:28" x14ac:dyDescent="0.3">
      <c r="A1250">
        <v>21863</v>
      </c>
      <c r="B1250" t="s">
        <v>41</v>
      </c>
      <c r="C1250">
        <v>0.1</v>
      </c>
      <c r="D1250">
        <v>6.74</v>
      </c>
      <c r="E1250">
        <v>1.72</v>
      </c>
      <c r="F1250">
        <v>2718</v>
      </c>
      <c r="G1250" t="s">
        <v>1980</v>
      </c>
      <c r="H1250" t="s">
        <v>43</v>
      </c>
      <c r="I1250" t="s">
        <v>80</v>
      </c>
      <c r="J1250" t="s">
        <v>45</v>
      </c>
      <c r="K1250" t="s">
        <v>53</v>
      </c>
      <c r="L1250" t="s">
        <v>82</v>
      </c>
      <c r="M1250" t="s">
        <v>1981</v>
      </c>
      <c r="N1250">
        <v>0.35</v>
      </c>
      <c r="O1250" t="s">
        <v>35</v>
      </c>
      <c r="P1250" t="s">
        <v>49</v>
      </c>
      <c r="Q1250" t="s">
        <v>176</v>
      </c>
      <c r="R1250" t="s">
        <v>1929</v>
      </c>
      <c r="S1250">
        <v>60438</v>
      </c>
      <c r="T1250" s="1">
        <v>42064</v>
      </c>
      <c r="U1250" s="1">
        <v>42066</v>
      </c>
      <c r="V1250">
        <v>65.41</v>
      </c>
      <c r="W1250" s="2">
        <f>Sales_Dataset[[#This Row],[Profit]]/Sales_Dataset[[#This Row],[Sales]]</f>
        <v>0.66629316491799939</v>
      </c>
      <c r="X1250">
        <v>15</v>
      </c>
      <c r="Y1250">
        <v>98.17</v>
      </c>
      <c r="Z1250">
        <v>89394</v>
      </c>
      <c r="AA1250" t="s">
        <v>52</v>
      </c>
      <c r="AB1250" t="s">
        <v>40</v>
      </c>
    </row>
    <row r="1251" spans="1:28" x14ac:dyDescent="0.3">
      <c r="A1251">
        <v>23360</v>
      </c>
      <c r="B1251" t="s">
        <v>76</v>
      </c>
      <c r="C1251">
        <v>0.06</v>
      </c>
      <c r="D1251">
        <v>12.64</v>
      </c>
      <c r="E1251">
        <v>4.9800000000000004</v>
      </c>
      <c r="F1251">
        <v>3361</v>
      </c>
      <c r="G1251" t="s">
        <v>2400</v>
      </c>
      <c r="H1251" t="s">
        <v>43</v>
      </c>
      <c r="I1251" t="s">
        <v>44</v>
      </c>
      <c r="J1251" t="s">
        <v>31</v>
      </c>
      <c r="K1251" t="s">
        <v>117</v>
      </c>
      <c r="L1251" t="s">
        <v>62</v>
      </c>
      <c r="M1251" t="s">
        <v>1431</v>
      </c>
      <c r="N1251">
        <v>0.48</v>
      </c>
      <c r="O1251" t="s">
        <v>35</v>
      </c>
      <c r="P1251" t="s">
        <v>49</v>
      </c>
      <c r="Q1251" t="s">
        <v>419</v>
      </c>
      <c r="R1251" t="s">
        <v>2401</v>
      </c>
      <c r="S1251">
        <v>53095</v>
      </c>
      <c r="T1251" s="1">
        <v>42083</v>
      </c>
      <c r="U1251" s="1">
        <v>42085</v>
      </c>
      <c r="V1251">
        <v>65.63</v>
      </c>
      <c r="W1251" s="2">
        <f>Sales_Dataset[[#This Row],[Profit]]/Sales_Dataset[[#This Row],[Sales]]</f>
        <v>0.66860228198859006</v>
      </c>
      <c r="X1251">
        <v>8</v>
      </c>
      <c r="Y1251">
        <v>98.16</v>
      </c>
      <c r="Z1251">
        <v>91435</v>
      </c>
      <c r="AA1251" t="s">
        <v>52</v>
      </c>
      <c r="AB1251" t="s">
        <v>40</v>
      </c>
    </row>
    <row r="1252" spans="1:28" x14ac:dyDescent="0.3">
      <c r="A1252">
        <v>19134</v>
      </c>
      <c r="B1252" t="s">
        <v>41</v>
      </c>
      <c r="C1252">
        <v>0.04</v>
      </c>
      <c r="D1252">
        <v>6.3</v>
      </c>
      <c r="E1252">
        <v>0.5</v>
      </c>
      <c r="F1252">
        <v>2584</v>
      </c>
      <c r="G1252" t="s">
        <v>973</v>
      </c>
      <c r="H1252" t="s">
        <v>43</v>
      </c>
      <c r="I1252" t="s">
        <v>44</v>
      </c>
      <c r="J1252" t="s">
        <v>45</v>
      </c>
      <c r="K1252" t="s">
        <v>46</v>
      </c>
      <c r="L1252" t="s">
        <v>47</v>
      </c>
      <c r="M1252" t="s">
        <v>582</v>
      </c>
      <c r="N1252">
        <v>0.39</v>
      </c>
      <c r="O1252" t="s">
        <v>35</v>
      </c>
      <c r="P1252" t="s">
        <v>49</v>
      </c>
      <c r="Q1252" t="s">
        <v>216</v>
      </c>
      <c r="R1252" t="s">
        <v>974</v>
      </c>
      <c r="S1252">
        <v>48141</v>
      </c>
      <c r="T1252" s="1">
        <v>42164</v>
      </c>
      <c r="U1252" s="1">
        <v>42166</v>
      </c>
      <c r="V1252">
        <v>67.606200000000001</v>
      </c>
      <c r="W1252" s="2">
        <f>Sales_Dataset[[#This Row],[Profit]]/Sales_Dataset[[#This Row],[Sales]]</f>
        <v>0.69</v>
      </c>
      <c r="X1252">
        <v>15</v>
      </c>
      <c r="Y1252">
        <v>97.98</v>
      </c>
      <c r="Z1252">
        <v>89658</v>
      </c>
      <c r="AA1252" t="s">
        <v>52</v>
      </c>
      <c r="AB1252" t="s">
        <v>40</v>
      </c>
    </row>
    <row r="1253" spans="1:28" x14ac:dyDescent="0.3">
      <c r="A1253">
        <v>21046</v>
      </c>
      <c r="B1253" t="s">
        <v>41</v>
      </c>
      <c r="C1253">
        <v>0.06</v>
      </c>
      <c r="D1253">
        <v>47.98</v>
      </c>
      <c r="E1253">
        <v>3.61</v>
      </c>
      <c r="F1253">
        <v>3255</v>
      </c>
      <c r="G1253" t="s">
        <v>1723</v>
      </c>
      <c r="H1253" t="s">
        <v>43</v>
      </c>
      <c r="I1253" t="s">
        <v>44</v>
      </c>
      <c r="J1253" t="s">
        <v>55</v>
      </c>
      <c r="K1253" t="s">
        <v>86</v>
      </c>
      <c r="L1253" t="s">
        <v>62</v>
      </c>
      <c r="M1253" t="s">
        <v>1143</v>
      </c>
      <c r="N1253">
        <v>0.71</v>
      </c>
      <c r="O1253" t="s">
        <v>35</v>
      </c>
      <c r="P1253" t="s">
        <v>88</v>
      </c>
      <c r="Q1253" t="s">
        <v>94</v>
      </c>
      <c r="R1253" t="s">
        <v>1724</v>
      </c>
      <c r="S1253">
        <v>33319</v>
      </c>
      <c r="T1253" s="1">
        <v>42053</v>
      </c>
      <c r="U1253" s="1">
        <v>42055</v>
      </c>
      <c r="V1253">
        <v>596.80799999999999</v>
      </c>
      <c r="W1253" s="2">
        <f>Sales_Dataset[[#This Row],[Profit]]/Sales_Dataset[[#This Row],[Sales]]</f>
        <v>6.0923642302980809</v>
      </c>
      <c r="X1253">
        <v>2</v>
      </c>
      <c r="Y1253">
        <v>97.96</v>
      </c>
      <c r="Z1253">
        <v>90488</v>
      </c>
      <c r="AA1253" t="s">
        <v>91</v>
      </c>
      <c r="AB1253" t="s">
        <v>40</v>
      </c>
    </row>
    <row r="1254" spans="1:28" x14ac:dyDescent="0.3">
      <c r="A1254">
        <v>19874</v>
      </c>
      <c r="B1254" t="s">
        <v>58</v>
      </c>
      <c r="C1254">
        <v>0.09</v>
      </c>
      <c r="D1254">
        <v>99.99</v>
      </c>
      <c r="E1254">
        <v>19.989999999999998</v>
      </c>
      <c r="F1254">
        <v>1233</v>
      </c>
      <c r="G1254" t="s">
        <v>1311</v>
      </c>
      <c r="H1254" t="s">
        <v>43</v>
      </c>
      <c r="I1254" t="s">
        <v>80</v>
      </c>
      <c r="J1254" t="s">
        <v>55</v>
      </c>
      <c r="K1254" t="s">
        <v>86</v>
      </c>
      <c r="L1254" t="s">
        <v>47</v>
      </c>
      <c r="M1254" t="s">
        <v>1312</v>
      </c>
      <c r="N1254">
        <v>0.52</v>
      </c>
      <c r="O1254" t="s">
        <v>35</v>
      </c>
      <c r="P1254" t="s">
        <v>49</v>
      </c>
      <c r="Q1254" t="s">
        <v>50</v>
      </c>
      <c r="R1254" t="s">
        <v>1313</v>
      </c>
      <c r="S1254">
        <v>75028</v>
      </c>
      <c r="T1254" s="1">
        <v>42159</v>
      </c>
      <c r="U1254" s="1">
        <v>42161</v>
      </c>
      <c r="V1254">
        <v>-161.47499999999999</v>
      </c>
      <c r="W1254" s="2">
        <f>Sales_Dataset[[#This Row],[Profit]]/Sales_Dataset[[#This Row],[Sales]]</f>
        <v>-1.6536098310291858</v>
      </c>
      <c r="X1254">
        <v>1</v>
      </c>
      <c r="Y1254">
        <v>97.65</v>
      </c>
      <c r="Z1254">
        <v>89376</v>
      </c>
      <c r="AA1254" t="s">
        <v>52</v>
      </c>
      <c r="AB1254" t="s">
        <v>40</v>
      </c>
    </row>
    <row r="1255" spans="1:28" x14ac:dyDescent="0.3">
      <c r="A1255">
        <v>20590</v>
      </c>
      <c r="B1255" t="s">
        <v>76</v>
      </c>
      <c r="C1255">
        <v>0.05</v>
      </c>
      <c r="D1255">
        <v>18.97</v>
      </c>
      <c r="E1255">
        <v>9.0299999999999994</v>
      </c>
      <c r="F1255">
        <v>3084</v>
      </c>
      <c r="G1255" t="s">
        <v>1268</v>
      </c>
      <c r="H1255" t="s">
        <v>43</v>
      </c>
      <c r="I1255" t="s">
        <v>60</v>
      </c>
      <c r="J1255" t="s">
        <v>45</v>
      </c>
      <c r="K1255" t="s">
        <v>53</v>
      </c>
      <c r="L1255" t="s">
        <v>47</v>
      </c>
      <c r="M1255" t="s">
        <v>1537</v>
      </c>
      <c r="N1255">
        <v>0.37</v>
      </c>
      <c r="O1255" t="s">
        <v>35</v>
      </c>
      <c r="P1255" t="s">
        <v>36</v>
      </c>
      <c r="Q1255" t="s">
        <v>108</v>
      </c>
      <c r="R1255" t="s">
        <v>1270</v>
      </c>
      <c r="S1255">
        <v>98503</v>
      </c>
      <c r="T1255" s="1">
        <v>42179</v>
      </c>
      <c r="U1255" s="1">
        <v>42180</v>
      </c>
      <c r="V1255">
        <v>-1.89</v>
      </c>
      <c r="W1255" s="2">
        <f>Sales_Dataset[[#This Row],[Profit]]/Sales_Dataset[[#This Row],[Sales]]</f>
        <v>-1.9418473235384773E-2</v>
      </c>
      <c r="X1255">
        <v>5</v>
      </c>
      <c r="Y1255">
        <v>97.33</v>
      </c>
      <c r="Z1255">
        <v>89880</v>
      </c>
      <c r="AA1255" t="s">
        <v>39</v>
      </c>
      <c r="AB1255" t="s">
        <v>40</v>
      </c>
    </row>
    <row r="1256" spans="1:28" x14ac:dyDescent="0.3">
      <c r="A1256">
        <v>25742</v>
      </c>
      <c r="B1256" t="s">
        <v>58</v>
      </c>
      <c r="C1256">
        <v>0.09</v>
      </c>
      <c r="D1256">
        <v>6.48</v>
      </c>
      <c r="E1256">
        <v>7.03</v>
      </c>
      <c r="F1256">
        <v>2448</v>
      </c>
      <c r="G1256" t="s">
        <v>2909</v>
      </c>
      <c r="H1256" t="s">
        <v>43</v>
      </c>
      <c r="I1256" t="s">
        <v>80</v>
      </c>
      <c r="J1256" t="s">
        <v>45</v>
      </c>
      <c r="K1256" t="s">
        <v>53</v>
      </c>
      <c r="L1256" t="s">
        <v>47</v>
      </c>
      <c r="M1256" t="s">
        <v>1287</v>
      </c>
      <c r="N1256">
        <v>0.37</v>
      </c>
      <c r="O1256" t="s">
        <v>35</v>
      </c>
      <c r="P1256" t="s">
        <v>49</v>
      </c>
      <c r="Q1256" t="s">
        <v>474</v>
      </c>
      <c r="R1256" t="s">
        <v>1774</v>
      </c>
      <c r="S1256">
        <v>55410</v>
      </c>
      <c r="T1256" s="1">
        <v>42184</v>
      </c>
      <c r="U1256" s="1">
        <v>42186</v>
      </c>
      <c r="V1256">
        <v>-126.208</v>
      </c>
      <c r="W1256" s="2">
        <f>Sales_Dataset[[#This Row],[Profit]]/Sales_Dataset[[#This Row],[Sales]]</f>
        <v>-1.3016501650165018</v>
      </c>
      <c r="X1256">
        <v>16</v>
      </c>
      <c r="Y1256">
        <v>96.96</v>
      </c>
      <c r="Z1256">
        <v>87790</v>
      </c>
      <c r="AA1256" t="s">
        <v>52</v>
      </c>
      <c r="AB1256" t="s">
        <v>40</v>
      </c>
    </row>
    <row r="1257" spans="1:28" x14ac:dyDescent="0.3">
      <c r="A1257">
        <v>22369</v>
      </c>
      <c r="B1257" t="s">
        <v>76</v>
      </c>
      <c r="C1257">
        <v>0.03</v>
      </c>
      <c r="D1257">
        <v>7.64</v>
      </c>
      <c r="E1257">
        <v>5.83</v>
      </c>
      <c r="F1257">
        <v>2398</v>
      </c>
      <c r="G1257" t="s">
        <v>2114</v>
      </c>
      <c r="H1257" t="s">
        <v>43</v>
      </c>
      <c r="I1257" t="s">
        <v>30</v>
      </c>
      <c r="J1257" t="s">
        <v>45</v>
      </c>
      <c r="K1257" t="s">
        <v>53</v>
      </c>
      <c r="L1257" t="s">
        <v>82</v>
      </c>
      <c r="M1257" t="s">
        <v>393</v>
      </c>
      <c r="N1257">
        <v>0.36</v>
      </c>
      <c r="O1257" t="s">
        <v>35</v>
      </c>
      <c r="P1257" t="s">
        <v>49</v>
      </c>
      <c r="Q1257" t="s">
        <v>176</v>
      </c>
      <c r="R1257" t="s">
        <v>2115</v>
      </c>
      <c r="S1257">
        <v>60103</v>
      </c>
      <c r="T1257" s="1">
        <v>42059</v>
      </c>
      <c r="U1257" s="1">
        <v>42061</v>
      </c>
      <c r="V1257">
        <v>-15.090400000000001</v>
      </c>
      <c r="W1257" s="2">
        <f>Sales_Dataset[[#This Row],[Profit]]/Sales_Dataset[[#This Row],[Sales]]</f>
        <v>-0.15579599421845963</v>
      </c>
      <c r="X1257">
        <v>12</v>
      </c>
      <c r="Y1257">
        <v>96.86</v>
      </c>
      <c r="Z1257">
        <v>86373</v>
      </c>
      <c r="AA1257" t="s">
        <v>52</v>
      </c>
      <c r="AB1257" t="s">
        <v>40</v>
      </c>
    </row>
    <row r="1258" spans="1:28" x14ac:dyDescent="0.3">
      <c r="A1258">
        <v>19700</v>
      </c>
      <c r="B1258" t="s">
        <v>65</v>
      </c>
      <c r="C1258">
        <v>0.05</v>
      </c>
      <c r="D1258">
        <v>3.95</v>
      </c>
      <c r="E1258">
        <v>2</v>
      </c>
      <c r="F1258">
        <v>1935</v>
      </c>
      <c r="G1258" t="s">
        <v>1250</v>
      </c>
      <c r="H1258" t="s">
        <v>85</v>
      </c>
      <c r="I1258" t="s">
        <v>44</v>
      </c>
      <c r="J1258" t="s">
        <v>45</v>
      </c>
      <c r="K1258" t="s">
        <v>268</v>
      </c>
      <c r="L1258" t="s">
        <v>82</v>
      </c>
      <c r="M1258" t="s">
        <v>1253</v>
      </c>
      <c r="N1258">
        <v>0.53</v>
      </c>
      <c r="O1258" t="s">
        <v>35</v>
      </c>
      <c r="P1258" t="s">
        <v>49</v>
      </c>
      <c r="Q1258" t="s">
        <v>50</v>
      </c>
      <c r="R1258" t="s">
        <v>1252</v>
      </c>
      <c r="S1258">
        <v>75051</v>
      </c>
      <c r="T1258" s="1">
        <v>42154</v>
      </c>
      <c r="U1258" s="1">
        <v>42162</v>
      </c>
      <c r="V1258">
        <v>1.0040000000000004</v>
      </c>
      <c r="W1258" s="2">
        <f>Sales_Dataset[[#This Row],[Profit]]/Sales_Dataset[[#This Row],[Sales]]</f>
        <v>1.0393374741200834E-2</v>
      </c>
      <c r="X1258">
        <v>23</v>
      </c>
      <c r="Y1258">
        <v>96.6</v>
      </c>
      <c r="Z1258">
        <v>86688</v>
      </c>
      <c r="AA1258" t="s">
        <v>52</v>
      </c>
      <c r="AB1258" t="s">
        <v>40</v>
      </c>
    </row>
    <row r="1259" spans="1:28" x14ac:dyDescent="0.3">
      <c r="A1259">
        <v>26137</v>
      </c>
      <c r="B1259" t="s">
        <v>58</v>
      </c>
      <c r="C1259">
        <v>0.1</v>
      </c>
      <c r="D1259">
        <v>6.75</v>
      </c>
      <c r="E1259">
        <v>2.99</v>
      </c>
      <c r="F1259">
        <v>2338</v>
      </c>
      <c r="G1259" t="s">
        <v>2822</v>
      </c>
      <c r="H1259" t="s">
        <v>43</v>
      </c>
      <c r="I1259" t="s">
        <v>44</v>
      </c>
      <c r="J1259" t="s">
        <v>45</v>
      </c>
      <c r="K1259" t="s">
        <v>67</v>
      </c>
      <c r="L1259" t="s">
        <v>47</v>
      </c>
      <c r="M1259" t="s">
        <v>2993</v>
      </c>
      <c r="N1259">
        <v>0.35</v>
      </c>
      <c r="O1259" t="s">
        <v>35</v>
      </c>
      <c r="P1259" t="s">
        <v>69</v>
      </c>
      <c r="Q1259" t="s">
        <v>460</v>
      </c>
      <c r="R1259" t="s">
        <v>2384</v>
      </c>
      <c r="S1259">
        <v>20740</v>
      </c>
      <c r="T1259" s="1">
        <v>42092</v>
      </c>
      <c r="U1259" s="1">
        <v>42092</v>
      </c>
      <c r="V1259">
        <v>18.147500000000001</v>
      </c>
      <c r="W1259" s="2">
        <f>Sales_Dataset[[#This Row],[Profit]]/Sales_Dataset[[#This Row],[Sales]]</f>
        <v>0.18878081764277543</v>
      </c>
      <c r="X1259">
        <v>15</v>
      </c>
      <c r="Y1259">
        <v>96.13</v>
      </c>
      <c r="Z1259">
        <v>91481</v>
      </c>
      <c r="AA1259" t="s">
        <v>72</v>
      </c>
      <c r="AB1259" t="s">
        <v>40</v>
      </c>
    </row>
    <row r="1260" spans="1:28" x14ac:dyDescent="0.3">
      <c r="A1260">
        <v>23777</v>
      </c>
      <c r="B1260" t="s">
        <v>65</v>
      </c>
      <c r="C1260">
        <v>0.05</v>
      </c>
      <c r="D1260">
        <v>30.98</v>
      </c>
      <c r="E1260">
        <v>9.18</v>
      </c>
      <c r="F1260">
        <v>2549</v>
      </c>
      <c r="G1260" t="s">
        <v>2076</v>
      </c>
      <c r="H1260" t="s">
        <v>85</v>
      </c>
      <c r="I1260" t="s">
        <v>60</v>
      </c>
      <c r="J1260" t="s">
        <v>45</v>
      </c>
      <c r="K1260" t="s">
        <v>53</v>
      </c>
      <c r="L1260" t="s">
        <v>47</v>
      </c>
      <c r="M1260" t="s">
        <v>295</v>
      </c>
      <c r="N1260">
        <v>0.4</v>
      </c>
      <c r="O1260" t="s">
        <v>35</v>
      </c>
      <c r="P1260" t="s">
        <v>69</v>
      </c>
      <c r="Q1260" t="s">
        <v>441</v>
      </c>
      <c r="R1260" t="s">
        <v>2077</v>
      </c>
      <c r="S1260">
        <v>43213</v>
      </c>
      <c r="T1260" s="1">
        <v>42115</v>
      </c>
      <c r="U1260" s="1">
        <v>42115</v>
      </c>
      <c r="V1260">
        <v>61.47</v>
      </c>
      <c r="W1260" s="2">
        <f>Sales_Dataset[[#This Row],[Profit]]/Sales_Dataset[[#This Row],[Sales]]</f>
        <v>0.6431934707544209</v>
      </c>
      <c r="X1260">
        <v>3</v>
      </c>
      <c r="Y1260">
        <v>95.57</v>
      </c>
      <c r="Z1260">
        <v>88657</v>
      </c>
      <c r="AA1260" t="s">
        <v>72</v>
      </c>
      <c r="AB1260" t="s">
        <v>40</v>
      </c>
    </row>
    <row r="1261" spans="1:28" x14ac:dyDescent="0.3">
      <c r="A1261">
        <v>18736</v>
      </c>
      <c r="B1261" t="s">
        <v>65</v>
      </c>
      <c r="C1261">
        <v>0.09</v>
      </c>
      <c r="D1261">
        <v>5.34</v>
      </c>
      <c r="E1261">
        <v>2.99</v>
      </c>
      <c r="F1261">
        <v>693</v>
      </c>
      <c r="G1261" t="s">
        <v>762</v>
      </c>
      <c r="H1261" t="s">
        <v>85</v>
      </c>
      <c r="I1261" t="s">
        <v>60</v>
      </c>
      <c r="J1261" t="s">
        <v>45</v>
      </c>
      <c r="K1261" t="s">
        <v>67</v>
      </c>
      <c r="L1261" t="s">
        <v>47</v>
      </c>
      <c r="M1261" t="s">
        <v>207</v>
      </c>
      <c r="N1261">
        <v>0.38</v>
      </c>
      <c r="O1261" t="s">
        <v>35</v>
      </c>
      <c r="P1261" t="s">
        <v>36</v>
      </c>
      <c r="Q1261" t="s">
        <v>423</v>
      </c>
      <c r="R1261" t="s">
        <v>763</v>
      </c>
      <c r="S1261">
        <v>80229</v>
      </c>
      <c r="T1261" s="1">
        <v>42071</v>
      </c>
      <c r="U1261" s="1">
        <v>42078</v>
      </c>
      <c r="V1261">
        <v>9.4860000000000007</v>
      </c>
      <c r="W1261" s="2">
        <f>Sales_Dataset[[#This Row],[Profit]]/Sales_Dataset[[#This Row],[Sales]]</f>
        <v>9.974763406940064E-2</v>
      </c>
      <c r="X1261">
        <v>17</v>
      </c>
      <c r="Y1261">
        <v>95.1</v>
      </c>
      <c r="Z1261">
        <v>87812</v>
      </c>
      <c r="AA1261" t="s">
        <v>39</v>
      </c>
      <c r="AB1261" t="s">
        <v>40</v>
      </c>
    </row>
    <row r="1262" spans="1:28" x14ac:dyDescent="0.3">
      <c r="A1262">
        <v>23887</v>
      </c>
      <c r="B1262" t="s">
        <v>27</v>
      </c>
      <c r="C1262">
        <v>0.03</v>
      </c>
      <c r="D1262">
        <v>4.9800000000000004</v>
      </c>
      <c r="E1262">
        <v>4.95</v>
      </c>
      <c r="F1262">
        <v>3361</v>
      </c>
      <c r="G1262" t="s">
        <v>2400</v>
      </c>
      <c r="H1262" t="s">
        <v>43</v>
      </c>
      <c r="I1262" t="s">
        <v>44</v>
      </c>
      <c r="J1262" t="s">
        <v>45</v>
      </c>
      <c r="K1262" t="s">
        <v>67</v>
      </c>
      <c r="L1262" t="s">
        <v>47</v>
      </c>
      <c r="M1262" t="s">
        <v>1896</v>
      </c>
      <c r="N1262">
        <v>0.37</v>
      </c>
      <c r="O1262" t="s">
        <v>35</v>
      </c>
      <c r="P1262" t="s">
        <v>49</v>
      </c>
      <c r="Q1262" t="s">
        <v>419</v>
      </c>
      <c r="R1262" t="s">
        <v>2401</v>
      </c>
      <c r="S1262">
        <v>53095</v>
      </c>
      <c r="T1262" s="1">
        <v>42164</v>
      </c>
      <c r="U1262" s="1">
        <v>42166</v>
      </c>
      <c r="V1262">
        <v>-47.995249999999999</v>
      </c>
      <c r="W1262" s="2">
        <f>Sales_Dataset[[#This Row],[Profit]]/Sales_Dataset[[#This Row],[Sales]]</f>
        <v>-0.50521315789473686</v>
      </c>
      <c r="X1262">
        <v>19</v>
      </c>
      <c r="Y1262">
        <v>95</v>
      </c>
      <c r="Z1262">
        <v>91438</v>
      </c>
      <c r="AA1262" t="s">
        <v>52</v>
      </c>
      <c r="AB1262" t="s">
        <v>40</v>
      </c>
    </row>
    <row r="1263" spans="1:28" x14ac:dyDescent="0.3">
      <c r="A1263">
        <v>19942</v>
      </c>
      <c r="B1263" t="s">
        <v>41</v>
      </c>
      <c r="C1263">
        <v>0.06</v>
      </c>
      <c r="D1263">
        <v>8.57</v>
      </c>
      <c r="E1263">
        <v>6.14</v>
      </c>
      <c r="F1263">
        <v>123</v>
      </c>
      <c r="G1263" t="s">
        <v>1340</v>
      </c>
      <c r="H1263" t="s">
        <v>43</v>
      </c>
      <c r="I1263" t="s">
        <v>44</v>
      </c>
      <c r="J1263" t="s">
        <v>45</v>
      </c>
      <c r="K1263" t="s">
        <v>61</v>
      </c>
      <c r="L1263" t="s">
        <v>62</v>
      </c>
      <c r="M1263" t="s">
        <v>1341</v>
      </c>
      <c r="N1263">
        <v>0.59</v>
      </c>
      <c r="O1263" t="s">
        <v>35</v>
      </c>
      <c r="P1263" t="s">
        <v>88</v>
      </c>
      <c r="Q1263" t="s">
        <v>437</v>
      </c>
      <c r="R1263" t="s">
        <v>1342</v>
      </c>
      <c r="S1263">
        <v>22102</v>
      </c>
      <c r="T1263" s="1">
        <v>42103</v>
      </c>
      <c r="U1263" s="1">
        <v>42104</v>
      </c>
      <c r="V1263">
        <v>105.678</v>
      </c>
      <c r="W1263" s="2">
        <f>Sales_Dataset[[#This Row],[Profit]]/Sales_Dataset[[#This Row],[Sales]]</f>
        <v>1.1127513951774244</v>
      </c>
      <c r="X1263">
        <v>11</v>
      </c>
      <c r="Y1263">
        <v>94.97</v>
      </c>
      <c r="Z1263">
        <v>90669</v>
      </c>
      <c r="AA1263" t="s">
        <v>91</v>
      </c>
      <c r="AB1263" t="s">
        <v>40</v>
      </c>
    </row>
    <row r="1264" spans="1:28" x14ac:dyDescent="0.3">
      <c r="A1264">
        <v>19461</v>
      </c>
      <c r="B1264" t="s">
        <v>27</v>
      </c>
      <c r="C1264">
        <v>0.02</v>
      </c>
      <c r="D1264">
        <v>110.99</v>
      </c>
      <c r="E1264">
        <v>2.5</v>
      </c>
      <c r="F1264">
        <v>3347</v>
      </c>
      <c r="G1264" t="s">
        <v>876</v>
      </c>
      <c r="H1264" t="s">
        <v>43</v>
      </c>
      <c r="I1264" t="s">
        <v>80</v>
      </c>
      <c r="J1264" t="s">
        <v>55</v>
      </c>
      <c r="K1264" t="s">
        <v>56</v>
      </c>
      <c r="L1264" t="s">
        <v>47</v>
      </c>
      <c r="M1264" t="s">
        <v>753</v>
      </c>
      <c r="N1264">
        <v>0.56999999999999995</v>
      </c>
      <c r="O1264" t="s">
        <v>35</v>
      </c>
      <c r="P1264" t="s">
        <v>88</v>
      </c>
      <c r="Q1264" t="s">
        <v>94</v>
      </c>
      <c r="R1264" t="s">
        <v>878</v>
      </c>
      <c r="S1264">
        <v>33411</v>
      </c>
      <c r="T1264" s="1">
        <v>42031</v>
      </c>
      <c r="U1264" s="1">
        <v>42033</v>
      </c>
      <c r="V1264">
        <v>-39.808999999999997</v>
      </c>
      <c r="W1264" s="2">
        <f>Sales_Dataset[[#This Row],[Profit]]/Sales_Dataset[[#This Row],[Sales]]</f>
        <v>-0.42215270413573702</v>
      </c>
      <c r="X1264">
        <v>1</v>
      </c>
      <c r="Y1264">
        <v>94.3</v>
      </c>
      <c r="Z1264">
        <v>89356</v>
      </c>
      <c r="AA1264" t="s">
        <v>91</v>
      </c>
      <c r="AB1264" t="s">
        <v>40</v>
      </c>
    </row>
    <row r="1265" spans="1:28" x14ac:dyDescent="0.3">
      <c r="A1265">
        <v>24016</v>
      </c>
      <c r="B1265" t="s">
        <v>58</v>
      </c>
      <c r="C1265">
        <v>0.05</v>
      </c>
      <c r="D1265">
        <v>6.48</v>
      </c>
      <c r="E1265">
        <v>2.74</v>
      </c>
      <c r="F1265">
        <v>1650</v>
      </c>
      <c r="G1265" t="s">
        <v>2559</v>
      </c>
      <c r="H1265" t="s">
        <v>43</v>
      </c>
      <c r="I1265" t="s">
        <v>30</v>
      </c>
      <c r="J1265" t="s">
        <v>55</v>
      </c>
      <c r="K1265" t="s">
        <v>86</v>
      </c>
      <c r="L1265" t="s">
        <v>62</v>
      </c>
      <c r="M1265" t="s">
        <v>2560</v>
      </c>
      <c r="N1265">
        <v>0.71</v>
      </c>
      <c r="O1265" t="s">
        <v>35</v>
      </c>
      <c r="P1265" t="s">
        <v>88</v>
      </c>
      <c r="Q1265" t="s">
        <v>112</v>
      </c>
      <c r="R1265" t="s">
        <v>2561</v>
      </c>
      <c r="S1265">
        <v>27203</v>
      </c>
      <c r="T1265" s="1">
        <v>42133</v>
      </c>
      <c r="U1265" s="1">
        <v>42133</v>
      </c>
      <c r="V1265">
        <v>15.096</v>
      </c>
      <c r="W1265" s="2">
        <f>Sales_Dataset[[#This Row],[Profit]]/Sales_Dataset[[#This Row],[Sales]]</f>
        <v>0.16013578020579189</v>
      </c>
      <c r="X1265">
        <v>15</v>
      </c>
      <c r="Y1265">
        <v>94.27</v>
      </c>
      <c r="Z1265">
        <v>91042</v>
      </c>
      <c r="AA1265" t="s">
        <v>91</v>
      </c>
      <c r="AB1265" t="s">
        <v>40</v>
      </c>
    </row>
    <row r="1266" spans="1:28" x14ac:dyDescent="0.3">
      <c r="A1266">
        <v>18949</v>
      </c>
      <c r="B1266" t="s">
        <v>27</v>
      </c>
      <c r="C1266">
        <v>0.06</v>
      </c>
      <c r="D1266">
        <v>47.9</v>
      </c>
      <c r="E1266">
        <v>5.86</v>
      </c>
      <c r="F1266">
        <v>2652</v>
      </c>
      <c r="G1266" t="s">
        <v>880</v>
      </c>
      <c r="H1266" t="s">
        <v>43</v>
      </c>
      <c r="I1266" t="s">
        <v>80</v>
      </c>
      <c r="J1266" t="s">
        <v>45</v>
      </c>
      <c r="K1266" t="s">
        <v>53</v>
      </c>
      <c r="L1266" t="s">
        <v>47</v>
      </c>
      <c r="M1266" t="s">
        <v>578</v>
      </c>
      <c r="N1266">
        <v>0.37</v>
      </c>
      <c r="O1266" t="s">
        <v>35</v>
      </c>
      <c r="P1266" t="s">
        <v>36</v>
      </c>
      <c r="Q1266" t="s">
        <v>37</v>
      </c>
      <c r="R1266" t="s">
        <v>881</v>
      </c>
      <c r="S1266">
        <v>93309</v>
      </c>
      <c r="T1266" s="1">
        <v>42149</v>
      </c>
      <c r="U1266" s="1">
        <v>42151</v>
      </c>
      <c r="V1266">
        <v>21.78</v>
      </c>
      <c r="W1266" s="2">
        <f>Sales_Dataset[[#This Row],[Profit]]/Sales_Dataset[[#This Row],[Sales]]</f>
        <v>0.23121019108280255</v>
      </c>
      <c r="X1266">
        <v>2</v>
      </c>
      <c r="Y1266">
        <v>94.2</v>
      </c>
      <c r="Z1266">
        <v>89361</v>
      </c>
      <c r="AA1266" t="s">
        <v>39</v>
      </c>
      <c r="AB1266" t="s">
        <v>40</v>
      </c>
    </row>
    <row r="1267" spans="1:28" x14ac:dyDescent="0.3">
      <c r="A1267">
        <v>20826</v>
      </c>
      <c r="B1267" t="s">
        <v>58</v>
      </c>
      <c r="C1267">
        <v>0.02</v>
      </c>
      <c r="D1267">
        <v>5.98</v>
      </c>
      <c r="E1267">
        <v>7.5</v>
      </c>
      <c r="F1267">
        <v>2072</v>
      </c>
      <c r="G1267" t="s">
        <v>1516</v>
      </c>
      <c r="H1267" t="s">
        <v>85</v>
      </c>
      <c r="I1267" t="s">
        <v>30</v>
      </c>
      <c r="J1267" t="s">
        <v>45</v>
      </c>
      <c r="K1267" t="s">
        <v>53</v>
      </c>
      <c r="L1267" t="s">
        <v>47</v>
      </c>
      <c r="M1267" t="s">
        <v>1639</v>
      </c>
      <c r="N1267">
        <v>0.4</v>
      </c>
      <c r="O1267" t="s">
        <v>35</v>
      </c>
      <c r="P1267" t="s">
        <v>49</v>
      </c>
      <c r="Q1267" t="s">
        <v>216</v>
      </c>
      <c r="R1267" t="s">
        <v>1518</v>
      </c>
      <c r="S1267">
        <v>48505</v>
      </c>
      <c r="T1267" s="1">
        <v>42046</v>
      </c>
      <c r="U1267" s="1">
        <v>42048</v>
      </c>
      <c r="V1267">
        <v>-55.832400000000007</v>
      </c>
      <c r="W1267" s="2">
        <f>Sales_Dataset[[#This Row],[Profit]]/Sales_Dataset[[#This Row],[Sales]]</f>
        <v>-0.59421455938697332</v>
      </c>
      <c r="X1267">
        <v>14</v>
      </c>
      <c r="Y1267">
        <v>93.96</v>
      </c>
      <c r="Z1267">
        <v>88556</v>
      </c>
      <c r="AA1267" t="s">
        <v>52</v>
      </c>
      <c r="AB1267" t="s">
        <v>40</v>
      </c>
    </row>
    <row r="1268" spans="1:28" x14ac:dyDescent="0.3">
      <c r="A1268">
        <v>22484</v>
      </c>
      <c r="B1268" t="s">
        <v>27</v>
      </c>
      <c r="C1268">
        <v>0.03</v>
      </c>
      <c r="D1268">
        <v>35.99</v>
      </c>
      <c r="E1268">
        <v>5</v>
      </c>
      <c r="F1268">
        <v>803</v>
      </c>
      <c r="G1268" t="s">
        <v>2146</v>
      </c>
      <c r="H1268" t="s">
        <v>43</v>
      </c>
      <c r="I1268" t="s">
        <v>60</v>
      </c>
      <c r="J1268" t="s">
        <v>55</v>
      </c>
      <c r="K1268" t="s">
        <v>56</v>
      </c>
      <c r="L1268" t="s">
        <v>47</v>
      </c>
      <c r="M1268" t="s">
        <v>1687</v>
      </c>
      <c r="N1268">
        <v>0.85</v>
      </c>
      <c r="O1268" t="s">
        <v>35</v>
      </c>
      <c r="P1268" t="s">
        <v>88</v>
      </c>
      <c r="Q1268" t="s">
        <v>94</v>
      </c>
      <c r="R1268" t="s">
        <v>2147</v>
      </c>
      <c r="S1268">
        <v>32168</v>
      </c>
      <c r="T1268" s="1">
        <v>42123</v>
      </c>
      <c r="U1268" s="1">
        <v>42124</v>
      </c>
      <c r="V1268">
        <v>-184.548</v>
      </c>
      <c r="W1268" s="2">
        <f>Sales_Dataset[[#This Row],[Profit]]/Sales_Dataset[[#This Row],[Sales]]</f>
        <v>-1.9670432743551483</v>
      </c>
      <c r="X1268">
        <v>3</v>
      </c>
      <c r="Y1268">
        <v>93.82</v>
      </c>
      <c r="Z1268">
        <v>90048</v>
      </c>
      <c r="AA1268" t="s">
        <v>91</v>
      </c>
      <c r="AB1268" t="s">
        <v>40</v>
      </c>
    </row>
    <row r="1269" spans="1:28" x14ac:dyDescent="0.3">
      <c r="A1269">
        <v>24325</v>
      </c>
      <c r="B1269" t="s">
        <v>27</v>
      </c>
      <c r="C1269">
        <v>7.0000000000000007E-2</v>
      </c>
      <c r="D1269">
        <v>7.08</v>
      </c>
      <c r="E1269">
        <v>2.35</v>
      </c>
      <c r="F1269">
        <v>1028</v>
      </c>
      <c r="G1269" t="s">
        <v>2411</v>
      </c>
      <c r="H1269" t="s">
        <v>85</v>
      </c>
      <c r="I1269" t="s">
        <v>60</v>
      </c>
      <c r="J1269" t="s">
        <v>45</v>
      </c>
      <c r="K1269" t="s">
        <v>81</v>
      </c>
      <c r="L1269" t="s">
        <v>82</v>
      </c>
      <c r="M1269" t="s">
        <v>2053</v>
      </c>
      <c r="N1269">
        <v>0.47</v>
      </c>
      <c r="O1269" t="s">
        <v>35</v>
      </c>
      <c r="P1269" t="s">
        <v>69</v>
      </c>
      <c r="Q1269" t="s">
        <v>70</v>
      </c>
      <c r="R1269" t="s">
        <v>2413</v>
      </c>
      <c r="S1269">
        <v>11725</v>
      </c>
      <c r="T1269" s="1">
        <v>42092</v>
      </c>
      <c r="U1269" s="1">
        <v>42093</v>
      </c>
      <c r="V1269">
        <v>30.49</v>
      </c>
      <c r="W1269" s="2">
        <f>Sales_Dataset[[#This Row],[Profit]]/Sales_Dataset[[#This Row],[Sales]]</f>
        <v>0.32498401193775317</v>
      </c>
      <c r="X1269">
        <v>13</v>
      </c>
      <c r="Y1269">
        <v>93.82</v>
      </c>
      <c r="Z1269">
        <v>89006</v>
      </c>
      <c r="AA1269" t="s">
        <v>72</v>
      </c>
      <c r="AB1269" t="s">
        <v>40</v>
      </c>
    </row>
    <row r="1270" spans="1:28" x14ac:dyDescent="0.3">
      <c r="A1270">
        <v>20127</v>
      </c>
      <c r="B1270" t="s">
        <v>41</v>
      </c>
      <c r="C1270">
        <v>0.01</v>
      </c>
      <c r="D1270">
        <v>20.99</v>
      </c>
      <c r="E1270">
        <v>4.8099999999999996</v>
      </c>
      <c r="F1270">
        <v>3191</v>
      </c>
      <c r="G1270" t="s">
        <v>1399</v>
      </c>
      <c r="H1270" t="s">
        <v>43</v>
      </c>
      <c r="I1270" t="s">
        <v>30</v>
      </c>
      <c r="J1270" t="s">
        <v>55</v>
      </c>
      <c r="K1270" t="s">
        <v>56</v>
      </c>
      <c r="L1270" t="s">
        <v>167</v>
      </c>
      <c r="M1270" t="s">
        <v>1400</v>
      </c>
      <c r="N1270">
        <v>0.57999999999999996</v>
      </c>
      <c r="O1270" t="s">
        <v>35</v>
      </c>
      <c r="P1270" t="s">
        <v>49</v>
      </c>
      <c r="Q1270" t="s">
        <v>419</v>
      </c>
      <c r="R1270" t="s">
        <v>1401</v>
      </c>
      <c r="S1270">
        <v>54481</v>
      </c>
      <c r="T1270" s="1">
        <v>42081</v>
      </c>
      <c r="U1270" s="1">
        <v>42081</v>
      </c>
      <c r="V1270">
        <v>-9.1079999999999988</v>
      </c>
      <c r="W1270" s="2">
        <f>Sales_Dataset[[#This Row],[Profit]]/Sales_Dataset[[#This Row],[Sales]]</f>
        <v>-9.7089862488007661E-2</v>
      </c>
      <c r="X1270">
        <v>5</v>
      </c>
      <c r="Y1270">
        <v>93.81</v>
      </c>
      <c r="Z1270">
        <v>86447</v>
      </c>
      <c r="AA1270" t="s">
        <v>52</v>
      </c>
      <c r="AB1270" t="s">
        <v>40</v>
      </c>
    </row>
    <row r="1271" spans="1:28" x14ac:dyDescent="0.3">
      <c r="A1271">
        <v>20939</v>
      </c>
      <c r="B1271" t="s">
        <v>65</v>
      </c>
      <c r="C1271">
        <v>0.01</v>
      </c>
      <c r="D1271">
        <v>3.58</v>
      </c>
      <c r="E1271">
        <v>1.63</v>
      </c>
      <c r="F1271">
        <v>2578</v>
      </c>
      <c r="G1271" t="s">
        <v>1690</v>
      </c>
      <c r="H1271" t="s">
        <v>43</v>
      </c>
      <c r="I1271" t="s">
        <v>44</v>
      </c>
      <c r="J1271" t="s">
        <v>45</v>
      </c>
      <c r="K1271" t="s">
        <v>268</v>
      </c>
      <c r="L1271" t="s">
        <v>82</v>
      </c>
      <c r="M1271" t="s">
        <v>448</v>
      </c>
      <c r="N1271">
        <v>0.36</v>
      </c>
      <c r="O1271" t="s">
        <v>35</v>
      </c>
      <c r="P1271" t="s">
        <v>88</v>
      </c>
      <c r="Q1271" t="s">
        <v>564</v>
      </c>
      <c r="R1271" t="s">
        <v>1691</v>
      </c>
      <c r="S1271">
        <v>36801</v>
      </c>
      <c r="T1271" s="1">
        <v>42126</v>
      </c>
      <c r="U1271" s="1">
        <v>42130</v>
      </c>
      <c r="V1271">
        <v>-128.85599999999999</v>
      </c>
      <c r="W1271" s="2">
        <f>Sales_Dataset[[#This Row],[Profit]]/Sales_Dataset[[#This Row],[Sales]]</f>
        <v>-1.3771080474511062</v>
      </c>
      <c r="X1271">
        <v>26</v>
      </c>
      <c r="Y1271">
        <v>93.57</v>
      </c>
      <c r="Z1271">
        <v>88298</v>
      </c>
      <c r="AA1271" t="s">
        <v>91</v>
      </c>
      <c r="AB1271" t="s">
        <v>40</v>
      </c>
    </row>
    <row r="1272" spans="1:28" x14ac:dyDescent="0.3">
      <c r="A1272">
        <v>22601</v>
      </c>
      <c r="B1272" t="s">
        <v>76</v>
      </c>
      <c r="C1272">
        <v>0.09</v>
      </c>
      <c r="D1272">
        <v>19.98</v>
      </c>
      <c r="E1272">
        <v>8.68</v>
      </c>
      <c r="F1272">
        <v>1989</v>
      </c>
      <c r="G1272" t="s">
        <v>1530</v>
      </c>
      <c r="H1272" t="s">
        <v>43</v>
      </c>
      <c r="I1272" t="s">
        <v>44</v>
      </c>
      <c r="J1272" t="s">
        <v>45</v>
      </c>
      <c r="K1272" t="s">
        <v>53</v>
      </c>
      <c r="L1272" t="s">
        <v>47</v>
      </c>
      <c r="M1272" t="s">
        <v>1816</v>
      </c>
      <c r="N1272">
        <v>0.37</v>
      </c>
      <c r="O1272" t="s">
        <v>35</v>
      </c>
      <c r="P1272" t="s">
        <v>36</v>
      </c>
      <c r="Q1272" t="s">
        <v>402</v>
      </c>
      <c r="R1272" t="s">
        <v>1532</v>
      </c>
      <c r="S1272">
        <v>84117</v>
      </c>
      <c r="T1272" s="1">
        <v>42025</v>
      </c>
      <c r="U1272" s="1">
        <v>42026</v>
      </c>
      <c r="V1272">
        <v>6.6803999999999988</v>
      </c>
      <c r="W1272" s="2">
        <f>Sales_Dataset[[#This Row],[Profit]]/Sales_Dataset[[#This Row],[Sales]]</f>
        <v>7.1685803197767989E-2</v>
      </c>
      <c r="X1272">
        <v>5</v>
      </c>
      <c r="Y1272">
        <v>93.19</v>
      </c>
      <c r="Z1272">
        <v>90000</v>
      </c>
      <c r="AA1272" t="s">
        <v>39</v>
      </c>
      <c r="AB1272" t="s">
        <v>40</v>
      </c>
    </row>
    <row r="1273" spans="1:28" x14ac:dyDescent="0.3">
      <c r="A1273">
        <v>21110</v>
      </c>
      <c r="B1273" t="s">
        <v>65</v>
      </c>
      <c r="C1273">
        <v>0</v>
      </c>
      <c r="D1273">
        <v>20.99</v>
      </c>
      <c r="E1273">
        <v>3.3</v>
      </c>
      <c r="F1273">
        <v>759</v>
      </c>
      <c r="G1273" t="s">
        <v>1746</v>
      </c>
      <c r="H1273" t="s">
        <v>43</v>
      </c>
      <c r="I1273" t="s">
        <v>60</v>
      </c>
      <c r="J1273" t="s">
        <v>55</v>
      </c>
      <c r="K1273" t="s">
        <v>56</v>
      </c>
      <c r="L1273" t="s">
        <v>62</v>
      </c>
      <c r="M1273" t="s">
        <v>1747</v>
      </c>
      <c r="N1273">
        <v>0.81</v>
      </c>
      <c r="O1273" t="s">
        <v>35</v>
      </c>
      <c r="P1273" t="s">
        <v>49</v>
      </c>
      <c r="Q1273" t="s">
        <v>176</v>
      </c>
      <c r="R1273" t="s">
        <v>1748</v>
      </c>
      <c r="S1273">
        <v>62301</v>
      </c>
      <c r="T1273" s="1">
        <v>42153</v>
      </c>
      <c r="U1273" s="1">
        <v>42160</v>
      </c>
      <c r="V1273">
        <v>-92.961000000000013</v>
      </c>
      <c r="W1273" s="2">
        <f>Sales_Dataset[[#This Row],[Profit]]/Sales_Dataset[[#This Row],[Sales]]</f>
        <v>-1.0000107573149744</v>
      </c>
      <c r="X1273">
        <v>5</v>
      </c>
      <c r="Y1273">
        <v>92.96</v>
      </c>
      <c r="Z1273">
        <v>86639</v>
      </c>
      <c r="AA1273" t="s">
        <v>52</v>
      </c>
      <c r="AB1273" t="s">
        <v>40</v>
      </c>
    </row>
    <row r="1274" spans="1:28" x14ac:dyDescent="0.3">
      <c r="A1274">
        <v>23706</v>
      </c>
      <c r="B1274" t="s">
        <v>76</v>
      </c>
      <c r="C1274">
        <v>0.05</v>
      </c>
      <c r="D1274">
        <v>4.0599999999999996</v>
      </c>
      <c r="E1274">
        <v>6.89</v>
      </c>
      <c r="F1274">
        <v>3138</v>
      </c>
      <c r="G1274" t="s">
        <v>2499</v>
      </c>
      <c r="H1274" t="s">
        <v>85</v>
      </c>
      <c r="I1274" t="s">
        <v>30</v>
      </c>
      <c r="J1274" t="s">
        <v>45</v>
      </c>
      <c r="K1274" t="s">
        <v>73</v>
      </c>
      <c r="L1274" t="s">
        <v>47</v>
      </c>
      <c r="M1274" t="s">
        <v>351</v>
      </c>
      <c r="N1274">
        <v>0.6</v>
      </c>
      <c r="O1274" t="s">
        <v>35</v>
      </c>
      <c r="P1274" t="s">
        <v>69</v>
      </c>
      <c r="Q1274" t="s">
        <v>727</v>
      </c>
      <c r="R1274" t="s">
        <v>2500</v>
      </c>
      <c r="S1274">
        <v>3053</v>
      </c>
      <c r="T1274" s="1">
        <v>42174</v>
      </c>
      <c r="U1274" s="1">
        <v>42176</v>
      </c>
      <c r="V1274">
        <v>-122.83499999999999</v>
      </c>
      <c r="W1274" s="2">
        <f>Sales_Dataset[[#This Row],[Profit]]/Sales_Dataset[[#This Row],[Sales]]</f>
        <v>-1.3269417737928055</v>
      </c>
      <c r="X1274">
        <v>22</v>
      </c>
      <c r="Y1274">
        <v>92.57</v>
      </c>
      <c r="Z1274">
        <v>86796</v>
      </c>
      <c r="AA1274" t="s">
        <v>72</v>
      </c>
      <c r="AB1274" t="s">
        <v>40</v>
      </c>
    </row>
    <row r="1275" spans="1:28" x14ac:dyDescent="0.3">
      <c r="A1275">
        <v>25664</v>
      </c>
      <c r="B1275" t="s">
        <v>65</v>
      </c>
      <c r="C1275">
        <v>0.08</v>
      </c>
      <c r="D1275">
        <v>6.48</v>
      </c>
      <c r="E1275">
        <v>6.81</v>
      </c>
      <c r="F1275">
        <v>3006</v>
      </c>
      <c r="G1275" t="s">
        <v>2891</v>
      </c>
      <c r="H1275" t="s">
        <v>43</v>
      </c>
      <c r="I1275" t="s">
        <v>30</v>
      </c>
      <c r="J1275" t="s">
        <v>45</v>
      </c>
      <c r="K1275" t="s">
        <v>53</v>
      </c>
      <c r="L1275" t="s">
        <v>47</v>
      </c>
      <c r="M1275" t="s">
        <v>349</v>
      </c>
      <c r="N1275">
        <v>0.36</v>
      </c>
      <c r="O1275" t="s">
        <v>35</v>
      </c>
      <c r="P1275" t="s">
        <v>36</v>
      </c>
      <c r="Q1275" t="s">
        <v>610</v>
      </c>
      <c r="R1275" t="s">
        <v>2892</v>
      </c>
      <c r="S1275">
        <v>83402</v>
      </c>
      <c r="T1275" s="1">
        <v>42045</v>
      </c>
      <c r="U1275" s="1">
        <v>42050</v>
      </c>
      <c r="V1275">
        <v>-49.186800000000005</v>
      </c>
      <c r="W1275" s="2">
        <f>Sales_Dataset[[#This Row],[Profit]]/Sales_Dataset[[#This Row],[Sales]]</f>
        <v>-0.53295915050384657</v>
      </c>
      <c r="X1275">
        <v>14</v>
      </c>
      <c r="Y1275">
        <v>92.29</v>
      </c>
      <c r="Z1275">
        <v>91388</v>
      </c>
      <c r="AA1275" t="s">
        <v>39</v>
      </c>
      <c r="AB1275" t="s">
        <v>40</v>
      </c>
    </row>
    <row r="1276" spans="1:28" x14ac:dyDescent="0.3">
      <c r="A1276">
        <v>21463</v>
      </c>
      <c r="B1276" t="s">
        <v>76</v>
      </c>
      <c r="C1276">
        <v>0.05</v>
      </c>
      <c r="D1276">
        <v>6.48</v>
      </c>
      <c r="E1276">
        <v>5.14</v>
      </c>
      <c r="F1276">
        <v>2391</v>
      </c>
      <c r="G1276" t="s">
        <v>1859</v>
      </c>
      <c r="H1276" t="s">
        <v>85</v>
      </c>
      <c r="I1276" t="s">
        <v>30</v>
      </c>
      <c r="J1276" t="s">
        <v>45</v>
      </c>
      <c r="K1276" t="s">
        <v>53</v>
      </c>
      <c r="L1276" t="s">
        <v>47</v>
      </c>
      <c r="M1276" t="s">
        <v>979</v>
      </c>
      <c r="N1276">
        <v>0.37</v>
      </c>
      <c r="O1276" t="s">
        <v>35</v>
      </c>
      <c r="P1276" t="s">
        <v>69</v>
      </c>
      <c r="Q1276" t="s">
        <v>70</v>
      </c>
      <c r="R1276" t="s">
        <v>1861</v>
      </c>
      <c r="S1276">
        <v>11572</v>
      </c>
      <c r="T1276" s="1">
        <v>42159</v>
      </c>
      <c r="U1276" s="1">
        <v>42160</v>
      </c>
      <c r="V1276">
        <v>-22.56</v>
      </c>
      <c r="W1276" s="2">
        <f>Sales_Dataset[[#This Row],[Profit]]/Sales_Dataset[[#This Row],[Sales]]</f>
        <v>-0.24479166666666666</v>
      </c>
      <c r="X1276">
        <v>13</v>
      </c>
      <c r="Y1276">
        <v>92.16</v>
      </c>
      <c r="Z1276">
        <v>91123</v>
      </c>
      <c r="AA1276" t="s">
        <v>72</v>
      </c>
      <c r="AB1276" t="s">
        <v>40</v>
      </c>
    </row>
    <row r="1277" spans="1:28" x14ac:dyDescent="0.3">
      <c r="A1277">
        <v>23344</v>
      </c>
      <c r="B1277" t="s">
        <v>58</v>
      </c>
      <c r="C1277">
        <v>0.1</v>
      </c>
      <c r="D1277">
        <v>12.53</v>
      </c>
      <c r="E1277">
        <v>0.49</v>
      </c>
      <c r="F1277">
        <v>2302</v>
      </c>
      <c r="G1277" t="s">
        <v>2393</v>
      </c>
      <c r="H1277" t="s">
        <v>43</v>
      </c>
      <c r="I1277" t="s">
        <v>30</v>
      </c>
      <c r="J1277" t="s">
        <v>45</v>
      </c>
      <c r="K1277" t="s">
        <v>46</v>
      </c>
      <c r="L1277" t="s">
        <v>47</v>
      </c>
      <c r="M1277" t="s">
        <v>145</v>
      </c>
      <c r="N1277">
        <v>0.38</v>
      </c>
      <c r="O1277" t="s">
        <v>35</v>
      </c>
      <c r="P1277" t="s">
        <v>88</v>
      </c>
      <c r="Q1277" t="s">
        <v>94</v>
      </c>
      <c r="R1277" t="s">
        <v>2394</v>
      </c>
      <c r="S1277">
        <v>32404</v>
      </c>
      <c r="T1277" s="1">
        <v>42007</v>
      </c>
      <c r="U1277" s="1">
        <v>42008</v>
      </c>
      <c r="V1277">
        <v>244.464</v>
      </c>
      <c r="W1277" s="2">
        <f>Sales_Dataset[[#This Row],[Profit]]/Sales_Dataset[[#This Row],[Sales]]</f>
        <v>2.6566398608998045</v>
      </c>
      <c r="X1277">
        <v>8</v>
      </c>
      <c r="Y1277">
        <v>92.02</v>
      </c>
      <c r="Z1277">
        <v>87696</v>
      </c>
      <c r="AA1277" t="s">
        <v>91</v>
      </c>
      <c r="AB1277" t="s">
        <v>40</v>
      </c>
    </row>
    <row r="1278" spans="1:28" x14ac:dyDescent="0.3">
      <c r="A1278">
        <v>21937</v>
      </c>
      <c r="B1278" t="s">
        <v>58</v>
      </c>
      <c r="C1278">
        <v>0.06</v>
      </c>
      <c r="D1278">
        <v>6.68</v>
      </c>
      <c r="E1278">
        <v>6.93</v>
      </c>
      <c r="F1278">
        <v>2257</v>
      </c>
      <c r="G1278" t="s">
        <v>1992</v>
      </c>
      <c r="H1278" t="s">
        <v>43</v>
      </c>
      <c r="I1278" t="s">
        <v>30</v>
      </c>
      <c r="J1278" t="s">
        <v>45</v>
      </c>
      <c r="K1278" t="s">
        <v>53</v>
      </c>
      <c r="L1278" t="s">
        <v>47</v>
      </c>
      <c r="M1278" t="s">
        <v>709</v>
      </c>
      <c r="N1278">
        <v>0.37</v>
      </c>
      <c r="O1278" t="s">
        <v>35</v>
      </c>
      <c r="P1278" t="s">
        <v>88</v>
      </c>
      <c r="Q1278" t="s">
        <v>112</v>
      </c>
      <c r="R1278" t="s">
        <v>1993</v>
      </c>
      <c r="S1278">
        <v>27604</v>
      </c>
      <c r="T1278" s="1">
        <v>42167</v>
      </c>
      <c r="U1278" s="1">
        <v>42168</v>
      </c>
      <c r="V1278">
        <v>7.6244999999999994</v>
      </c>
      <c r="W1278" s="2">
        <f>Sales_Dataset[[#This Row],[Profit]]/Sales_Dataset[[#This Row],[Sales]]</f>
        <v>8.2947127937336801E-2</v>
      </c>
      <c r="X1278">
        <v>14</v>
      </c>
      <c r="Y1278">
        <v>91.92</v>
      </c>
      <c r="Z1278">
        <v>87965</v>
      </c>
      <c r="AA1278" t="s">
        <v>91</v>
      </c>
      <c r="AB1278" t="s">
        <v>40</v>
      </c>
    </row>
    <row r="1279" spans="1:28" x14ac:dyDescent="0.3">
      <c r="A1279">
        <v>21761</v>
      </c>
      <c r="B1279" t="s">
        <v>58</v>
      </c>
      <c r="C1279">
        <v>0.08</v>
      </c>
      <c r="D1279">
        <v>30.93</v>
      </c>
      <c r="E1279">
        <v>3.92</v>
      </c>
      <c r="F1279">
        <v>2426</v>
      </c>
      <c r="G1279" t="s">
        <v>1513</v>
      </c>
      <c r="H1279" t="s">
        <v>43</v>
      </c>
      <c r="I1279" t="s">
        <v>60</v>
      </c>
      <c r="J1279" t="s">
        <v>31</v>
      </c>
      <c r="K1279" t="s">
        <v>117</v>
      </c>
      <c r="L1279" t="s">
        <v>62</v>
      </c>
      <c r="M1279" t="s">
        <v>375</v>
      </c>
      <c r="N1279">
        <v>0.44</v>
      </c>
      <c r="O1279" t="s">
        <v>35</v>
      </c>
      <c r="P1279" t="s">
        <v>49</v>
      </c>
      <c r="Q1279" t="s">
        <v>50</v>
      </c>
      <c r="R1279" t="s">
        <v>1514</v>
      </c>
      <c r="S1279">
        <v>75061</v>
      </c>
      <c r="T1279" s="1">
        <v>42078</v>
      </c>
      <c r="U1279" s="1">
        <v>42079</v>
      </c>
      <c r="V1279">
        <v>63.059099999999994</v>
      </c>
      <c r="W1279" s="2">
        <f>Sales_Dataset[[#This Row],[Profit]]/Sales_Dataset[[#This Row],[Sales]]</f>
        <v>0.69</v>
      </c>
      <c r="X1279">
        <v>3</v>
      </c>
      <c r="Y1279">
        <v>91.39</v>
      </c>
      <c r="Z1279">
        <v>90859</v>
      </c>
      <c r="AA1279" t="s">
        <v>52</v>
      </c>
      <c r="AB1279" t="s">
        <v>40</v>
      </c>
    </row>
    <row r="1280" spans="1:28" x14ac:dyDescent="0.3">
      <c r="A1280">
        <v>18088</v>
      </c>
      <c r="B1280" t="s">
        <v>41</v>
      </c>
      <c r="C1280">
        <v>0.02</v>
      </c>
      <c r="D1280">
        <v>6.48</v>
      </c>
      <c r="E1280">
        <v>5.9</v>
      </c>
      <c r="F1280">
        <v>3105</v>
      </c>
      <c r="G1280" t="s">
        <v>408</v>
      </c>
      <c r="H1280" t="s">
        <v>43</v>
      </c>
      <c r="I1280" t="s">
        <v>44</v>
      </c>
      <c r="J1280" t="s">
        <v>45</v>
      </c>
      <c r="K1280" t="s">
        <v>53</v>
      </c>
      <c r="L1280" t="s">
        <v>47</v>
      </c>
      <c r="M1280" t="s">
        <v>54</v>
      </c>
      <c r="N1280">
        <v>0.37</v>
      </c>
      <c r="O1280" t="s">
        <v>35</v>
      </c>
      <c r="P1280" t="s">
        <v>88</v>
      </c>
      <c r="Q1280" t="s">
        <v>409</v>
      </c>
      <c r="R1280" t="s">
        <v>410</v>
      </c>
      <c r="S1280">
        <v>42071</v>
      </c>
      <c r="T1280" s="1">
        <v>42083</v>
      </c>
      <c r="U1280" s="1">
        <v>42084</v>
      </c>
      <c r="V1280">
        <v>4.3919999999999995</v>
      </c>
      <c r="W1280" s="2">
        <f>Sales_Dataset[[#This Row],[Profit]]/Sales_Dataset[[#This Row],[Sales]]</f>
        <v>4.8274346010112101E-2</v>
      </c>
      <c r="X1280">
        <v>13</v>
      </c>
      <c r="Y1280">
        <v>90.98</v>
      </c>
      <c r="Z1280">
        <v>86327</v>
      </c>
      <c r="AA1280" t="s">
        <v>91</v>
      </c>
      <c r="AB1280" t="s">
        <v>40</v>
      </c>
    </row>
    <row r="1281" spans="1:28" x14ac:dyDescent="0.3">
      <c r="A1281">
        <v>23639</v>
      </c>
      <c r="B1281" t="s">
        <v>76</v>
      </c>
      <c r="C1281">
        <v>0</v>
      </c>
      <c r="D1281">
        <v>8.09</v>
      </c>
      <c r="E1281">
        <v>7.96</v>
      </c>
      <c r="F1281">
        <v>84</v>
      </c>
      <c r="G1281" t="s">
        <v>2490</v>
      </c>
      <c r="H1281" t="s">
        <v>43</v>
      </c>
      <c r="I1281" t="s">
        <v>80</v>
      </c>
      <c r="J1281" t="s">
        <v>31</v>
      </c>
      <c r="K1281" t="s">
        <v>117</v>
      </c>
      <c r="L1281" t="s">
        <v>47</v>
      </c>
      <c r="M1281" t="s">
        <v>839</v>
      </c>
      <c r="N1281">
        <v>0.49</v>
      </c>
      <c r="O1281" t="s">
        <v>35</v>
      </c>
      <c r="P1281" t="s">
        <v>69</v>
      </c>
      <c r="Q1281" t="s">
        <v>441</v>
      </c>
      <c r="R1281" t="s">
        <v>2491</v>
      </c>
      <c r="S1281">
        <v>45231</v>
      </c>
      <c r="T1281" s="1">
        <v>42037</v>
      </c>
      <c r="U1281" s="1">
        <v>42038</v>
      </c>
      <c r="V1281">
        <v>-144.56</v>
      </c>
      <c r="W1281" s="2">
        <f>Sales_Dataset[[#This Row],[Profit]]/Sales_Dataset[[#This Row],[Sales]]</f>
        <v>-1.5889206418993185</v>
      </c>
      <c r="X1281">
        <v>11</v>
      </c>
      <c r="Y1281">
        <v>90.98</v>
      </c>
      <c r="Z1281">
        <v>87364</v>
      </c>
      <c r="AA1281" t="s">
        <v>72</v>
      </c>
      <c r="AB1281" t="s">
        <v>40</v>
      </c>
    </row>
    <row r="1282" spans="1:28" x14ac:dyDescent="0.3">
      <c r="A1282">
        <v>26377</v>
      </c>
      <c r="B1282" t="s">
        <v>65</v>
      </c>
      <c r="C1282">
        <v>0.04</v>
      </c>
      <c r="D1282">
        <v>4.71</v>
      </c>
      <c r="E1282">
        <v>0.7</v>
      </c>
      <c r="F1282">
        <v>1127</v>
      </c>
      <c r="G1282" t="s">
        <v>2042</v>
      </c>
      <c r="H1282" t="s">
        <v>43</v>
      </c>
      <c r="I1282" t="s">
        <v>80</v>
      </c>
      <c r="J1282" t="s">
        <v>45</v>
      </c>
      <c r="K1282" t="s">
        <v>268</v>
      </c>
      <c r="L1282" t="s">
        <v>82</v>
      </c>
      <c r="M1282" t="s">
        <v>2565</v>
      </c>
      <c r="N1282">
        <v>0.8</v>
      </c>
      <c r="O1282" t="s">
        <v>35</v>
      </c>
      <c r="P1282" t="s">
        <v>49</v>
      </c>
      <c r="Q1282" t="s">
        <v>50</v>
      </c>
      <c r="R1282" t="s">
        <v>2043</v>
      </c>
      <c r="S1282">
        <v>78852</v>
      </c>
      <c r="T1282" s="1">
        <v>42177</v>
      </c>
      <c r="U1282" s="1">
        <v>42181</v>
      </c>
      <c r="V1282">
        <v>4.53</v>
      </c>
      <c r="W1282" s="2">
        <f>Sales_Dataset[[#This Row],[Profit]]/Sales_Dataset[[#This Row],[Sales]]</f>
        <v>5.0044189129474156E-2</v>
      </c>
      <c r="X1282">
        <v>19</v>
      </c>
      <c r="Y1282">
        <v>90.52</v>
      </c>
      <c r="Z1282">
        <v>87222</v>
      </c>
      <c r="AA1282" t="s">
        <v>52</v>
      </c>
      <c r="AB1282" t="s">
        <v>40</v>
      </c>
    </row>
    <row r="1283" spans="1:28" x14ac:dyDescent="0.3">
      <c r="A1283">
        <v>24607</v>
      </c>
      <c r="B1283" t="s">
        <v>58</v>
      </c>
      <c r="C1283">
        <v>0.05</v>
      </c>
      <c r="D1283">
        <v>11.29</v>
      </c>
      <c r="E1283">
        <v>5.03</v>
      </c>
      <c r="F1283">
        <v>2828</v>
      </c>
      <c r="G1283" t="s">
        <v>2428</v>
      </c>
      <c r="H1283" t="s">
        <v>43</v>
      </c>
      <c r="I1283" t="s">
        <v>30</v>
      </c>
      <c r="J1283" t="s">
        <v>45</v>
      </c>
      <c r="K1283" t="s">
        <v>120</v>
      </c>
      <c r="L1283" t="s">
        <v>47</v>
      </c>
      <c r="M1283" t="s">
        <v>2676</v>
      </c>
      <c r="N1283">
        <v>0.59</v>
      </c>
      <c r="O1283" t="s">
        <v>35</v>
      </c>
      <c r="P1283" t="s">
        <v>36</v>
      </c>
      <c r="Q1283" t="s">
        <v>37</v>
      </c>
      <c r="R1283" t="s">
        <v>2429</v>
      </c>
      <c r="S1283">
        <v>92243</v>
      </c>
      <c r="T1283" s="1">
        <v>42054</v>
      </c>
      <c r="U1283" s="1">
        <v>42056</v>
      </c>
      <c r="V1283">
        <v>-35.26</v>
      </c>
      <c r="W1283" s="2">
        <f>Sales_Dataset[[#This Row],[Profit]]/Sales_Dataset[[#This Row],[Sales]]</f>
        <v>-0.38978554057041787</v>
      </c>
      <c r="X1283">
        <v>8</v>
      </c>
      <c r="Y1283">
        <v>90.46</v>
      </c>
      <c r="Z1283">
        <v>87720</v>
      </c>
      <c r="AA1283" t="s">
        <v>39</v>
      </c>
      <c r="AB1283" t="s">
        <v>40</v>
      </c>
    </row>
    <row r="1284" spans="1:28" x14ac:dyDescent="0.3">
      <c r="A1284">
        <v>25720</v>
      </c>
      <c r="B1284" t="s">
        <v>58</v>
      </c>
      <c r="C1284">
        <v>0.02</v>
      </c>
      <c r="D1284">
        <v>10.68</v>
      </c>
      <c r="E1284">
        <v>13.04</v>
      </c>
      <c r="F1284">
        <v>2886</v>
      </c>
      <c r="G1284" t="s">
        <v>2902</v>
      </c>
      <c r="H1284" t="s">
        <v>43</v>
      </c>
      <c r="I1284" t="s">
        <v>80</v>
      </c>
      <c r="J1284" t="s">
        <v>31</v>
      </c>
      <c r="K1284" t="s">
        <v>117</v>
      </c>
      <c r="L1284" t="s">
        <v>105</v>
      </c>
      <c r="M1284" t="s">
        <v>353</v>
      </c>
      <c r="N1284">
        <v>0.6</v>
      </c>
      <c r="O1284" t="s">
        <v>35</v>
      </c>
      <c r="P1284" t="s">
        <v>69</v>
      </c>
      <c r="Q1284" t="s">
        <v>441</v>
      </c>
      <c r="R1284" t="s">
        <v>2903</v>
      </c>
      <c r="S1284">
        <v>44134</v>
      </c>
      <c r="T1284" s="1">
        <v>42055</v>
      </c>
      <c r="U1284" s="1">
        <v>42057</v>
      </c>
      <c r="V1284">
        <v>-231.05</v>
      </c>
      <c r="W1284" s="2">
        <f>Sales_Dataset[[#This Row],[Profit]]/Sales_Dataset[[#This Row],[Sales]]</f>
        <v>-2.5544499723604202</v>
      </c>
      <c r="X1284">
        <v>8</v>
      </c>
      <c r="Y1284">
        <v>90.45</v>
      </c>
      <c r="Z1284">
        <v>87630</v>
      </c>
      <c r="AA1284" t="s">
        <v>72</v>
      </c>
      <c r="AB1284" t="s">
        <v>40</v>
      </c>
    </row>
    <row r="1285" spans="1:28" x14ac:dyDescent="0.3">
      <c r="A1285">
        <v>24901</v>
      </c>
      <c r="B1285" t="s">
        <v>58</v>
      </c>
      <c r="C1285">
        <v>0</v>
      </c>
      <c r="D1285">
        <v>12.28</v>
      </c>
      <c r="E1285">
        <v>6.35</v>
      </c>
      <c r="F1285">
        <v>2502</v>
      </c>
      <c r="G1285" t="s">
        <v>2755</v>
      </c>
      <c r="H1285" t="s">
        <v>85</v>
      </c>
      <c r="I1285" t="s">
        <v>44</v>
      </c>
      <c r="J1285" t="s">
        <v>45</v>
      </c>
      <c r="K1285" t="s">
        <v>53</v>
      </c>
      <c r="L1285" t="s">
        <v>47</v>
      </c>
      <c r="M1285" t="s">
        <v>2736</v>
      </c>
      <c r="N1285">
        <v>0.38</v>
      </c>
      <c r="O1285" t="s">
        <v>35</v>
      </c>
      <c r="P1285" t="s">
        <v>49</v>
      </c>
      <c r="Q1285" t="s">
        <v>413</v>
      </c>
      <c r="R1285" t="s">
        <v>2756</v>
      </c>
      <c r="S1285">
        <v>46321</v>
      </c>
      <c r="T1285" s="1">
        <v>42082</v>
      </c>
      <c r="U1285" s="1">
        <v>42083</v>
      </c>
      <c r="V1285">
        <v>30.63</v>
      </c>
      <c r="W1285" s="2">
        <f>Sales_Dataset[[#This Row],[Profit]]/Sales_Dataset[[#This Row],[Sales]]</f>
        <v>0.33867757629367534</v>
      </c>
      <c r="X1285">
        <v>7</v>
      </c>
      <c r="Y1285">
        <v>90.44</v>
      </c>
      <c r="Z1285">
        <v>91310</v>
      </c>
      <c r="AA1285" t="s">
        <v>52</v>
      </c>
      <c r="AB1285" t="s">
        <v>40</v>
      </c>
    </row>
    <row r="1286" spans="1:28" x14ac:dyDescent="0.3">
      <c r="A1286">
        <v>20664</v>
      </c>
      <c r="B1286" t="s">
        <v>58</v>
      </c>
      <c r="C1286">
        <v>0.01</v>
      </c>
      <c r="D1286">
        <v>14.42</v>
      </c>
      <c r="E1286">
        <v>6.75</v>
      </c>
      <c r="F1286">
        <v>830</v>
      </c>
      <c r="G1286" t="s">
        <v>1586</v>
      </c>
      <c r="H1286" t="s">
        <v>43</v>
      </c>
      <c r="I1286" t="s">
        <v>30</v>
      </c>
      <c r="J1286" t="s">
        <v>45</v>
      </c>
      <c r="K1286" t="s">
        <v>73</v>
      </c>
      <c r="L1286" t="s">
        <v>167</v>
      </c>
      <c r="M1286" t="s">
        <v>466</v>
      </c>
      <c r="N1286">
        <v>0.52</v>
      </c>
      <c r="O1286" t="s">
        <v>35</v>
      </c>
      <c r="P1286" t="s">
        <v>36</v>
      </c>
      <c r="Q1286" t="s">
        <v>423</v>
      </c>
      <c r="R1286" t="s">
        <v>1587</v>
      </c>
      <c r="S1286">
        <v>80033</v>
      </c>
      <c r="T1286" s="1">
        <v>42028</v>
      </c>
      <c r="U1286" s="1">
        <v>42028</v>
      </c>
      <c r="V1286">
        <v>-13.826000000000001</v>
      </c>
      <c r="W1286" s="2">
        <f>Sales_Dataset[[#This Row],[Profit]]/Sales_Dataset[[#This Row],[Sales]]</f>
        <v>-0.15377599822044269</v>
      </c>
      <c r="X1286">
        <v>6</v>
      </c>
      <c r="Y1286">
        <v>89.91</v>
      </c>
      <c r="Z1286">
        <v>90270</v>
      </c>
      <c r="AA1286" t="s">
        <v>39</v>
      </c>
      <c r="AB1286" t="s">
        <v>40</v>
      </c>
    </row>
    <row r="1287" spans="1:28" x14ac:dyDescent="0.3">
      <c r="A1287">
        <v>20007</v>
      </c>
      <c r="B1287" t="s">
        <v>41</v>
      </c>
      <c r="C1287">
        <v>0.03</v>
      </c>
      <c r="D1287">
        <v>6.37</v>
      </c>
      <c r="E1287">
        <v>5.19</v>
      </c>
      <c r="F1287">
        <v>510</v>
      </c>
      <c r="G1287" t="s">
        <v>1316</v>
      </c>
      <c r="H1287" t="s">
        <v>43</v>
      </c>
      <c r="I1287" t="s">
        <v>30</v>
      </c>
      <c r="J1287" t="s">
        <v>45</v>
      </c>
      <c r="K1287" t="s">
        <v>67</v>
      </c>
      <c r="L1287" t="s">
        <v>47</v>
      </c>
      <c r="M1287" t="s">
        <v>459</v>
      </c>
      <c r="N1287">
        <v>0.38</v>
      </c>
      <c r="O1287" t="s">
        <v>35</v>
      </c>
      <c r="P1287" t="s">
        <v>36</v>
      </c>
      <c r="Q1287" t="s">
        <v>37</v>
      </c>
      <c r="R1287" t="s">
        <v>1317</v>
      </c>
      <c r="S1287">
        <v>95336</v>
      </c>
      <c r="T1287" s="1">
        <v>42036</v>
      </c>
      <c r="U1287" s="1">
        <v>42037</v>
      </c>
      <c r="V1287">
        <v>-29.092700000000001</v>
      </c>
      <c r="W1287" s="2">
        <f>Sales_Dataset[[#This Row],[Profit]]/Sales_Dataset[[#This Row],[Sales]]</f>
        <v>-0.32400824145227752</v>
      </c>
      <c r="X1287">
        <v>14</v>
      </c>
      <c r="Y1287">
        <v>89.79</v>
      </c>
      <c r="Z1287">
        <v>90059</v>
      </c>
      <c r="AA1287" t="s">
        <v>39</v>
      </c>
      <c r="AB1287" t="s">
        <v>40</v>
      </c>
    </row>
    <row r="1288" spans="1:28" x14ac:dyDescent="0.3">
      <c r="A1288">
        <v>20641</v>
      </c>
      <c r="B1288" t="s">
        <v>65</v>
      </c>
      <c r="C1288">
        <v>0.04</v>
      </c>
      <c r="D1288">
        <v>8.33</v>
      </c>
      <c r="E1288">
        <v>1.99</v>
      </c>
      <c r="F1288">
        <v>321</v>
      </c>
      <c r="G1288" t="s">
        <v>1570</v>
      </c>
      <c r="H1288" t="s">
        <v>43</v>
      </c>
      <c r="I1288" t="s">
        <v>80</v>
      </c>
      <c r="J1288" t="s">
        <v>55</v>
      </c>
      <c r="K1288" t="s">
        <v>86</v>
      </c>
      <c r="L1288" t="s">
        <v>62</v>
      </c>
      <c r="M1288" t="s">
        <v>277</v>
      </c>
      <c r="N1288">
        <v>0.52</v>
      </c>
      <c r="O1288" t="s">
        <v>35</v>
      </c>
      <c r="P1288" t="s">
        <v>69</v>
      </c>
      <c r="Q1288" t="s">
        <v>460</v>
      </c>
      <c r="R1288" t="s">
        <v>1571</v>
      </c>
      <c r="S1288">
        <v>20854</v>
      </c>
      <c r="T1288" s="1">
        <v>42098</v>
      </c>
      <c r="U1288" s="1">
        <v>42103</v>
      </c>
      <c r="V1288">
        <v>9.9267999999999983</v>
      </c>
      <c r="W1288" s="2">
        <f>Sales_Dataset[[#This Row],[Profit]]/Sales_Dataset[[#This Row],[Sales]]</f>
        <v>0.11059269162210336</v>
      </c>
      <c r="X1288">
        <v>11</v>
      </c>
      <c r="Y1288">
        <v>89.76</v>
      </c>
      <c r="Z1288">
        <v>91057</v>
      </c>
      <c r="AA1288" t="s">
        <v>72</v>
      </c>
      <c r="AB1288" t="s">
        <v>40</v>
      </c>
    </row>
    <row r="1289" spans="1:28" x14ac:dyDescent="0.3">
      <c r="A1289">
        <v>21060</v>
      </c>
      <c r="B1289" t="s">
        <v>58</v>
      </c>
      <c r="C1289">
        <v>0.08</v>
      </c>
      <c r="D1289">
        <v>9.77</v>
      </c>
      <c r="E1289">
        <v>6.02</v>
      </c>
      <c r="F1289">
        <v>1595</v>
      </c>
      <c r="G1289" t="s">
        <v>1725</v>
      </c>
      <c r="H1289" t="s">
        <v>43</v>
      </c>
      <c r="I1289" t="s">
        <v>30</v>
      </c>
      <c r="J1289" t="s">
        <v>31</v>
      </c>
      <c r="K1289" t="s">
        <v>117</v>
      </c>
      <c r="L1289" t="s">
        <v>167</v>
      </c>
      <c r="M1289" t="s">
        <v>1727</v>
      </c>
      <c r="N1289">
        <v>0.48</v>
      </c>
      <c r="O1289" t="s">
        <v>35</v>
      </c>
      <c r="P1289" t="s">
        <v>69</v>
      </c>
      <c r="Q1289" t="s">
        <v>856</v>
      </c>
      <c r="R1289" t="s">
        <v>1726</v>
      </c>
      <c r="S1289">
        <v>25705</v>
      </c>
      <c r="T1289" s="1">
        <v>42135</v>
      </c>
      <c r="U1289" s="1">
        <v>42136</v>
      </c>
      <c r="V1289">
        <v>23.276000000000003</v>
      </c>
      <c r="W1289" s="2">
        <f>Sales_Dataset[[#This Row],[Profit]]/Sales_Dataset[[#This Row],[Sales]]</f>
        <v>0.26135189759712557</v>
      </c>
      <c r="X1289">
        <v>9</v>
      </c>
      <c r="Y1289">
        <v>89.06</v>
      </c>
      <c r="Z1289">
        <v>90796</v>
      </c>
      <c r="AA1289" t="s">
        <v>72</v>
      </c>
      <c r="AB1289" t="s">
        <v>40</v>
      </c>
    </row>
    <row r="1290" spans="1:28" x14ac:dyDescent="0.3">
      <c r="A1290">
        <v>25628</v>
      </c>
      <c r="B1290" t="s">
        <v>27</v>
      </c>
      <c r="C1290">
        <v>0.09</v>
      </c>
      <c r="D1290">
        <v>6.28</v>
      </c>
      <c r="E1290">
        <v>5.41</v>
      </c>
      <c r="F1290">
        <v>2500</v>
      </c>
      <c r="G1290" t="s">
        <v>2883</v>
      </c>
      <c r="H1290" t="s">
        <v>43</v>
      </c>
      <c r="I1290" t="s">
        <v>60</v>
      </c>
      <c r="J1290" t="s">
        <v>31</v>
      </c>
      <c r="K1290" t="s">
        <v>117</v>
      </c>
      <c r="L1290" t="s">
        <v>47</v>
      </c>
      <c r="M1290" t="s">
        <v>175</v>
      </c>
      <c r="N1290">
        <v>0.53</v>
      </c>
      <c r="O1290" t="s">
        <v>35</v>
      </c>
      <c r="P1290" t="s">
        <v>49</v>
      </c>
      <c r="Q1290" t="s">
        <v>176</v>
      </c>
      <c r="R1290" t="s">
        <v>2884</v>
      </c>
      <c r="S1290">
        <v>60102</v>
      </c>
      <c r="T1290" s="1">
        <v>42037</v>
      </c>
      <c r="U1290" s="1">
        <v>42039</v>
      </c>
      <c r="V1290">
        <v>-32.026800000000001</v>
      </c>
      <c r="W1290" s="2">
        <f>Sales_Dataset[[#This Row],[Profit]]/Sales_Dataset[[#This Row],[Sales]]</f>
        <v>-0.36045920090039396</v>
      </c>
      <c r="X1290">
        <v>14</v>
      </c>
      <c r="Y1290">
        <v>88.85</v>
      </c>
      <c r="Z1290">
        <v>88320</v>
      </c>
      <c r="AA1290" t="s">
        <v>52</v>
      </c>
      <c r="AB1290" t="s">
        <v>40</v>
      </c>
    </row>
    <row r="1291" spans="1:28" x14ac:dyDescent="0.3">
      <c r="A1291">
        <v>19553</v>
      </c>
      <c r="B1291" t="s">
        <v>65</v>
      </c>
      <c r="C1291">
        <v>0.03</v>
      </c>
      <c r="D1291">
        <v>28.53</v>
      </c>
      <c r="E1291">
        <v>1.49</v>
      </c>
      <c r="F1291">
        <v>1191</v>
      </c>
      <c r="G1291" t="s">
        <v>1184</v>
      </c>
      <c r="H1291" t="s">
        <v>43</v>
      </c>
      <c r="I1291" t="s">
        <v>60</v>
      </c>
      <c r="J1291" t="s">
        <v>45</v>
      </c>
      <c r="K1291" t="s">
        <v>67</v>
      </c>
      <c r="L1291" t="s">
        <v>47</v>
      </c>
      <c r="M1291" t="s">
        <v>156</v>
      </c>
      <c r="N1291">
        <v>0.38</v>
      </c>
      <c r="O1291" t="s">
        <v>35</v>
      </c>
      <c r="P1291" t="s">
        <v>69</v>
      </c>
      <c r="Q1291" t="s">
        <v>480</v>
      </c>
      <c r="R1291" t="s">
        <v>1185</v>
      </c>
      <c r="S1291">
        <v>6050</v>
      </c>
      <c r="T1291" s="1">
        <v>42183</v>
      </c>
      <c r="U1291" s="1">
        <v>42186</v>
      </c>
      <c r="V1291">
        <v>59.440499999999993</v>
      </c>
      <c r="W1291" s="2">
        <f>Sales_Dataset[[#This Row],[Profit]]/Sales_Dataset[[#This Row],[Sales]]</f>
        <v>0.66907361548851862</v>
      </c>
      <c r="X1291">
        <v>3</v>
      </c>
      <c r="Y1291">
        <v>88.84</v>
      </c>
      <c r="Z1291">
        <v>87587</v>
      </c>
      <c r="AA1291" t="s">
        <v>72</v>
      </c>
      <c r="AB1291" t="s">
        <v>40</v>
      </c>
    </row>
    <row r="1292" spans="1:28" x14ac:dyDescent="0.3">
      <c r="A1292">
        <v>24937</v>
      </c>
      <c r="B1292" t="s">
        <v>41</v>
      </c>
      <c r="C1292">
        <v>0.04</v>
      </c>
      <c r="D1292">
        <v>9.7799999999999994</v>
      </c>
      <c r="E1292">
        <v>1.99</v>
      </c>
      <c r="F1292">
        <v>1473</v>
      </c>
      <c r="G1292" t="s">
        <v>2762</v>
      </c>
      <c r="H1292" t="s">
        <v>85</v>
      </c>
      <c r="I1292" t="s">
        <v>44</v>
      </c>
      <c r="J1292" t="s">
        <v>55</v>
      </c>
      <c r="K1292" t="s">
        <v>86</v>
      </c>
      <c r="L1292" t="s">
        <v>62</v>
      </c>
      <c r="M1292" t="s">
        <v>2763</v>
      </c>
      <c r="N1292">
        <v>0.43</v>
      </c>
      <c r="O1292" t="s">
        <v>35</v>
      </c>
      <c r="P1292" t="s">
        <v>69</v>
      </c>
      <c r="Q1292" t="s">
        <v>441</v>
      </c>
      <c r="R1292" t="s">
        <v>2764</v>
      </c>
      <c r="S1292">
        <v>44691</v>
      </c>
      <c r="T1292" s="1">
        <v>42025</v>
      </c>
      <c r="U1292" s="1">
        <v>42026</v>
      </c>
      <c r="V1292">
        <v>61.292699999999996</v>
      </c>
      <c r="W1292" s="2">
        <f>Sales_Dataset[[#This Row],[Profit]]/Sales_Dataset[[#This Row],[Sales]]</f>
        <v>0.69</v>
      </c>
      <c r="X1292">
        <v>9</v>
      </c>
      <c r="Y1292">
        <v>88.83</v>
      </c>
      <c r="Z1292">
        <v>87076</v>
      </c>
      <c r="AA1292" t="s">
        <v>72</v>
      </c>
      <c r="AB1292" t="s">
        <v>40</v>
      </c>
    </row>
    <row r="1293" spans="1:28" x14ac:dyDescent="0.3">
      <c r="A1293">
        <v>18901</v>
      </c>
      <c r="B1293" t="s">
        <v>27</v>
      </c>
      <c r="C1293">
        <v>0.01</v>
      </c>
      <c r="D1293">
        <v>8.1199999999999992</v>
      </c>
      <c r="E1293">
        <v>2.83</v>
      </c>
      <c r="F1293">
        <v>1808</v>
      </c>
      <c r="G1293" t="s">
        <v>855</v>
      </c>
      <c r="H1293" t="s">
        <v>85</v>
      </c>
      <c r="I1293" t="s">
        <v>44</v>
      </c>
      <c r="J1293" t="s">
        <v>55</v>
      </c>
      <c r="K1293" t="s">
        <v>86</v>
      </c>
      <c r="L1293" t="s">
        <v>62</v>
      </c>
      <c r="M1293" t="s">
        <v>253</v>
      </c>
      <c r="N1293">
        <v>0.77</v>
      </c>
      <c r="O1293" t="s">
        <v>35</v>
      </c>
      <c r="P1293" t="s">
        <v>69</v>
      </c>
      <c r="Q1293" t="s">
        <v>856</v>
      </c>
      <c r="R1293" t="s">
        <v>857</v>
      </c>
      <c r="S1293">
        <v>26101</v>
      </c>
      <c r="T1293" s="1">
        <v>42080</v>
      </c>
      <c r="U1293" s="1">
        <v>42081</v>
      </c>
      <c r="V1293">
        <v>-40.76</v>
      </c>
      <c r="W1293" s="2">
        <f>Sales_Dataset[[#This Row],[Profit]]/Sales_Dataset[[#This Row],[Sales]]</f>
        <v>-0.45983754512635377</v>
      </c>
      <c r="X1293">
        <v>10</v>
      </c>
      <c r="Y1293">
        <v>88.64</v>
      </c>
      <c r="Z1293">
        <v>89251</v>
      </c>
      <c r="AA1293" t="s">
        <v>72</v>
      </c>
      <c r="AB1293" t="s">
        <v>40</v>
      </c>
    </row>
    <row r="1294" spans="1:28" x14ac:dyDescent="0.3">
      <c r="A1294">
        <v>25251</v>
      </c>
      <c r="B1294" t="s">
        <v>76</v>
      </c>
      <c r="C1294">
        <v>0.03</v>
      </c>
      <c r="D1294">
        <v>5.78</v>
      </c>
      <c r="E1294">
        <v>5.37</v>
      </c>
      <c r="F1294">
        <v>2006</v>
      </c>
      <c r="G1294" t="s">
        <v>2823</v>
      </c>
      <c r="H1294" t="s">
        <v>43</v>
      </c>
      <c r="I1294" t="s">
        <v>44</v>
      </c>
      <c r="J1294" t="s">
        <v>45</v>
      </c>
      <c r="K1294" t="s">
        <v>53</v>
      </c>
      <c r="L1294" t="s">
        <v>47</v>
      </c>
      <c r="M1294" t="s">
        <v>2824</v>
      </c>
      <c r="N1294">
        <v>0.36</v>
      </c>
      <c r="O1294" t="s">
        <v>35</v>
      </c>
      <c r="P1294" t="s">
        <v>36</v>
      </c>
      <c r="Q1294" t="s">
        <v>423</v>
      </c>
      <c r="R1294" t="s">
        <v>585</v>
      </c>
      <c r="S1294">
        <v>81301</v>
      </c>
      <c r="T1294" s="1">
        <v>42068</v>
      </c>
      <c r="U1294" s="1">
        <v>42069</v>
      </c>
      <c r="V1294">
        <v>-63.35</v>
      </c>
      <c r="W1294" s="2">
        <f>Sales_Dataset[[#This Row],[Profit]]/Sales_Dataset[[#This Row],[Sales]]</f>
        <v>-0.71809113579687145</v>
      </c>
      <c r="X1294">
        <v>15</v>
      </c>
      <c r="Y1294">
        <v>88.22</v>
      </c>
      <c r="Z1294">
        <v>88798</v>
      </c>
      <c r="AA1294" t="s">
        <v>39</v>
      </c>
      <c r="AB1294" t="s">
        <v>40</v>
      </c>
    </row>
    <row r="1295" spans="1:28" x14ac:dyDescent="0.3">
      <c r="A1295">
        <v>18448</v>
      </c>
      <c r="B1295" t="s">
        <v>27</v>
      </c>
      <c r="C1295">
        <v>0.1</v>
      </c>
      <c r="D1295">
        <v>4.26</v>
      </c>
      <c r="E1295">
        <v>1.2</v>
      </c>
      <c r="F1295">
        <v>700</v>
      </c>
      <c r="G1295" t="s">
        <v>615</v>
      </c>
      <c r="H1295" t="s">
        <v>43</v>
      </c>
      <c r="I1295" t="s">
        <v>80</v>
      </c>
      <c r="J1295" t="s">
        <v>45</v>
      </c>
      <c r="K1295" t="s">
        <v>81</v>
      </c>
      <c r="L1295" t="s">
        <v>82</v>
      </c>
      <c r="M1295" t="s">
        <v>83</v>
      </c>
      <c r="N1295">
        <v>0.44</v>
      </c>
      <c r="O1295" t="s">
        <v>35</v>
      </c>
      <c r="P1295" t="s">
        <v>36</v>
      </c>
      <c r="Q1295" t="s">
        <v>37</v>
      </c>
      <c r="R1295" t="s">
        <v>616</v>
      </c>
      <c r="S1295">
        <v>93454</v>
      </c>
      <c r="T1295" s="1">
        <v>42144</v>
      </c>
      <c r="U1295" s="1">
        <v>42145</v>
      </c>
      <c r="V1295">
        <v>33.923999999999999</v>
      </c>
      <c r="W1295" s="2">
        <f>Sales_Dataset[[#This Row],[Profit]]/Sales_Dataset[[#This Row],[Sales]]</f>
        <v>0.38598247809762204</v>
      </c>
      <c r="X1295">
        <v>22</v>
      </c>
      <c r="Y1295">
        <v>87.89</v>
      </c>
      <c r="Z1295">
        <v>87980</v>
      </c>
      <c r="AA1295" t="s">
        <v>39</v>
      </c>
      <c r="AB1295" t="s">
        <v>40</v>
      </c>
    </row>
    <row r="1296" spans="1:28" x14ac:dyDescent="0.3">
      <c r="A1296">
        <v>25095</v>
      </c>
      <c r="B1296" t="s">
        <v>41</v>
      </c>
      <c r="C1296">
        <v>0</v>
      </c>
      <c r="D1296">
        <v>4.37</v>
      </c>
      <c r="E1296">
        <v>5.15</v>
      </c>
      <c r="F1296">
        <v>2570</v>
      </c>
      <c r="G1296" t="s">
        <v>2809</v>
      </c>
      <c r="H1296" t="s">
        <v>43</v>
      </c>
      <c r="I1296" t="s">
        <v>80</v>
      </c>
      <c r="J1296" t="s">
        <v>45</v>
      </c>
      <c r="K1296" t="s">
        <v>73</v>
      </c>
      <c r="L1296" t="s">
        <v>47</v>
      </c>
      <c r="M1296" t="s">
        <v>1044</v>
      </c>
      <c r="N1296">
        <v>0.59</v>
      </c>
      <c r="O1296" t="s">
        <v>35</v>
      </c>
      <c r="P1296" t="s">
        <v>36</v>
      </c>
      <c r="Q1296" t="s">
        <v>37</v>
      </c>
      <c r="R1296" t="s">
        <v>391</v>
      </c>
      <c r="S1296">
        <v>95616</v>
      </c>
      <c r="T1296" s="1">
        <v>42119</v>
      </c>
      <c r="U1296" s="1">
        <v>42121</v>
      </c>
      <c r="V1296">
        <v>-150.2604</v>
      </c>
      <c r="W1296" s="2">
        <f>Sales_Dataset[[#This Row],[Profit]]/Sales_Dataset[[#This Row],[Sales]]</f>
        <v>-1.710420034149118</v>
      </c>
      <c r="X1296">
        <v>19</v>
      </c>
      <c r="Y1296">
        <v>87.85</v>
      </c>
      <c r="Z1296">
        <v>90327</v>
      </c>
      <c r="AA1296" t="s">
        <v>39</v>
      </c>
      <c r="AB1296" t="s">
        <v>40</v>
      </c>
    </row>
    <row r="1297" spans="1:28" x14ac:dyDescent="0.3">
      <c r="A1297">
        <v>20764</v>
      </c>
      <c r="B1297" t="s">
        <v>76</v>
      </c>
      <c r="C1297">
        <v>0.08</v>
      </c>
      <c r="D1297">
        <v>11.7</v>
      </c>
      <c r="E1297">
        <v>6.96</v>
      </c>
      <c r="F1297">
        <v>1185</v>
      </c>
      <c r="G1297" t="s">
        <v>1610</v>
      </c>
      <c r="H1297" t="s">
        <v>43</v>
      </c>
      <c r="I1297" t="s">
        <v>80</v>
      </c>
      <c r="J1297" t="s">
        <v>45</v>
      </c>
      <c r="K1297" t="s">
        <v>73</v>
      </c>
      <c r="L1297" t="s">
        <v>167</v>
      </c>
      <c r="M1297" t="s">
        <v>1611</v>
      </c>
      <c r="N1297">
        <v>0.5</v>
      </c>
      <c r="O1297" t="s">
        <v>35</v>
      </c>
      <c r="P1297" t="s">
        <v>88</v>
      </c>
      <c r="Q1297" t="s">
        <v>564</v>
      </c>
      <c r="R1297" t="s">
        <v>1612</v>
      </c>
      <c r="S1297">
        <v>35756</v>
      </c>
      <c r="T1297" s="1">
        <v>42104</v>
      </c>
      <c r="U1297" s="1">
        <v>42107</v>
      </c>
      <c r="V1297">
        <v>28.565999999999999</v>
      </c>
      <c r="W1297" s="2">
        <f>Sales_Dataset[[#This Row],[Profit]]/Sales_Dataset[[#This Row],[Sales]]</f>
        <v>0.32535307517084283</v>
      </c>
      <c r="X1297">
        <v>8</v>
      </c>
      <c r="Y1297">
        <v>87.8</v>
      </c>
      <c r="Z1297">
        <v>85940</v>
      </c>
      <c r="AA1297" t="s">
        <v>91</v>
      </c>
      <c r="AB1297" t="s">
        <v>40</v>
      </c>
    </row>
    <row r="1298" spans="1:28" x14ac:dyDescent="0.3">
      <c r="A1298">
        <v>21856</v>
      </c>
      <c r="B1298" t="s">
        <v>76</v>
      </c>
      <c r="C1298">
        <v>0.02</v>
      </c>
      <c r="D1298">
        <v>9.77</v>
      </c>
      <c r="E1298">
        <v>6.02</v>
      </c>
      <c r="F1298">
        <v>2847</v>
      </c>
      <c r="G1298" t="s">
        <v>1977</v>
      </c>
      <c r="H1298" t="s">
        <v>43</v>
      </c>
      <c r="I1298" t="s">
        <v>30</v>
      </c>
      <c r="J1298" t="s">
        <v>31</v>
      </c>
      <c r="K1298" t="s">
        <v>117</v>
      </c>
      <c r="L1298" t="s">
        <v>167</v>
      </c>
      <c r="M1298" t="s">
        <v>1727</v>
      </c>
      <c r="N1298">
        <v>0.48</v>
      </c>
      <c r="O1298" t="s">
        <v>35</v>
      </c>
      <c r="P1298" t="s">
        <v>88</v>
      </c>
      <c r="Q1298" t="s">
        <v>736</v>
      </c>
      <c r="R1298" t="s">
        <v>1978</v>
      </c>
      <c r="S1298">
        <v>38017</v>
      </c>
      <c r="T1298" s="1">
        <v>42103</v>
      </c>
      <c r="U1298" s="1">
        <v>42104</v>
      </c>
      <c r="V1298">
        <v>-535.33199999999999</v>
      </c>
      <c r="W1298" s="2">
        <f>Sales_Dataset[[#This Row],[Profit]]/Sales_Dataset[[#This Row],[Sales]]</f>
        <v>-6.1055200729927002</v>
      </c>
      <c r="X1298">
        <v>9</v>
      </c>
      <c r="Y1298">
        <v>87.68</v>
      </c>
      <c r="Z1298">
        <v>85928</v>
      </c>
      <c r="AA1298" t="s">
        <v>91</v>
      </c>
      <c r="AB1298" t="s">
        <v>40</v>
      </c>
    </row>
    <row r="1299" spans="1:28" x14ac:dyDescent="0.3">
      <c r="A1299">
        <v>24862</v>
      </c>
      <c r="B1299" t="s">
        <v>76</v>
      </c>
      <c r="C1299">
        <v>0.03</v>
      </c>
      <c r="D1299">
        <v>12.28</v>
      </c>
      <c r="E1299">
        <v>6.35</v>
      </c>
      <c r="F1299">
        <v>1553</v>
      </c>
      <c r="G1299" t="s">
        <v>2735</v>
      </c>
      <c r="H1299" t="s">
        <v>43</v>
      </c>
      <c r="I1299" t="s">
        <v>60</v>
      </c>
      <c r="J1299" t="s">
        <v>45</v>
      </c>
      <c r="K1299" t="s">
        <v>53</v>
      </c>
      <c r="L1299" t="s">
        <v>47</v>
      </c>
      <c r="M1299" t="s">
        <v>2736</v>
      </c>
      <c r="N1299">
        <v>0.38</v>
      </c>
      <c r="O1299" t="s">
        <v>35</v>
      </c>
      <c r="P1299" t="s">
        <v>88</v>
      </c>
      <c r="Q1299" t="s">
        <v>1227</v>
      </c>
      <c r="R1299" t="s">
        <v>1441</v>
      </c>
      <c r="S1299">
        <v>38701</v>
      </c>
      <c r="T1299" s="1">
        <v>42085</v>
      </c>
      <c r="U1299" s="1">
        <v>42087</v>
      </c>
      <c r="V1299">
        <v>68.675999999999988</v>
      </c>
      <c r="W1299" s="2">
        <f>Sales_Dataset[[#This Row],[Profit]]/Sales_Dataset[[#This Row],[Sales]]</f>
        <v>0.78459956586313251</v>
      </c>
      <c r="X1299">
        <v>7</v>
      </c>
      <c r="Y1299">
        <v>87.53</v>
      </c>
      <c r="Z1299">
        <v>87484</v>
      </c>
      <c r="AA1299" t="s">
        <v>91</v>
      </c>
      <c r="AB1299" t="s">
        <v>40</v>
      </c>
    </row>
    <row r="1300" spans="1:28" x14ac:dyDescent="0.3">
      <c r="A1300">
        <v>20495</v>
      </c>
      <c r="B1300" t="s">
        <v>76</v>
      </c>
      <c r="C1300">
        <v>0.06</v>
      </c>
      <c r="D1300">
        <v>5.78</v>
      </c>
      <c r="E1300">
        <v>5.67</v>
      </c>
      <c r="F1300">
        <v>526</v>
      </c>
      <c r="G1300" t="s">
        <v>1511</v>
      </c>
      <c r="H1300" t="s">
        <v>43</v>
      </c>
      <c r="I1300" t="s">
        <v>44</v>
      </c>
      <c r="J1300" t="s">
        <v>45</v>
      </c>
      <c r="K1300" t="s">
        <v>53</v>
      </c>
      <c r="L1300" t="s">
        <v>47</v>
      </c>
      <c r="M1300" t="s">
        <v>539</v>
      </c>
      <c r="N1300">
        <v>0.36</v>
      </c>
      <c r="O1300" t="s">
        <v>35</v>
      </c>
      <c r="P1300" t="s">
        <v>36</v>
      </c>
      <c r="Q1300" t="s">
        <v>396</v>
      </c>
      <c r="R1300" t="s">
        <v>1512</v>
      </c>
      <c r="S1300">
        <v>85204</v>
      </c>
      <c r="T1300" s="1">
        <v>42021</v>
      </c>
      <c r="U1300" s="1">
        <v>42022</v>
      </c>
      <c r="V1300">
        <v>-108.19</v>
      </c>
      <c r="W1300" s="2">
        <f>Sales_Dataset[[#This Row],[Profit]]/Sales_Dataset[[#This Row],[Sales]]</f>
        <v>-1.2397158244528474</v>
      </c>
      <c r="X1300">
        <v>15</v>
      </c>
      <c r="Y1300">
        <v>87.27</v>
      </c>
      <c r="Z1300">
        <v>90027</v>
      </c>
      <c r="AA1300" t="s">
        <v>39</v>
      </c>
      <c r="AB1300" t="s">
        <v>40</v>
      </c>
    </row>
    <row r="1301" spans="1:28" x14ac:dyDescent="0.3">
      <c r="A1301">
        <v>22660</v>
      </c>
      <c r="B1301" t="s">
        <v>65</v>
      </c>
      <c r="C1301">
        <v>0.02</v>
      </c>
      <c r="D1301">
        <v>27.48</v>
      </c>
      <c r="E1301">
        <v>4</v>
      </c>
      <c r="F1301">
        <v>2825</v>
      </c>
      <c r="G1301" t="s">
        <v>2198</v>
      </c>
      <c r="H1301" t="s">
        <v>43</v>
      </c>
      <c r="I1301" t="s">
        <v>80</v>
      </c>
      <c r="J1301" t="s">
        <v>55</v>
      </c>
      <c r="K1301" t="s">
        <v>86</v>
      </c>
      <c r="L1301" t="s">
        <v>47</v>
      </c>
      <c r="M1301" t="s">
        <v>957</v>
      </c>
      <c r="N1301">
        <v>0.75</v>
      </c>
      <c r="O1301" t="s">
        <v>35</v>
      </c>
      <c r="P1301" t="s">
        <v>36</v>
      </c>
      <c r="Q1301" t="s">
        <v>610</v>
      </c>
      <c r="R1301" t="s">
        <v>2199</v>
      </c>
      <c r="S1301">
        <v>83701</v>
      </c>
      <c r="T1301" s="1">
        <v>42144</v>
      </c>
      <c r="U1301" s="1">
        <v>42151</v>
      </c>
      <c r="V1301">
        <v>19.308000000000021</v>
      </c>
      <c r="W1301" s="2">
        <f>Sales_Dataset[[#This Row],[Profit]]/Sales_Dataset[[#This Row],[Sales]]</f>
        <v>0.22139662882696964</v>
      </c>
      <c r="X1301">
        <v>3</v>
      </c>
      <c r="Y1301">
        <v>87.21</v>
      </c>
      <c r="Z1301">
        <v>89497</v>
      </c>
      <c r="AA1301" t="s">
        <v>39</v>
      </c>
      <c r="AB1301" t="s">
        <v>40</v>
      </c>
    </row>
    <row r="1302" spans="1:28" x14ac:dyDescent="0.3">
      <c r="A1302">
        <v>6807</v>
      </c>
      <c r="B1302" t="s">
        <v>41</v>
      </c>
      <c r="C1302">
        <v>0</v>
      </c>
      <c r="D1302">
        <v>2.21</v>
      </c>
      <c r="E1302">
        <v>1</v>
      </c>
      <c r="F1302">
        <v>3079</v>
      </c>
      <c r="G1302" t="s">
        <v>163</v>
      </c>
      <c r="H1302" t="s">
        <v>85</v>
      </c>
      <c r="I1302" t="s">
        <v>60</v>
      </c>
      <c r="J1302" t="s">
        <v>45</v>
      </c>
      <c r="K1302" t="s">
        <v>81</v>
      </c>
      <c r="L1302" t="s">
        <v>82</v>
      </c>
      <c r="M1302" t="s">
        <v>328</v>
      </c>
      <c r="N1302">
        <v>0.38</v>
      </c>
      <c r="O1302" t="s">
        <v>35</v>
      </c>
      <c r="P1302" t="s">
        <v>69</v>
      </c>
      <c r="Q1302" t="s">
        <v>165</v>
      </c>
      <c r="R1302" t="s">
        <v>166</v>
      </c>
      <c r="S1302">
        <v>19112</v>
      </c>
      <c r="T1302" s="1">
        <v>42165</v>
      </c>
      <c r="U1302" s="1">
        <v>42166</v>
      </c>
      <c r="V1302">
        <v>10.01</v>
      </c>
      <c r="W1302" s="2">
        <f>Sales_Dataset[[#This Row],[Profit]]/Sales_Dataset[[#This Row],[Sales]]</f>
        <v>0.11481991282404221</v>
      </c>
      <c r="X1302">
        <v>33</v>
      </c>
      <c r="Y1302">
        <v>87.18</v>
      </c>
      <c r="Z1302">
        <v>48483</v>
      </c>
      <c r="AA1302" t="s">
        <v>72</v>
      </c>
      <c r="AB1302" t="s">
        <v>40</v>
      </c>
    </row>
    <row r="1303" spans="1:28" x14ac:dyDescent="0.3">
      <c r="A1303">
        <v>18758</v>
      </c>
      <c r="B1303" t="s">
        <v>76</v>
      </c>
      <c r="C1303">
        <v>0.04</v>
      </c>
      <c r="D1303">
        <v>17.149999999999999</v>
      </c>
      <c r="E1303">
        <v>4.96</v>
      </c>
      <c r="F1303">
        <v>493</v>
      </c>
      <c r="G1303" t="s">
        <v>766</v>
      </c>
      <c r="H1303" t="s">
        <v>43</v>
      </c>
      <c r="I1303" t="s">
        <v>80</v>
      </c>
      <c r="J1303" t="s">
        <v>45</v>
      </c>
      <c r="K1303" t="s">
        <v>120</v>
      </c>
      <c r="L1303" t="s">
        <v>47</v>
      </c>
      <c r="M1303" t="s">
        <v>496</v>
      </c>
      <c r="N1303">
        <v>0.57999999999999996</v>
      </c>
      <c r="O1303" t="s">
        <v>35</v>
      </c>
      <c r="P1303" t="s">
        <v>36</v>
      </c>
      <c r="Q1303" t="s">
        <v>108</v>
      </c>
      <c r="R1303" t="s">
        <v>768</v>
      </c>
      <c r="S1303">
        <v>98158</v>
      </c>
      <c r="T1303" s="1">
        <v>42024</v>
      </c>
      <c r="U1303" s="1">
        <v>42025</v>
      </c>
      <c r="V1303">
        <v>6.11</v>
      </c>
      <c r="W1303" s="2">
        <f>Sales_Dataset[[#This Row],[Profit]]/Sales_Dataset[[#This Row],[Sales]]</f>
        <v>7.0100963744837083E-2</v>
      </c>
      <c r="X1303">
        <v>5</v>
      </c>
      <c r="Y1303">
        <v>87.16</v>
      </c>
      <c r="Z1303">
        <v>88906</v>
      </c>
      <c r="AA1303" t="s">
        <v>39</v>
      </c>
      <c r="AB1303" t="s">
        <v>40</v>
      </c>
    </row>
    <row r="1304" spans="1:28" x14ac:dyDescent="0.3">
      <c r="A1304">
        <v>20187</v>
      </c>
      <c r="B1304" t="s">
        <v>41</v>
      </c>
      <c r="C1304">
        <v>0.02</v>
      </c>
      <c r="D1304">
        <v>4.9800000000000004</v>
      </c>
      <c r="E1304">
        <v>0.49</v>
      </c>
      <c r="F1304">
        <v>2260</v>
      </c>
      <c r="G1304" t="s">
        <v>1195</v>
      </c>
      <c r="H1304" t="s">
        <v>43</v>
      </c>
      <c r="I1304" t="s">
        <v>30</v>
      </c>
      <c r="J1304" t="s">
        <v>45</v>
      </c>
      <c r="K1304" t="s">
        <v>46</v>
      </c>
      <c r="L1304" t="s">
        <v>47</v>
      </c>
      <c r="M1304" t="s">
        <v>1196</v>
      </c>
      <c r="N1304">
        <v>0.39</v>
      </c>
      <c r="O1304" t="s">
        <v>35</v>
      </c>
      <c r="P1304" t="s">
        <v>88</v>
      </c>
      <c r="Q1304" t="s">
        <v>89</v>
      </c>
      <c r="R1304" t="s">
        <v>1197</v>
      </c>
      <c r="S1304">
        <v>30161</v>
      </c>
      <c r="T1304" s="1">
        <v>42050</v>
      </c>
      <c r="U1304" s="1">
        <v>42051</v>
      </c>
      <c r="V1304">
        <v>-52.863999999999997</v>
      </c>
      <c r="W1304" s="2">
        <f>Sales_Dataset[[#This Row],[Profit]]/Sales_Dataset[[#This Row],[Sales]]</f>
        <v>-0.60686488348065659</v>
      </c>
      <c r="X1304">
        <v>17</v>
      </c>
      <c r="Y1304">
        <v>87.11</v>
      </c>
      <c r="Z1304">
        <v>89601</v>
      </c>
      <c r="AA1304" t="s">
        <v>91</v>
      </c>
      <c r="AB1304" t="s">
        <v>40</v>
      </c>
    </row>
    <row r="1305" spans="1:28" x14ac:dyDescent="0.3">
      <c r="A1305">
        <v>18917</v>
      </c>
      <c r="B1305" t="s">
        <v>65</v>
      </c>
      <c r="C1305">
        <v>0.09</v>
      </c>
      <c r="D1305">
        <v>6.84</v>
      </c>
      <c r="E1305">
        <v>8.3699999999999992</v>
      </c>
      <c r="F1305">
        <v>3141</v>
      </c>
      <c r="G1305" t="s">
        <v>859</v>
      </c>
      <c r="H1305" t="s">
        <v>43</v>
      </c>
      <c r="I1305" t="s">
        <v>80</v>
      </c>
      <c r="J1305" t="s">
        <v>45</v>
      </c>
      <c r="K1305" t="s">
        <v>61</v>
      </c>
      <c r="L1305" t="s">
        <v>62</v>
      </c>
      <c r="M1305" t="s">
        <v>860</v>
      </c>
      <c r="N1305">
        <v>0.57999999999999996</v>
      </c>
      <c r="O1305" t="s">
        <v>35</v>
      </c>
      <c r="P1305" t="s">
        <v>49</v>
      </c>
      <c r="Q1305" t="s">
        <v>50</v>
      </c>
      <c r="R1305" t="s">
        <v>861</v>
      </c>
      <c r="S1305">
        <v>77506</v>
      </c>
      <c r="T1305" s="1">
        <v>42156</v>
      </c>
      <c r="U1305" s="1">
        <v>42163</v>
      </c>
      <c r="V1305">
        <v>-88.584999999999994</v>
      </c>
      <c r="W1305" s="2">
        <f>Sales_Dataset[[#This Row],[Profit]]/Sales_Dataset[[#This Row],[Sales]]</f>
        <v>-1.0170493685419058</v>
      </c>
      <c r="X1305">
        <v>13</v>
      </c>
      <c r="Y1305">
        <v>87.1</v>
      </c>
      <c r="Z1305">
        <v>86369</v>
      </c>
      <c r="AA1305" t="s">
        <v>52</v>
      </c>
      <c r="AB1305" t="s">
        <v>40</v>
      </c>
    </row>
    <row r="1306" spans="1:28" x14ac:dyDescent="0.3">
      <c r="A1306">
        <v>19008</v>
      </c>
      <c r="B1306" t="s">
        <v>58</v>
      </c>
      <c r="C1306">
        <v>0.09</v>
      </c>
      <c r="D1306">
        <v>16.98</v>
      </c>
      <c r="E1306">
        <v>12.39</v>
      </c>
      <c r="F1306">
        <v>2187</v>
      </c>
      <c r="G1306" t="s">
        <v>906</v>
      </c>
      <c r="H1306" t="s">
        <v>43</v>
      </c>
      <c r="I1306" t="s">
        <v>30</v>
      </c>
      <c r="J1306" t="s">
        <v>45</v>
      </c>
      <c r="K1306" t="s">
        <v>115</v>
      </c>
      <c r="L1306" t="s">
        <v>47</v>
      </c>
      <c r="M1306" t="s">
        <v>128</v>
      </c>
      <c r="N1306">
        <v>0.35</v>
      </c>
      <c r="O1306" t="s">
        <v>35</v>
      </c>
      <c r="P1306" t="s">
        <v>49</v>
      </c>
      <c r="Q1306" t="s">
        <v>433</v>
      </c>
      <c r="R1306" t="s">
        <v>907</v>
      </c>
      <c r="S1306">
        <v>64055</v>
      </c>
      <c r="T1306" s="1">
        <v>42132</v>
      </c>
      <c r="U1306" s="1">
        <v>42134</v>
      </c>
      <c r="V1306">
        <v>-48.57</v>
      </c>
      <c r="W1306" s="2">
        <f>Sales_Dataset[[#This Row],[Profit]]/Sales_Dataset[[#This Row],[Sales]]</f>
        <v>-0.55956221198156686</v>
      </c>
      <c r="X1306">
        <v>5</v>
      </c>
      <c r="Y1306">
        <v>86.8</v>
      </c>
      <c r="Z1306">
        <v>89440</v>
      </c>
      <c r="AA1306" t="s">
        <v>52</v>
      </c>
      <c r="AB1306" t="s">
        <v>40</v>
      </c>
    </row>
    <row r="1307" spans="1:28" x14ac:dyDescent="0.3">
      <c r="A1307">
        <v>19947</v>
      </c>
      <c r="B1307" t="s">
        <v>65</v>
      </c>
      <c r="C1307">
        <v>0.04</v>
      </c>
      <c r="D1307">
        <v>6.48</v>
      </c>
      <c r="E1307">
        <v>5.16</v>
      </c>
      <c r="F1307">
        <v>865</v>
      </c>
      <c r="G1307" t="s">
        <v>1343</v>
      </c>
      <c r="H1307" t="s">
        <v>85</v>
      </c>
      <c r="I1307" t="s">
        <v>30</v>
      </c>
      <c r="J1307" t="s">
        <v>45</v>
      </c>
      <c r="K1307" t="s">
        <v>53</v>
      </c>
      <c r="L1307" t="s">
        <v>47</v>
      </c>
      <c r="M1307" t="s">
        <v>1344</v>
      </c>
      <c r="N1307">
        <v>0.37</v>
      </c>
      <c r="O1307" t="s">
        <v>35</v>
      </c>
      <c r="P1307" t="s">
        <v>49</v>
      </c>
      <c r="Q1307" t="s">
        <v>413</v>
      </c>
      <c r="R1307" t="s">
        <v>1345</v>
      </c>
      <c r="S1307">
        <v>46312</v>
      </c>
      <c r="T1307" s="1">
        <v>42061</v>
      </c>
      <c r="U1307" s="1">
        <v>42065</v>
      </c>
      <c r="V1307">
        <v>-11.1332</v>
      </c>
      <c r="W1307" s="2">
        <f>Sales_Dataset[[#This Row],[Profit]]/Sales_Dataset[[#This Row],[Sales]]</f>
        <v>-0.1282774513192764</v>
      </c>
      <c r="X1307">
        <v>12</v>
      </c>
      <c r="Y1307">
        <v>86.79</v>
      </c>
      <c r="Z1307">
        <v>90675</v>
      </c>
      <c r="AA1307" t="s">
        <v>52</v>
      </c>
      <c r="AB1307" t="s">
        <v>40</v>
      </c>
    </row>
    <row r="1308" spans="1:28" x14ac:dyDescent="0.3">
      <c r="A1308">
        <v>21260</v>
      </c>
      <c r="B1308" t="s">
        <v>27</v>
      </c>
      <c r="C1308">
        <v>0.04</v>
      </c>
      <c r="D1308">
        <v>5.98</v>
      </c>
      <c r="E1308">
        <v>5.79</v>
      </c>
      <c r="F1308">
        <v>2282</v>
      </c>
      <c r="G1308" t="s">
        <v>1796</v>
      </c>
      <c r="H1308" t="s">
        <v>43</v>
      </c>
      <c r="I1308" t="s">
        <v>44</v>
      </c>
      <c r="J1308" t="s">
        <v>45</v>
      </c>
      <c r="K1308" t="s">
        <v>53</v>
      </c>
      <c r="L1308" t="s">
        <v>47</v>
      </c>
      <c r="M1308" t="s">
        <v>678</v>
      </c>
      <c r="N1308">
        <v>0.36</v>
      </c>
      <c r="O1308" t="s">
        <v>35</v>
      </c>
      <c r="P1308" t="s">
        <v>49</v>
      </c>
      <c r="Q1308" t="s">
        <v>419</v>
      </c>
      <c r="R1308" t="s">
        <v>1797</v>
      </c>
      <c r="S1308">
        <v>53713</v>
      </c>
      <c r="T1308" s="1">
        <v>42040</v>
      </c>
      <c r="U1308" s="1">
        <v>42042</v>
      </c>
      <c r="V1308">
        <v>-36.030800000000006</v>
      </c>
      <c r="W1308" s="2">
        <f>Sales_Dataset[[#This Row],[Profit]]/Sales_Dataset[[#This Row],[Sales]]</f>
        <v>-0.41837900603808642</v>
      </c>
      <c r="X1308">
        <v>14</v>
      </c>
      <c r="Y1308">
        <v>86.12</v>
      </c>
      <c r="Z1308">
        <v>85950</v>
      </c>
      <c r="AA1308" t="s">
        <v>52</v>
      </c>
      <c r="AB1308" t="s">
        <v>40</v>
      </c>
    </row>
    <row r="1309" spans="1:28" x14ac:dyDescent="0.3">
      <c r="A1309">
        <v>18783</v>
      </c>
      <c r="B1309" t="s">
        <v>58</v>
      </c>
      <c r="C1309">
        <v>0.03</v>
      </c>
      <c r="D1309">
        <v>7.37</v>
      </c>
      <c r="E1309">
        <v>5.53</v>
      </c>
      <c r="F1309">
        <v>202</v>
      </c>
      <c r="G1309" t="s">
        <v>778</v>
      </c>
      <c r="H1309" t="s">
        <v>43</v>
      </c>
      <c r="I1309" t="s">
        <v>30</v>
      </c>
      <c r="J1309" t="s">
        <v>55</v>
      </c>
      <c r="K1309" t="s">
        <v>86</v>
      </c>
      <c r="L1309" t="s">
        <v>62</v>
      </c>
      <c r="M1309" t="s">
        <v>779</v>
      </c>
      <c r="N1309">
        <v>0.69</v>
      </c>
      <c r="O1309" t="s">
        <v>35</v>
      </c>
      <c r="P1309" t="s">
        <v>49</v>
      </c>
      <c r="Q1309" t="s">
        <v>691</v>
      </c>
      <c r="R1309" t="s">
        <v>780</v>
      </c>
      <c r="S1309">
        <v>74006</v>
      </c>
      <c r="T1309" s="1">
        <v>42020</v>
      </c>
      <c r="U1309" s="1">
        <v>42022</v>
      </c>
      <c r="V1309">
        <v>-133.69999999999999</v>
      </c>
      <c r="W1309" s="2">
        <f>Sales_Dataset[[#This Row],[Profit]]/Sales_Dataset[[#This Row],[Sales]]</f>
        <v>-1.5584566965846833</v>
      </c>
      <c r="X1309">
        <v>11</v>
      </c>
      <c r="Y1309">
        <v>85.79</v>
      </c>
      <c r="Z1309">
        <v>88972</v>
      </c>
      <c r="AA1309" t="s">
        <v>52</v>
      </c>
      <c r="AB1309" t="s">
        <v>40</v>
      </c>
    </row>
    <row r="1310" spans="1:28" x14ac:dyDescent="0.3">
      <c r="A1310">
        <v>18413</v>
      </c>
      <c r="B1310" t="s">
        <v>58</v>
      </c>
      <c r="C1310">
        <v>0</v>
      </c>
      <c r="D1310">
        <v>3.89</v>
      </c>
      <c r="E1310">
        <v>7.01</v>
      </c>
      <c r="F1310">
        <v>1250</v>
      </c>
      <c r="G1310" t="s">
        <v>589</v>
      </c>
      <c r="H1310" t="s">
        <v>43</v>
      </c>
      <c r="I1310" t="s">
        <v>30</v>
      </c>
      <c r="J1310" t="s">
        <v>45</v>
      </c>
      <c r="K1310" t="s">
        <v>67</v>
      </c>
      <c r="L1310" t="s">
        <v>47</v>
      </c>
      <c r="M1310" t="s">
        <v>590</v>
      </c>
      <c r="N1310">
        <v>0.37</v>
      </c>
      <c r="O1310" t="s">
        <v>35</v>
      </c>
      <c r="P1310" t="s">
        <v>49</v>
      </c>
      <c r="Q1310" t="s">
        <v>176</v>
      </c>
      <c r="R1310" t="s">
        <v>591</v>
      </c>
      <c r="S1310">
        <v>60110</v>
      </c>
      <c r="T1310" s="1">
        <v>42103</v>
      </c>
      <c r="U1310" s="1">
        <v>42103</v>
      </c>
      <c r="V1310">
        <v>-255.16890000000001</v>
      </c>
      <c r="W1310" s="2">
        <f>Sales_Dataset[[#This Row],[Profit]]/Sales_Dataset[[#This Row],[Sales]]</f>
        <v>-2.9795527790751986</v>
      </c>
      <c r="X1310">
        <v>21</v>
      </c>
      <c r="Y1310">
        <v>85.64</v>
      </c>
      <c r="Z1310">
        <v>87877</v>
      </c>
      <c r="AA1310" t="s">
        <v>52</v>
      </c>
      <c r="AB1310" t="s">
        <v>40</v>
      </c>
    </row>
    <row r="1311" spans="1:28" x14ac:dyDescent="0.3">
      <c r="A1311">
        <v>19480</v>
      </c>
      <c r="B1311" t="s">
        <v>41</v>
      </c>
      <c r="C1311">
        <v>0</v>
      </c>
      <c r="D1311">
        <v>5.28</v>
      </c>
      <c r="E1311">
        <v>5.61</v>
      </c>
      <c r="F1311">
        <v>910</v>
      </c>
      <c r="G1311" t="s">
        <v>1154</v>
      </c>
      <c r="H1311" t="s">
        <v>43</v>
      </c>
      <c r="I1311" t="s">
        <v>30</v>
      </c>
      <c r="J1311" t="s">
        <v>45</v>
      </c>
      <c r="K1311" t="s">
        <v>53</v>
      </c>
      <c r="L1311" t="s">
        <v>47</v>
      </c>
      <c r="M1311" t="s">
        <v>314</v>
      </c>
      <c r="N1311">
        <v>0.4</v>
      </c>
      <c r="O1311" t="s">
        <v>35</v>
      </c>
      <c r="P1311" t="s">
        <v>88</v>
      </c>
      <c r="Q1311" t="s">
        <v>380</v>
      </c>
      <c r="R1311" t="s">
        <v>1155</v>
      </c>
      <c r="S1311">
        <v>71854</v>
      </c>
      <c r="T1311" s="1">
        <v>42138</v>
      </c>
      <c r="U1311" s="1">
        <v>42138</v>
      </c>
      <c r="V1311">
        <v>-149.21199999999999</v>
      </c>
      <c r="W1311" s="2">
        <f>Sales_Dataset[[#This Row],[Profit]]/Sales_Dataset[[#This Row],[Sales]]</f>
        <v>-1.7500821018062396</v>
      </c>
      <c r="X1311">
        <v>15</v>
      </c>
      <c r="Y1311">
        <v>85.26</v>
      </c>
      <c r="Z1311">
        <v>90187</v>
      </c>
      <c r="AA1311" t="s">
        <v>91</v>
      </c>
      <c r="AB1311" t="s">
        <v>40</v>
      </c>
    </row>
    <row r="1312" spans="1:28" x14ac:dyDescent="0.3">
      <c r="A1312">
        <v>19107</v>
      </c>
      <c r="B1312" t="s">
        <v>65</v>
      </c>
      <c r="C1312">
        <v>0.08</v>
      </c>
      <c r="D1312">
        <v>4.8899999999999997</v>
      </c>
      <c r="E1312">
        <v>4.93</v>
      </c>
      <c r="F1312">
        <v>353</v>
      </c>
      <c r="G1312" t="s">
        <v>951</v>
      </c>
      <c r="H1312" t="s">
        <v>85</v>
      </c>
      <c r="I1312" t="s">
        <v>44</v>
      </c>
      <c r="J1312" t="s">
        <v>55</v>
      </c>
      <c r="K1312" t="s">
        <v>86</v>
      </c>
      <c r="L1312" t="s">
        <v>62</v>
      </c>
      <c r="M1312" t="s">
        <v>952</v>
      </c>
      <c r="N1312">
        <v>0.66</v>
      </c>
      <c r="O1312" t="s">
        <v>35</v>
      </c>
      <c r="P1312" t="s">
        <v>36</v>
      </c>
      <c r="Q1312" t="s">
        <v>396</v>
      </c>
      <c r="R1312" t="s">
        <v>953</v>
      </c>
      <c r="S1312">
        <v>85301</v>
      </c>
      <c r="T1312" s="1">
        <v>42138</v>
      </c>
      <c r="U1312" s="1">
        <v>42138</v>
      </c>
      <c r="V1312">
        <v>-165.45</v>
      </c>
      <c r="W1312" s="2">
        <f>Sales_Dataset[[#This Row],[Profit]]/Sales_Dataset[[#This Row],[Sales]]</f>
        <v>-1.9519820670127417</v>
      </c>
      <c r="X1312">
        <v>17</v>
      </c>
      <c r="Y1312">
        <v>84.76</v>
      </c>
      <c r="Z1312">
        <v>89647</v>
      </c>
      <c r="AA1312" t="s">
        <v>39</v>
      </c>
      <c r="AB1312" t="s">
        <v>40</v>
      </c>
    </row>
    <row r="1313" spans="1:28" x14ac:dyDescent="0.3">
      <c r="A1313">
        <v>2063</v>
      </c>
      <c r="B1313" t="s">
        <v>65</v>
      </c>
      <c r="C1313">
        <v>0.06</v>
      </c>
      <c r="D1313">
        <v>19.23</v>
      </c>
      <c r="E1313">
        <v>6.15</v>
      </c>
      <c r="F1313">
        <v>3075</v>
      </c>
      <c r="G1313" t="s">
        <v>181</v>
      </c>
      <c r="H1313" t="s">
        <v>43</v>
      </c>
      <c r="I1313" t="s">
        <v>30</v>
      </c>
      <c r="J1313" t="s">
        <v>31</v>
      </c>
      <c r="K1313" t="s">
        <v>117</v>
      </c>
      <c r="L1313" t="s">
        <v>62</v>
      </c>
      <c r="M1313" t="s">
        <v>182</v>
      </c>
      <c r="N1313">
        <v>0.44</v>
      </c>
      <c r="O1313" t="s">
        <v>35</v>
      </c>
      <c r="P1313" t="s">
        <v>36</v>
      </c>
      <c r="Q1313" t="s">
        <v>37</v>
      </c>
      <c r="R1313" t="s">
        <v>38</v>
      </c>
      <c r="S1313">
        <v>90061</v>
      </c>
      <c r="T1313" s="1">
        <v>42063</v>
      </c>
      <c r="U1313" s="1">
        <v>42063</v>
      </c>
      <c r="V1313">
        <v>-25.38</v>
      </c>
      <c r="W1313" s="2">
        <f>Sales_Dataset[[#This Row],[Profit]]/Sales_Dataset[[#This Row],[Sales]]</f>
        <v>-0.3</v>
      </c>
      <c r="X1313">
        <v>4</v>
      </c>
      <c r="Y1313">
        <v>84.6</v>
      </c>
      <c r="Z1313">
        <v>14756</v>
      </c>
      <c r="AA1313" t="s">
        <v>39</v>
      </c>
      <c r="AB1313" t="s">
        <v>40</v>
      </c>
    </row>
    <row r="1314" spans="1:28" x14ac:dyDescent="0.3">
      <c r="A1314">
        <v>22234</v>
      </c>
      <c r="B1314" t="s">
        <v>76</v>
      </c>
      <c r="C1314">
        <v>7.0000000000000007E-2</v>
      </c>
      <c r="D1314">
        <v>14.56</v>
      </c>
      <c r="E1314">
        <v>3.5</v>
      </c>
      <c r="F1314">
        <v>2099</v>
      </c>
      <c r="G1314" t="s">
        <v>2084</v>
      </c>
      <c r="H1314" t="s">
        <v>43</v>
      </c>
      <c r="I1314" t="s">
        <v>44</v>
      </c>
      <c r="J1314" t="s">
        <v>45</v>
      </c>
      <c r="K1314" t="s">
        <v>73</v>
      </c>
      <c r="L1314" t="s">
        <v>47</v>
      </c>
      <c r="M1314" t="s">
        <v>720</v>
      </c>
      <c r="N1314">
        <v>0.57999999999999996</v>
      </c>
      <c r="O1314" t="s">
        <v>35</v>
      </c>
      <c r="P1314" t="s">
        <v>88</v>
      </c>
      <c r="Q1314" t="s">
        <v>598</v>
      </c>
      <c r="R1314" t="s">
        <v>2085</v>
      </c>
      <c r="S1314">
        <v>29577</v>
      </c>
      <c r="T1314" s="1">
        <v>42012</v>
      </c>
      <c r="U1314" s="1">
        <v>42013</v>
      </c>
      <c r="V1314">
        <v>-45.528000000000006</v>
      </c>
      <c r="W1314" s="2">
        <f>Sales_Dataset[[#This Row],[Profit]]/Sales_Dataset[[#This Row],[Sales]]</f>
        <v>-0.53821964771249564</v>
      </c>
      <c r="X1314">
        <v>6</v>
      </c>
      <c r="Y1314">
        <v>84.59</v>
      </c>
      <c r="Z1314">
        <v>87888</v>
      </c>
      <c r="AA1314" t="s">
        <v>91</v>
      </c>
      <c r="AB1314" t="s">
        <v>40</v>
      </c>
    </row>
    <row r="1315" spans="1:28" x14ac:dyDescent="0.3">
      <c r="A1315">
        <v>21430</v>
      </c>
      <c r="B1315" t="s">
        <v>76</v>
      </c>
      <c r="C1315">
        <v>0</v>
      </c>
      <c r="D1315">
        <v>20.89</v>
      </c>
      <c r="E1315">
        <v>1.99</v>
      </c>
      <c r="F1315">
        <v>1341</v>
      </c>
      <c r="G1315" t="s">
        <v>1712</v>
      </c>
      <c r="H1315" t="s">
        <v>43</v>
      </c>
      <c r="I1315" t="s">
        <v>44</v>
      </c>
      <c r="J1315" t="s">
        <v>55</v>
      </c>
      <c r="K1315" t="s">
        <v>86</v>
      </c>
      <c r="L1315" t="s">
        <v>62</v>
      </c>
      <c r="M1315" t="s">
        <v>1852</v>
      </c>
      <c r="N1315">
        <v>0.48</v>
      </c>
      <c r="O1315" t="s">
        <v>35</v>
      </c>
      <c r="P1315" t="s">
        <v>69</v>
      </c>
      <c r="Q1315" t="s">
        <v>165</v>
      </c>
      <c r="R1315" t="s">
        <v>1713</v>
      </c>
      <c r="S1315">
        <v>17201</v>
      </c>
      <c r="T1315" s="1">
        <v>42161</v>
      </c>
      <c r="U1315" s="1">
        <v>42163</v>
      </c>
      <c r="V1315">
        <v>-5.2949999999999999</v>
      </c>
      <c r="W1315" s="2">
        <f>Sales_Dataset[[#This Row],[Profit]]/Sales_Dataset[[#This Row],[Sales]]</f>
        <v>-6.2618259224219486E-2</v>
      </c>
      <c r="X1315">
        <v>4</v>
      </c>
      <c r="Y1315">
        <v>84.56</v>
      </c>
      <c r="Z1315">
        <v>91245</v>
      </c>
      <c r="AA1315" t="s">
        <v>72</v>
      </c>
      <c r="AB1315" t="s">
        <v>40</v>
      </c>
    </row>
    <row r="1316" spans="1:28" x14ac:dyDescent="0.3">
      <c r="A1316">
        <v>25764</v>
      </c>
      <c r="B1316" t="s">
        <v>41</v>
      </c>
      <c r="C1316">
        <v>0.09</v>
      </c>
      <c r="D1316">
        <v>10.98</v>
      </c>
      <c r="E1316">
        <v>3.37</v>
      </c>
      <c r="F1316">
        <v>136</v>
      </c>
      <c r="G1316" t="s">
        <v>2914</v>
      </c>
      <c r="H1316" t="s">
        <v>43</v>
      </c>
      <c r="I1316" t="s">
        <v>60</v>
      </c>
      <c r="J1316" t="s">
        <v>45</v>
      </c>
      <c r="K1316" t="s">
        <v>61</v>
      </c>
      <c r="L1316" t="s">
        <v>62</v>
      </c>
      <c r="M1316" t="s">
        <v>1678</v>
      </c>
      <c r="N1316">
        <v>0.56999999999999995</v>
      </c>
      <c r="O1316" t="s">
        <v>35</v>
      </c>
      <c r="P1316" t="s">
        <v>36</v>
      </c>
      <c r="Q1316" t="s">
        <v>37</v>
      </c>
      <c r="R1316" t="s">
        <v>2915</v>
      </c>
      <c r="S1316">
        <v>94952</v>
      </c>
      <c r="T1316" s="1">
        <v>42140</v>
      </c>
      <c r="U1316" s="1">
        <v>42141</v>
      </c>
      <c r="V1316">
        <v>2.7060000000000013</v>
      </c>
      <c r="W1316" s="2">
        <f>Sales_Dataset[[#This Row],[Profit]]/Sales_Dataset[[#This Row],[Sales]]</f>
        <v>3.2016090866067222E-2</v>
      </c>
      <c r="X1316">
        <v>8</v>
      </c>
      <c r="Y1316">
        <v>84.52</v>
      </c>
      <c r="Z1316">
        <v>88534</v>
      </c>
      <c r="AA1316" t="s">
        <v>39</v>
      </c>
      <c r="AB1316" t="s">
        <v>40</v>
      </c>
    </row>
    <row r="1317" spans="1:28" x14ac:dyDescent="0.3">
      <c r="A1317">
        <v>23429</v>
      </c>
      <c r="B1317" t="s">
        <v>41</v>
      </c>
      <c r="C1317">
        <v>0.1</v>
      </c>
      <c r="D1317">
        <v>4.13</v>
      </c>
      <c r="E1317">
        <v>0.5</v>
      </c>
      <c r="F1317">
        <v>3367</v>
      </c>
      <c r="G1317" t="s">
        <v>2425</v>
      </c>
      <c r="H1317" t="s">
        <v>85</v>
      </c>
      <c r="I1317" t="s">
        <v>44</v>
      </c>
      <c r="J1317" t="s">
        <v>45</v>
      </c>
      <c r="K1317" t="s">
        <v>46</v>
      </c>
      <c r="L1317" t="s">
        <v>47</v>
      </c>
      <c r="M1317" t="s">
        <v>2427</v>
      </c>
      <c r="N1317">
        <v>0.39</v>
      </c>
      <c r="O1317" t="s">
        <v>35</v>
      </c>
      <c r="P1317" t="s">
        <v>69</v>
      </c>
      <c r="Q1317" t="s">
        <v>441</v>
      </c>
      <c r="R1317" t="s">
        <v>2426</v>
      </c>
      <c r="S1317">
        <v>43221</v>
      </c>
      <c r="T1317" s="1">
        <v>42126</v>
      </c>
      <c r="U1317" s="1">
        <v>42128</v>
      </c>
      <c r="V1317">
        <v>58.263599999999997</v>
      </c>
      <c r="W1317" s="2">
        <f>Sales_Dataset[[#This Row],[Profit]]/Sales_Dataset[[#This Row],[Sales]]</f>
        <v>0.69</v>
      </c>
      <c r="X1317">
        <v>18</v>
      </c>
      <c r="Y1317">
        <v>84.44</v>
      </c>
      <c r="Z1317">
        <v>90502</v>
      </c>
      <c r="AA1317" t="s">
        <v>72</v>
      </c>
      <c r="AB1317" t="s">
        <v>40</v>
      </c>
    </row>
    <row r="1318" spans="1:28" x14ac:dyDescent="0.3">
      <c r="A1318">
        <v>26049</v>
      </c>
      <c r="B1318" t="s">
        <v>58</v>
      </c>
      <c r="C1318">
        <v>0.04</v>
      </c>
      <c r="D1318">
        <v>21.38</v>
      </c>
      <c r="E1318">
        <v>8.99</v>
      </c>
      <c r="F1318">
        <v>2323</v>
      </c>
      <c r="G1318" t="s">
        <v>2304</v>
      </c>
      <c r="H1318" t="s">
        <v>43</v>
      </c>
      <c r="I1318" t="s">
        <v>60</v>
      </c>
      <c r="J1318" t="s">
        <v>45</v>
      </c>
      <c r="K1318" t="s">
        <v>81</v>
      </c>
      <c r="L1318" t="s">
        <v>62</v>
      </c>
      <c r="M1318" t="s">
        <v>700</v>
      </c>
      <c r="N1318">
        <v>0.59</v>
      </c>
      <c r="O1318" t="s">
        <v>35</v>
      </c>
      <c r="P1318" t="s">
        <v>36</v>
      </c>
      <c r="Q1318" t="s">
        <v>37</v>
      </c>
      <c r="R1318" t="s">
        <v>1874</v>
      </c>
      <c r="S1318">
        <v>92236</v>
      </c>
      <c r="T1318" s="1">
        <v>42079</v>
      </c>
      <c r="U1318" s="1">
        <v>42081</v>
      </c>
      <c r="V1318">
        <v>-52.12</v>
      </c>
      <c r="W1318" s="2">
        <f>Sales_Dataset[[#This Row],[Profit]]/Sales_Dataset[[#This Row],[Sales]]</f>
        <v>-0.61892886830542693</v>
      </c>
      <c r="X1318">
        <v>4</v>
      </c>
      <c r="Y1318">
        <v>84.21</v>
      </c>
      <c r="Z1318">
        <v>88721</v>
      </c>
      <c r="AA1318" t="s">
        <v>39</v>
      </c>
      <c r="AB1318" t="s">
        <v>40</v>
      </c>
    </row>
    <row r="1319" spans="1:28" x14ac:dyDescent="0.3">
      <c r="A1319">
        <v>21475</v>
      </c>
      <c r="B1319" t="s">
        <v>58</v>
      </c>
      <c r="C1319">
        <v>0</v>
      </c>
      <c r="D1319">
        <v>6.48</v>
      </c>
      <c r="E1319">
        <v>5.19</v>
      </c>
      <c r="F1319">
        <v>3045</v>
      </c>
      <c r="G1319" t="s">
        <v>1862</v>
      </c>
      <c r="H1319" t="s">
        <v>43</v>
      </c>
      <c r="I1319" t="s">
        <v>60</v>
      </c>
      <c r="J1319" t="s">
        <v>45</v>
      </c>
      <c r="K1319" t="s">
        <v>53</v>
      </c>
      <c r="L1319" t="s">
        <v>47</v>
      </c>
      <c r="M1319" t="s">
        <v>1863</v>
      </c>
      <c r="N1319">
        <v>0.37</v>
      </c>
      <c r="O1319" t="s">
        <v>35</v>
      </c>
      <c r="P1319" t="s">
        <v>49</v>
      </c>
      <c r="Q1319" t="s">
        <v>991</v>
      </c>
      <c r="R1319" t="s">
        <v>1864</v>
      </c>
      <c r="S1319">
        <v>66048</v>
      </c>
      <c r="T1319" s="1">
        <v>42161</v>
      </c>
      <c r="U1319" s="1">
        <v>42162</v>
      </c>
      <c r="V1319">
        <v>-14.074999999999999</v>
      </c>
      <c r="W1319" s="2">
        <f>Sales_Dataset[[#This Row],[Profit]]/Sales_Dataset[[#This Row],[Sales]]</f>
        <v>-0.16747977153736313</v>
      </c>
      <c r="X1319">
        <v>12</v>
      </c>
      <c r="Y1319">
        <v>84.04</v>
      </c>
      <c r="Z1319">
        <v>86104</v>
      </c>
      <c r="AA1319" t="s">
        <v>52</v>
      </c>
      <c r="AB1319" t="s">
        <v>40</v>
      </c>
    </row>
    <row r="1320" spans="1:28" x14ac:dyDescent="0.3">
      <c r="A1320">
        <v>23317</v>
      </c>
      <c r="B1320" t="s">
        <v>65</v>
      </c>
      <c r="C1320">
        <v>0.06</v>
      </c>
      <c r="D1320">
        <v>6.98</v>
      </c>
      <c r="E1320">
        <v>1.6</v>
      </c>
      <c r="F1320">
        <v>2209</v>
      </c>
      <c r="G1320" t="s">
        <v>2383</v>
      </c>
      <c r="H1320" t="s">
        <v>43</v>
      </c>
      <c r="I1320" t="s">
        <v>44</v>
      </c>
      <c r="J1320" t="s">
        <v>45</v>
      </c>
      <c r="K1320" t="s">
        <v>53</v>
      </c>
      <c r="L1320" t="s">
        <v>82</v>
      </c>
      <c r="M1320" t="s">
        <v>1403</v>
      </c>
      <c r="N1320">
        <v>0.38</v>
      </c>
      <c r="O1320" t="s">
        <v>35</v>
      </c>
      <c r="P1320" t="s">
        <v>88</v>
      </c>
      <c r="Q1320" t="s">
        <v>89</v>
      </c>
      <c r="R1320" t="s">
        <v>2384</v>
      </c>
      <c r="S1320">
        <v>30337</v>
      </c>
      <c r="T1320" s="1">
        <v>42026</v>
      </c>
      <c r="U1320" s="1">
        <v>42033</v>
      </c>
      <c r="V1320">
        <v>-98.056000000000012</v>
      </c>
      <c r="W1320" s="2">
        <f>Sales_Dataset[[#This Row],[Profit]]/Sales_Dataset[[#This Row],[Sales]]</f>
        <v>-1.1683069224353628</v>
      </c>
      <c r="X1320">
        <v>12</v>
      </c>
      <c r="Y1320">
        <v>83.93</v>
      </c>
      <c r="Z1320">
        <v>88030</v>
      </c>
      <c r="AA1320" t="s">
        <v>91</v>
      </c>
      <c r="AB1320" t="s">
        <v>40</v>
      </c>
    </row>
    <row r="1321" spans="1:28" x14ac:dyDescent="0.3">
      <c r="A1321">
        <v>19115</v>
      </c>
      <c r="B1321" t="s">
        <v>65</v>
      </c>
      <c r="C1321">
        <v>0.01</v>
      </c>
      <c r="D1321">
        <v>4.9800000000000004</v>
      </c>
      <c r="E1321">
        <v>7.44</v>
      </c>
      <c r="F1321">
        <v>555</v>
      </c>
      <c r="G1321" t="s">
        <v>401</v>
      </c>
      <c r="H1321" t="s">
        <v>43</v>
      </c>
      <c r="I1321" t="s">
        <v>30</v>
      </c>
      <c r="J1321" t="s">
        <v>45</v>
      </c>
      <c r="K1321" t="s">
        <v>53</v>
      </c>
      <c r="L1321" t="s">
        <v>47</v>
      </c>
      <c r="M1321" t="s">
        <v>136</v>
      </c>
      <c r="N1321">
        <v>0.36</v>
      </c>
      <c r="O1321" t="s">
        <v>35</v>
      </c>
      <c r="P1321" t="s">
        <v>36</v>
      </c>
      <c r="Q1321" t="s">
        <v>402</v>
      </c>
      <c r="R1321" t="s">
        <v>403</v>
      </c>
      <c r="S1321">
        <v>84062</v>
      </c>
      <c r="T1321" s="1">
        <v>42109</v>
      </c>
      <c r="U1321" s="1">
        <v>42118</v>
      </c>
      <c r="V1321">
        <v>-161.6328</v>
      </c>
      <c r="W1321" s="2">
        <f>Sales_Dataset[[#This Row],[Profit]]/Sales_Dataset[[#This Row],[Sales]]</f>
        <v>-1.9274123539232053</v>
      </c>
      <c r="X1321">
        <v>16</v>
      </c>
      <c r="Y1321">
        <v>83.86</v>
      </c>
      <c r="Z1321">
        <v>86191</v>
      </c>
      <c r="AA1321" t="s">
        <v>39</v>
      </c>
      <c r="AB1321" t="s">
        <v>40</v>
      </c>
    </row>
    <row r="1322" spans="1:28" x14ac:dyDescent="0.3">
      <c r="A1322">
        <v>18962</v>
      </c>
      <c r="B1322" t="s">
        <v>41</v>
      </c>
      <c r="C1322">
        <v>0.03</v>
      </c>
      <c r="D1322">
        <v>11.99</v>
      </c>
      <c r="E1322">
        <v>5.99</v>
      </c>
      <c r="F1322">
        <v>1916</v>
      </c>
      <c r="G1322" t="s">
        <v>378</v>
      </c>
      <c r="H1322" t="s">
        <v>43</v>
      </c>
      <c r="I1322" t="s">
        <v>44</v>
      </c>
      <c r="J1322" t="s">
        <v>55</v>
      </c>
      <c r="K1322" t="s">
        <v>77</v>
      </c>
      <c r="L1322" t="s">
        <v>167</v>
      </c>
      <c r="M1322" t="s">
        <v>885</v>
      </c>
      <c r="N1322">
        <v>0.36</v>
      </c>
      <c r="O1322" t="s">
        <v>35</v>
      </c>
      <c r="P1322" t="s">
        <v>88</v>
      </c>
      <c r="Q1322" t="s">
        <v>380</v>
      </c>
      <c r="R1322" t="s">
        <v>381</v>
      </c>
      <c r="S1322">
        <v>72209</v>
      </c>
      <c r="T1322" s="1">
        <v>42062</v>
      </c>
      <c r="U1322" s="1">
        <v>42063</v>
      </c>
      <c r="V1322">
        <v>-216.02980000000002</v>
      </c>
      <c r="W1322" s="2">
        <f>Sales_Dataset[[#This Row],[Profit]]/Sales_Dataset[[#This Row],[Sales]]</f>
        <v>-2.5803846153846157</v>
      </c>
      <c r="X1322">
        <v>7</v>
      </c>
      <c r="Y1322">
        <v>83.72</v>
      </c>
      <c r="Z1322">
        <v>85893</v>
      </c>
      <c r="AA1322" t="s">
        <v>91</v>
      </c>
      <c r="AB1322" t="s">
        <v>40</v>
      </c>
    </row>
    <row r="1323" spans="1:28" x14ac:dyDescent="0.3">
      <c r="A1323">
        <v>5141</v>
      </c>
      <c r="B1323" t="s">
        <v>58</v>
      </c>
      <c r="C1323">
        <v>0.09</v>
      </c>
      <c r="D1323">
        <v>3.68</v>
      </c>
      <c r="E1323">
        <v>1.32</v>
      </c>
      <c r="F1323">
        <v>699</v>
      </c>
      <c r="G1323" t="s">
        <v>79</v>
      </c>
      <c r="H1323" t="s">
        <v>43</v>
      </c>
      <c r="I1323" t="s">
        <v>80</v>
      </c>
      <c r="J1323" t="s">
        <v>45</v>
      </c>
      <c r="K1323" t="s">
        <v>61</v>
      </c>
      <c r="L1323" t="s">
        <v>82</v>
      </c>
      <c r="M1323" t="s">
        <v>270</v>
      </c>
      <c r="N1323">
        <v>0.83</v>
      </c>
      <c r="O1323" t="s">
        <v>35</v>
      </c>
      <c r="P1323" t="s">
        <v>36</v>
      </c>
      <c r="Q1323" t="s">
        <v>37</v>
      </c>
      <c r="R1323" t="s">
        <v>38</v>
      </c>
      <c r="S1323">
        <v>90041</v>
      </c>
      <c r="T1323" s="1">
        <v>42185</v>
      </c>
      <c r="U1323" s="1">
        <v>42186</v>
      </c>
      <c r="V1323">
        <v>-21.91</v>
      </c>
      <c r="W1323" s="2">
        <f>Sales_Dataset[[#This Row],[Profit]]/Sales_Dataset[[#This Row],[Sales]]</f>
        <v>-0.26346801346801346</v>
      </c>
      <c r="X1323">
        <v>24</v>
      </c>
      <c r="Y1323">
        <v>83.16</v>
      </c>
      <c r="Z1323">
        <v>36647</v>
      </c>
      <c r="AA1323" t="s">
        <v>39</v>
      </c>
      <c r="AB1323" t="s">
        <v>40</v>
      </c>
    </row>
    <row r="1324" spans="1:28" x14ac:dyDescent="0.3">
      <c r="A1324">
        <v>26055</v>
      </c>
      <c r="B1324" t="s">
        <v>27</v>
      </c>
      <c r="C1324">
        <v>0.1</v>
      </c>
      <c r="D1324">
        <v>7.28</v>
      </c>
      <c r="E1324">
        <v>5.47</v>
      </c>
      <c r="F1324">
        <v>3170</v>
      </c>
      <c r="G1324" t="s">
        <v>2971</v>
      </c>
      <c r="H1324" t="s">
        <v>43</v>
      </c>
      <c r="I1324" t="s">
        <v>30</v>
      </c>
      <c r="J1324" t="s">
        <v>45</v>
      </c>
      <c r="K1324" t="s">
        <v>53</v>
      </c>
      <c r="L1324" t="s">
        <v>47</v>
      </c>
      <c r="M1324" t="s">
        <v>2972</v>
      </c>
      <c r="N1324">
        <v>0.35</v>
      </c>
      <c r="O1324" t="s">
        <v>35</v>
      </c>
      <c r="P1324" t="s">
        <v>88</v>
      </c>
      <c r="Q1324" t="s">
        <v>94</v>
      </c>
      <c r="R1324" t="s">
        <v>2973</v>
      </c>
      <c r="S1324">
        <v>34952</v>
      </c>
      <c r="T1324" s="1">
        <v>42048</v>
      </c>
      <c r="U1324" s="1">
        <v>42048</v>
      </c>
      <c r="V1324">
        <v>167.334</v>
      </c>
      <c r="W1324" s="2">
        <f>Sales_Dataset[[#This Row],[Profit]]/Sales_Dataset[[#This Row],[Sales]]</f>
        <v>2.0126774115949</v>
      </c>
      <c r="X1324">
        <v>12</v>
      </c>
      <c r="Y1324">
        <v>83.14</v>
      </c>
      <c r="Z1324">
        <v>86489</v>
      </c>
      <c r="AA1324" t="s">
        <v>91</v>
      </c>
      <c r="AB1324" t="s">
        <v>40</v>
      </c>
    </row>
    <row r="1325" spans="1:28" x14ac:dyDescent="0.3">
      <c r="A1325">
        <v>26224</v>
      </c>
      <c r="B1325" t="s">
        <v>27</v>
      </c>
      <c r="C1325">
        <v>0.04</v>
      </c>
      <c r="D1325">
        <v>15.99</v>
      </c>
      <c r="E1325">
        <v>9.4</v>
      </c>
      <c r="F1325">
        <v>1972</v>
      </c>
      <c r="G1325" t="s">
        <v>3009</v>
      </c>
      <c r="H1325" t="s">
        <v>85</v>
      </c>
      <c r="I1325" t="s">
        <v>30</v>
      </c>
      <c r="J1325" t="s">
        <v>55</v>
      </c>
      <c r="K1325" t="s">
        <v>77</v>
      </c>
      <c r="L1325" t="s">
        <v>47</v>
      </c>
      <c r="M1325" t="s">
        <v>1152</v>
      </c>
      <c r="N1325">
        <v>0.49</v>
      </c>
      <c r="O1325" t="s">
        <v>35</v>
      </c>
      <c r="P1325" t="s">
        <v>69</v>
      </c>
      <c r="Q1325" t="s">
        <v>165</v>
      </c>
      <c r="R1325" t="s">
        <v>3010</v>
      </c>
      <c r="S1325">
        <v>19090</v>
      </c>
      <c r="T1325" s="1">
        <v>42022</v>
      </c>
      <c r="U1325" s="1">
        <v>42024</v>
      </c>
      <c r="V1325">
        <v>-83.553060000000002</v>
      </c>
      <c r="W1325" s="2">
        <f>Sales_Dataset[[#This Row],[Profit]]/Sales_Dataset[[#This Row],[Sales]]</f>
        <v>-1.009094927536232</v>
      </c>
      <c r="X1325">
        <v>5</v>
      </c>
      <c r="Y1325">
        <v>82.8</v>
      </c>
      <c r="Z1325">
        <v>91550</v>
      </c>
      <c r="AA1325" t="s">
        <v>72</v>
      </c>
      <c r="AB1325" t="s">
        <v>40</v>
      </c>
    </row>
    <row r="1326" spans="1:28" x14ac:dyDescent="0.3">
      <c r="A1326">
        <v>25665</v>
      </c>
      <c r="B1326" t="s">
        <v>65</v>
      </c>
      <c r="C1326">
        <v>0.09</v>
      </c>
      <c r="D1326">
        <v>20.98</v>
      </c>
      <c r="E1326">
        <v>53.03</v>
      </c>
      <c r="F1326">
        <v>3006</v>
      </c>
      <c r="G1326" t="s">
        <v>2891</v>
      </c>
      <c r="H1326" t="s">
        <v>29</v>
      </c>
      <c r="I1326" t="s">
        <v>30</v>
      </c>
      <c r="J1326" t="s">
        <v>45</v>
      </c>
      <c r="K1326" t="s">
        <v>120</v>
      </c>
      <c r="L1326" t="s">
        <v>74</v>
      </c>
      <c r="M1326" t="s">
        <v>350</v>
      </c>
      <c r="N1326">
        <v>0.78</v>
      </c>
      <c r="O1326" t="s">
        <v>35</v>
      </c>
      <c r="P1326" t="s">
        <v>36</v>
      </c>
      <c r="Q1326" t="s">
        <v>610</v>
      </c>
      <c r="R1326" t="s">
        <v>2892</v>
      </c>
      <c r="S1326">
        <v>83402</v>
      </c>
      <c r="T1326" s="1">
        <v>42045</v>
      </c>
      <c r="U1326" s="1">
        <v>42052</v>
      </c>
      <c r="V1326">
        <v>-152.7448</v>
      </c>
      <c r="W1326" s="2">
        <f>Sales_Dataset[[#This Row],[Profit]]/Sales_Dataset[[#This Row],[Sales]]</f>
        <v>-1.8561769352290678</v>
      </c>
      <c r="X1326">
        <v>3</v>
      </c>
      <c r="Y1326">
        <v>82.29</v>
      </c>
      <c r="Z1326">
        <v>91388</v>
      </c>
      <c r="AA1326" t="s">
        <v>39</v>
      </c>
      <c r="AB1326" t="s">
        <v>40</v>
      </c>
    </row>
    <row r="1327" spans="1:28" x14ac:dyDescent="0.3">
      <c r="A1327">
        <v>24017</v>
      </c>
      <c r="B1327" t="s">
        <v>58</v>
      </c>
      <c r="C1327">
        <v>0.09</v>
      </c>
      <c r="D1327">
        <v>12.53</v>
      </c>
      <c r="E1327">
        <v>0.5</v>
      </c>
      <c r="F1327">
        <v>1650</v>
      </c>
      <c r="G1327" t="s">
        <v>2559</v>
      </c>
      <c r="H1327" t="s">
        <v>43</v>
      </c>
      <c r="I1327" t="s">
        <v>30</v>
      </c>
      <c r="J1327" t="s">
        <v>45</v>
      </c>
      <c r="K1327" t="s">
        <v>46</v>
      </c>
      <c r="L1327" t="s">
        <v>47</v>
      </c>
      <c r="M1327" t="s">
        <v>2254</v>
      </c>
      <c r="N1327">
        <v>0.38</v>
      </c>
      <c r="O1327" t="s">
        <v>35</v>
      </c>
      <c r="P1327" t="s">
        <v>88</v>
      </c>
      <c r="Q1327" t="s">
        <v>112</v>
      </c>
      <c r="R1327" t="s">
        <v>2561</v>
      </c>
      <c r="S1327">
        <v>27203</v>
      </c>
      <c r="T1327" s="1">
        <v>42133</v>
      </c>
      <c r="U1327" s="1">
        <v>42134</v>
      </c>
      <c r="V1327">
        <v>14.912399999999998</v>
      </c>
      <c r="W1327" s="2">
        <f>Sales_Dataset[[#This Row],[Profit]]/Sales_Dataset[[#This Row],[Sales]]</f>
        <v>0.18139399099866196</v>
      </c>
      <c r="X1327">
        <v>7</v>
      </c>
      <c r="Y1327">
        <v>82.21</v>
      </c>
      <c r="Z1327">
        <v>91042</v>
      </c>
      <c r="AA1327" t="s">
        <v>91</v>
      </c>
      <c r="AB1327" t="s">
        <v>40</v>
      </c>
    </row>
    <row r="1328" spans="1:28" x14ac:dyDescent="0.3">
      <c r="A1328">
        <v>20628</v>
      </c>
      <c r="B1328" t="s">
        <v>41</v>
      </c>
      <c r="C1328">
        <v>7.0000000000000007E-2</v>
      </c>
      <c r="D1328">
        <v>40.98</v>
      </c>
      <c r="E1328">
        <v>7.47</v>
      </c>
      <c r="F1328">
        <v>1279</v>
      </c>
      <c r="G1328" t="s">
        <v>1556</v>
      </c>
      <c r="H1328" t="s">
        <v>43</v>
      </c>
      <c r="I1328" t="s">
        <v>30</v>
      </c>
      <c r="J1328" t="s">
        <v>45</v>
      </c>
      <c r="K1328" t="s">
        <v>67</v>
      </c>
      <c r="L1328" t="s">
        <v>47</v>
      </c>
      <c r="M1328" t="s">
        <v>195</v>
      </c>
      <c r="N1328">
        <v>0.37</v>
      </c>
      <c r="O1328" t="s">
        <v>35</v>
      </c>
      <c r="P1328" t="s">
        <v>49</v>
      </c>
      <c r="Q1328" t="s">
        <v>413</v>
      </c>
      <c r="R1328" t="s">
        <v>1557</v>
      </c>
      <c r="S1328">
        <v>46324</v>
      </c>
      <c r="T1328" s="1">
        <v>42064</v>
      </c>
      <c r="U1328" s="1">
        <v>42065</v>
      </c>
      <c r="V1328">
        <v>54.901500000000006</v>
      </c>
      <c r="W1328" s="2">
        <f>Sales_Dataset[[#This Row],[Profit]]/Sales_Dataset[[#This Row],[Sales]]</f>
        <v>0.67034798534798534</v>
      </c>
      <c r="X1328">
        <v>2</v>
      </c>
      <c r="Y1328">
        <v>81.900000000000006</v>
      </c>
      <c r="Z1328">
        <v>90114</v>
      </c>
      <c r="AA1328" t="s">
        <v>52</v>
      </c>
      <c r="AB1328" t="s">
        <v>40</v>
      </c>
    </row>
    <row r="1329" spans="1:28" x14ac:dyDescent="0.3">
      <c r="A1329">
        <v>18490</v>
      </c>
      <c r="B1329" t="s">
        <v>76</v>
      </c>
      <c r="C1329">
        <v>0.06</v>
      </c>
      <c r="D1329">
        <v>5.38</v>
      </c>
      <c r="E1329">
        <v>5.24</v>
      </c>
      <c r="F1329">
        <v>618</v>
      </c>
      <c r="G1329" t="s">
        <v>634</v>
      </c>
      <c r="H1329" t="s">
        <v>85</v>
      </c>
      <c r="I1329" t="s">
        <v>80</v>
      </c>
      <c r="J1329" t="s">
        <v>45</v>
      </c>
      <c r="K1329" t="s">
        <v>67</v>
      </c>
      <c r="L1329" t="s">
        <v>47</v>
      </c>
      <c r="M1329" t="s">
        <v>635</v>
      </c>
      <c r="N1329">
        <v>0.36</v>
      </c>
      <c r="O1329" t="s">
        <v>35</v>
      </c>
      <c r="P1329" t="s">
        <v>36</v>
      </c>
      <c r="Q1329" t="s">
        <v>423</v>
      </c>
      <c r="R1329" t="s">
        <v>636</v>
      </c>
      <c r="S1329">
        <v>81007</v>
      </c>
      <c r="T1329" s="1">
        <v>42123</v>
      </c>
      <c r="U1329" s="1">
        <v>42124</v>
      </c>
      <c r="V1329">
        <v>-64.670940000000002</v>
      </c>
      <c r="W1329" s="2">
        <f>Sales_Dataset[[#This Row],[Profit]]/Sales_Dataset[[#This Row],[Sales]]</f>
        <v>-0.79040503544365692</v>
      </c>
      <c r="X1329">
        <v>14</v>
      </c>
      <c r="Y1329">
        <v>81.819999999999993</v>
      </c>
      <c r="Z1329">
        <v>88198</v>
      </c>
      <c r="AA1329" t="s">
        <v>39</v>
      </c>
      <c r="AB1329" t="s">
        <v>40</v>
      </c>
    </row>
    <row r="1330" spans="1:28" x14ac:dyDescent="0.3">
      <c r="A1330">
        <v>19326</v>
      </c>
      <c r="B1330" t="s">
        <v>27</v>
      </c>
      <c r="C1330">
        <v>0.04</v>
      </c>
      <c r="D1330">
        <v>15.42</v>
      </c>
      <c r="E1330">
        <v>10.68</v>
      </c>
      <c r="F1330">
        <v>678</v>
      </c>
      <c r="G1330" t="s">
        <v>1076</v>
      </c>
      <c r="H1330" t="s">
        <v>85</v>
      </c>
      <c r="I1330" t="s">
        <v>30</v>
      </c>
      <c r="J1330" t="s">
        <v>45</v>
      </c>
      <c r="K1330" t="s">
        <v>120</v>
      </c>
      <c r="L1330" t="s">
        <v>47</v>
      </c>
      <c r="M1330" t="s">
        <v>386</v>
      </c>
      <c r="N1330">
        <v>0.57999999999999996</v>
      </c>
      <c r="O1330" t="s">
        <v>35</v>
      </c>
      <c r="P1330" t="s">
        <v>88</v>
      </c>
      <c r="Q1330" t="s">
        <v>437</v>
      </c>
      <c r="R1330" t="s">
        <v>1077</v>
      </c>
      <c r="S1330">
        <v>24281</v>
      </c>
      <c r="T1330" s="1">
        <v>42116</v>
      </c>
      <c r="U1330" s="1">
        <v>42117</v>
      </c>
      <c r="V1330">
        <v>-109.70400000000001</v>
      </c>
      <c r="W1330" s="2">
        <f>Sales_Dataset[[#This Row],[Profit]]/Sales_Dataset[[#This Row],[Sales]]</f>
        <v>-1.3520335223071236</v>
      </c>
      <c r="X1330">
        <v>5</v>
      </c>
      <c r="Y1330">
        <v>81.14</v>
      </c>
      <c r="Z1330">
        <v>88889</v>
      </c>
      <c r="AA1330" t="s">
        <v>91</v>
      </c>
      <c r="AB1330" t="s">
        <v>40</v>
      </c>
    </row>
    <row r="1331" spans="1:28" x14ac:dyDescent="0.3">
      <c r="A1331">
        <v>18675</v>
      </c>
      <c r="B1331" t="s">
        <v>41</v>
      </c>
      <c r="C1331">
        <v>0.08</v>
      </c>
      <c r="D1331">
        <v>6.48</v>
      </c>
      <c r="E1331">
        <v>7.49</v>
      </c>
      <c r="F1331">
        <v>2351</v>
      </c>
      <c r="G1331" t="s">
        <v>738</v>
      </c>
      <c r="H1331" t="s">
        <v>43</v>
      </c>
      <c r="I1331" t="s">
        <v>30</v>
      </c>
      <c r="J1331" t="s">
        <v>45</v>
      </c>
      <c r="K1331" t="s">
        <v>53</v>
      </c>
      <c r="L1331" t="s">
        <v>47</v>
      </c>
      <c r="M1331" t="s">
        <v>739</v>
      </c>
      <c r="N1331">
        <v>0.37</v>
      </c>
      <c r="O1331" t="s">
        <v>35</v>
      </c>
      <c r="P1331" t="s">
        <v>69</v>
      </c>
      <c r="Q1331" t="s">
        <v>460</v>
      </c>
      <c r="R1331" t="s">
        <v>740</v>
      </c>
      <c r="S1331">
        <v>21114</v>
      </c>
      <c r="T1331" s="1">
        <v>42093</v>
      </c>
      <c r="U1331" s="1">
        <v>42096</v>
      </c>
      <c r="V1331">
        <v>-119.32</v>
      </c>
      <c r="W1331" s="2">
        <f>Sales_Dataset[[#This Row],[Profit]]/Sales_Dataset[[#This Row],[Sales]]</f>
        <v>-1.4756369032896364</v>
      </c>
      <c r="X1331">
        <v>13</v>
      </c>
      <c r="Y1331">
        <v>80.86</v>
      </c>
      <c r="Z1331">
        <v>86163</v>
      </c>
      <c r="AA1331" t="s">
        <v>72</v>
      </c>
      <c r="AB1331" t="s">
        <v>40</v>
      </c>
    </row>
    <row r="1332" spans="1:28" x14ac:dyDescent="0.3">
      <c r="A1332">
        <v>22732</v>
      </c>
      <c r="B1332" t="s">
        <v>65</v>
      </c>
      <c r="C1332">
        <v>7.0000000000000007E-2</v>
      </c>
      <c r="D1332">
        <v>16.739999999999998</v>
      </c>
      <c r="E1332">
        <v>7.04</v>
      </c>
      <c r="F1332">
        <v>3307</v>
      </c>
      <c r="G1332" t="s">
        <v>2213</v>
      </c>
      <c r="H1332" t="s">
        <v>43</v>
      </c>
      <c r="I1332" t="s">
        <v>60</v>
      </c>
      <c r="J1332" t="s">
        <v>45</v>
      </c>
      <c r="K1332" t="s">
        <v>120</v>
      </c>
      <c r="L1332" t="s">
        <v>47</v>
      </c>
      <c r="M1332" t="s">
        <v>2214</v>
      </c>
      <c r="N1332">
        <v>0.81</v>
      </c>
      <c r="O1332" t="s">
        <v>35</v>
      </c>
      <c r="P1332" t="s">
        <v>69</v>
      </c>
      <c r="Q1332" t="s">
        <v>98</v>
      </c>
      <c r="R1332" t="s">
        <v>2215</v>
      </c>
      <c r="S1332">
        <v>1001</v>
      </c>
      <c r="T1332" s="1">
        <v>42030</v>
      </c>
      <c r="U1332" s="1">
        <v>42037</v>
      </c>
      <c r="V1332">
        <v>-114.2</v>
      </c>
      <c r="W1332" s="2">
        <f>Sales_Dataset[[#This Row],[Profit]]/Sales_Dataset[[#This Row],[Sales]]</f>
        <v>-1.4172251178952595</v>
      </c>
      <c r="X1332">
        <v>5</v>
      </c>
      <c r="Y1332">
        <v>80.58</v>
      </c>
      <c r="Z1332">
        <v>90462</v>
      </c>
      <c r="AA1332" t="s">
        <v>72</v>
      </c>
      <c r="AB1332" t="s">
        <v>40</v>
      </c>
    </row>
    <row r="1333" spans="1:28" x14ac:dyDescent="0.3">
      <c r="A1333">
        <v>18879</v>
      </c>
      <c r="B1333" t="s">
        <v>76</v>
      </c>
      <c r="C1333">
        <v>0.08</v>
      </c>
      <c r="D1333">
        <v>8.09</v>
      </c>
      <c r="E1333">
        <v>7.96</v>
      </c>
      <c r="F1333">
        <v>1869</v>
      </c>
      <c r="G1333" t="s">
        <v>838</v>
      </c>
      <c r="H1333" t="s">
        <v>43</v>
      </c>
      <c r="I1333" t="s">
        <v>80</v>
      </c>
      <c r="J1333" t="s">
        <v>31</v>
      </c>
      <c r="K1333" t="s">
        <v>117</v>
      </c>
      <c r="L1333" t="s">
        <v>47</v>
      </c>
      <c r="M1333" t="s">
        <v>839</v>
      </c>
      <c r="N1333">
        <v>0.49</v>
      </c>
      <c r="O1333" t="s">
        <v>35</v>
      </c>
      <c r="P1333" t="s">
        <v>36</v>
      </c>
      <c r="Q1333" t="s">
        <v>372</v>
      </c>
      <c r="R1333" t="s">
        <v>840</v>
      </c>
      <c r="S1333">
        <v>88310</v>
      </c>
      <c r="T1333" s="1">
        <v>42127</v>
      </c>
      <c r="U1333" s="1">
        <v>42128</v>
      </c>
      <c r="V1333">
        <v>-88.82</v>
      </c>
      <c r="W1333" s="2">
        <f>Sales_Dataset[[#This Row],[Profit]]/Sales_Dataset[[#This Row],[Sales]]</f>
        <v>-1.1054138145612944</v>
      </c>
      <c r="X1333">
        <v>10</v>
      </c>
      <c r="Y1333">
        <v>80.349999999999994</v>
      </c>
      <c r="Z1333">
        <v>89209</v>
      </c>
      <c r="AA1333" t="s">
        <v>39</v>
      </c>
      <c r="AB1333" t="s">
        <v>40</v>
      </c>
    </row>
    <row r="1334" spans="1:28" x14ac:dyDescent="0.3">
      <c r="A1334">
        <v>18508</v>
      </c>
      <c r="B1334" t="s">
        <v>65</v>
      </c>
      <c r="C1334">
        <v>0.04</v>
      </c>
      <c r="D1334">
        <v>2.78</v>
      </c>
      <c r="E1334">
        <v>1.25</v>
      </c>
      <c r="F1334">
        <v>2858</v>
      </c>
      <c r="G1334" t="s">
        <v>653</v>
      </c>
      <c r="H1334" t="s">
        <v>43</v>
      </c>
      <c r="I1334" t="s">
        <v>30</v>
      </c>
      <c r="J1334" t="s">
        <v>45</v>
      </c>
      <c r="K1334" t="s">
        <v>81</v>
      </c>
      <c r="L1334" t="s">
        <v>82</v>
      </c>
      <c r="M1334" t="s">
        <v>657</v>
      </c>
      <c r="N1334">
        <v>0.59</v>
      </c>
      <c r="O1334" t="s">
        <v>35</v>
      </c>
      <c r="P1334" t="s">
        <v>88</v>
      </c>
      <c r="Q1334" t="s">
        <v>94</v>
      </c>
      <c r="R1334" t="s">
        <v>655</v>
      </c>
      <c r="S1334">
        <v>32259</v>
      </c>
      <c r="T1334" s="1">
        <v>42147</v>
      </c>
      <c r="U1334" s="1">
        <v>42147</v>
      </c>
      <c r="V1334">
        <v>213</v>
      </c>
      <c r="W1334" s="2">
        <f>Sales_Dataset[[#This Row],[Profit]]/Sales_Dataset[[#This Row],[Sales]]</f>
        <v>2.6535442880279061</v>
      </c>
      <c r="X1334">
        <v>28</v>
      </c>
      <c r="Y1334">
        <v>80.27</v>
      </c>
      <c r="Z1334">
        <v>88282</v>
      </c>
      <c r="AA1334" t="s">
        <v>91</v>
      </c>
      <c r="AB1334" t="s">
        <v>40</v>
      </c>
    </row>
    <row r="1335" spans="1:28" x14ac:dyDescent="0.3">
      <c r="A1335">
        <v>20661</v>
      </c>
      <c r="B1335" t="s">
        <v>65</v>
      </c>
      <c r="C1335">
        <v>0.04</v>
      </c>
      <c r="D1335">
        <v>6.24</v>
      </c>
      <c r="E1335">
        <v>5.22</v>
      </c>
      <c r="F1335">
        <v>823</v>
      </c>
      <c r="G1335" t="s">
        <v>1580</v>
      </c>
      <c r="H1335" t="s">
        <v>43</v>
      </c>
      <c r="I1335" t="s">
        <v>60</v>
      </c>
      <c r="J1335" t="s">
        <v>31</v>
      </c>
      <c r="K1335" t="s">
        <v>117</v>
      </c>
      <c r="L1335" t="s">
        <v>47</v>
      </c>
      <c r="M1335" t="s">
        <v>1581</v>
      </c>
      <c r="N1335">
        <v>0.6</v>
      </c>
      <c r="O1335" t="s">
        <v>35</v>
      </c>
      <c r="P1335" t="s">
        <v>88</v>
      </c>
      <c r="Q1335" t="s">
        <v>736</v>
      </c>
      <c r="R1335" t="s">
        <v>1582</v>
      </c>
      <c r="S1335">
        <v>37167</v>
      </c>
      <c r="T1335" s="1">
        <v>42016</v>
      </c>
      <c r="U1335" s="1">
        <v>42021</v>
      </c>
      <c r="V1335">
        <v>4.3808999999999996</v>
      </c>
      <c r="W1335" s="2">
        <f>Sales_Dataset[[#This Row],[Profit]]/Sales_Dataset[[#This Row],[Sales]]</f>
        <v>5.4604262744609243E-2</v>
      </c>
      <c r="X1335">
        <v>13</v>
      </c>
      <c r="Y1335">
        <v>80.23</v>
      </c>
      <c r="Z1335">
        <v>89257</v>
      </c>
      <c r="AA1335" t="s">
        <v>91</v>
      </c>
      <c r="AB1335" t="s">
        <v>40</v>
      </c>
    </row>
    <row r="1336" spans="1:28" x14ac:dyDescent="0.3">
      <c r="A1336">
        <v>19635</v>
      </c>
      <c r="B1336" t="s">
        <v>41</v>
      </c>
      <c r="C1336">
        <v>0.08</v>
      </c>
      <c r="D1336">
        <v>4.4800000000000004</v>
      </c>
      <c r="E1336">
        <v>2.5</v>
      </c>
      <c r="F1336">
        <v>3393</v>
      </c>
      <c r="G1336" t="s">
        <v>705</v>
      </c>
      <c r="H1336" t="s">
        <v>43</v>
      </c>
      <c r="I1336" t="s">
        <v>80</v>
      </c>
      <c r="J1336" t="s">
        <v>45</v>
      </c>
      <c r="K1336" t="s">
        <v>115</v>
      </c>
      <c r="L1336" t="s">
        <v>47</v>
      </c>
      <c r="M1336" t="s">
        <v>1229</v>
      </c>
      <c r="N1336">
        <v>0.37</v>
      </c>
      <c r="O1336" t="s">
        <v>35</v>
      </c>
      <c r="P1336" t="s">
        <v>36</v>
      </c>
      <c r="Q1336" t="s">
        <v>108</v>
      </c>
      <c r="R1336" t="s">
        <v>707</v>
      </c>
      <c r="S1336">
        <v>99163</v>
      </c>
      <c r="T1336" s="1">
        <v>42049</v>
      </c>
      <c r="U1336" s="1">
        <v>42050</v>
      </c>
      <c r="V1336">
        <v>-3.2448000000000001</v>
      </c>
      <c r="W1336" s="2">
        <f>Sales_Dataset[[#This Row],[Profit]]/Sales_Dataset[[#This Row],[Sales]]</f>
        <v>-4.0458852867830422E-2</v>
      </c>
      <c r="X1336">
        <v>19</v>
      </c>
      <c r="Y1336">
        <v>80.2</v>
      </c>
      <c r="Z1336">
        <v>87909</v>
      </c>
      <c r="AA1336" t="s">
        <v>39</v>
      </c>
      <c r="AB1336" t="s">
        <v>40</v>
      </c>
    </row>
    <row r="1337" spans="1:28" x14ac:dyDescent="0.3">
      <c r="A1337">
        <v>25264</v>
      </c>
      <c r="B1337" t="s">
        <v>65</v>
      </c>
      <c r="C1337">
        <v>0.01</v>
      </c>
      <c r="D1337">
        <v>5.94</v>
      </c>
      <c r="E1337">
        <v>9.92</v>
      </c>
      <c r="F1337">
        <v>241</v>
      </c>
      <c r="G1337" t="s">
        <v>2621</v>
      </c>
      <c r="H1337" t="s">
        <v>43</v>
      </c>
      <c r="I1337" t="s">
        <v>60</v>
      </c>
      <c r="J1337" t="s">
        <v>45</v>
      </c>
      <c r="K1337" t="s">
        <v>67</v>
      </c>
      <c r="L1337" t="s">
        <v>47</v>
      </c>
      <c r="M1337" t="s">
        <v>2165</v>
      </c>
      <c r="N1337">
        <v>0.38</v>
      </c>
      <c r="O1337" t="s">
        <v>35</v>
      </c>
      <c r="P1337" t="s">
        <v>36</v>
      </c>
      <c r="Q1337" t="s">
        <v>423</v>
      </c>
      <c r="R1337" t="s">
        <v>2622</v>
      </c>
      <c r="S1337">
        <v>81503</v>
      </c>
      <c r="T1337" s="1">
        <v>42150</v>
      </c>
      <c r="U1337" s="1">
        <v>42157</v>
      </c>
      <c r="V1337">
        <v>-256.51900000000001</v>
      </c>
      <c r="W1337" s="2">
        <f>Sales_Dataset[[#This Row],[Profit]]/Sales_Dataset[[#This Row],[Sales]]</f>
        <v>-3.2092956336794694</v>
      </c>
      <c r="X1337">
        <v>13</v>
      </c>
      <c r="Y1337">
        <v>79.930000000000007</v>
      </c>
      <c r="Z1337">
        <v>90480</v>
      </c>
      <c r="AA1337" t="s">
        <v>39</v>
      </c>
      <c r="AB1337" t="s">
        <v>40</v>
      </c>
    </row>
    <row r="1338" spans="1:28" x14ac:dyDescent="0.3">
      <c r="A1338">
        <v>22804</v>
      </c>
      <c r="B1338" t="s">
        <v>58</v>
      </c>
      <c r="C1338">
        <v>0.1</v>
      </c>
      <c r="D1338">
        <v>7.31</v>
      </c>
      <c r="E1338">
        <v>0.49</v>
      </c>
      <c r="F1338">
        <v>3211</v>
      </c>
      <c r="G1338" t="s">
        <v>2243</v>
      </c>
      <c r="H1338" t="s">
        <v>43</v>
      </c>
      <c r="I1338" t="s">
        <v>30</v>
      </c>
      <c r="J1338" t="s">
        <v>45</v>
      </c>
      <c r="K1338" t="s">
        <v>46</v>
      </c>
      <c r="L1338" t="s">
        <v>47</v>
      </c>
      <c r="M1338" t="s">
        <v>1392</v>
      </c>
      <c r="N1338">
        <v>0.38</v>
      </c>
      <c r="O1338" t="s">
        <v>35</v>
      </c>
      <c r="P1338" t="s">
        <v>49</v>
      </c>
      <c r="Q1338" t="s">
        <v>176</v>
      </c>
      <c r="R1338" t="s">
        <v>2244</v>
      </c>
      <c r="S1338">
        <v>60101</v>
      </c>
      <c r="T1338" s="1">
        <v>42050</v>
      </c>
      <c r="U1338" s="1">
        <v>42051</v>
      </c>
      <c r="V1338">
        <v>55.020599999999995</v>
      </c>
      <c r="W1338" s="2">
        <f>Sales_Dataset[[#This Row],[Profit]]/Sales_Dataset[[#This Row],[Sales]]</f>
        <v>0.69</v>
      </c>
      <c r="X1338">
        <v>12</v>
      </c>
      <c r="Y1338">
        <v>79.739999999999995</v>
      </c>
      <c r="Z1338">
        <v>91522</v>
      </c>
      <c r="AA1338" t="s">
        <v>52</v>
      </c>
      <c r="AB1338" t="s">
        <v>40</v>
      </c>
    </row>
    <row r="1339" spans="1:28" x14ac:dyDescent="0.3">
      <c r="A1339">
        <v>18818</v>
      </c>
      <c r="B1339" t="s">
        <v>58</v>
      </c>
      <c r="C1339">
        <v>0.01</v>
      </c>
      <c r="D1339">
        <v>80.48</v>
      </c>
      <c r="E1339">
        <v>4.5</v>
      </c>
      <c r="F1339">
        <v>191</v>
      </c>
      <c r="G1339" t="s">
        <v>801</v>
      </c>
      <c r="H1339" t="s">
        <v>43</v>
      </c>
      <c r="I1339" t="s">
        <v>30</v>
      </c>
      <c r="J1339" t="s">
        <v>45</v>
      </c>
      <c r="K1339" t="s">
        <v>73</v>
      </c>
      <c r="L1339" t="s">
        <v>47</v>
      </c>
      <c r="M1339" t="s">
        <v>802</v>
      </c>
      <c r="N1339">
        <v>0.55000000000000004</v>
      </c>
      <c r="O1339" t="s">
        <v>35</v>
      </c>
      <c r="P1339" t="s">
        <v>49</v>
      </c>
      <c r="Q1339" t="s">
        <v>176</v>
      </c>
      <c r="R1339" t="s">
        <v>424</v>
      </c>
      <c r="S1339">
        <v>60505</v>
      </c>
      <c r="T1339" s="1">
        <v>42047</v>
      </c>
      <c r="U1339" s="1">
        <v>42050</v>
      </c>
      <c r="V1339">
        <v>-35.474400000000003</v>
      </c>
      <c r="W1339" s="2">
        <f>Sales_Dataset[[#This Row],[Profit]]/Sales_Dataset[[#This Row],[Sales]]</f>
        <v>-0.44521084337349398</v>
      </c>
      <c r="X1339">
        <v>1</v>
      </c>
      <c r="Y1339">
        <v>79.680000000000007</v>
      </c>
      <c r="Z1339">
        <v>89092</v>
      </c>
      <c r="AA1339" t="s">
        <v>52</v>
      </c>
      <c r="AB1339" t="s">
        <v>40</v>
      </c>
    </row>
    <row r="1340" spans="1:28" x14ac:dyDescent="0.3">
      <c r="A1340">
        <v>20808</v>
      </c>
      <c r="B1340" t="s">
        <v>27</v>
      </c>
      <c r="C1340">
        <v>0.04</v>
      </c>
      <c r="D1340">
        <v>6.35</v>
      </c>
      <c r="E1340">
        <v>1.02</v>
      </c>
      <c r="F1340">
        <v>1108</v>
      </c>
      <c r="G1340" t="s">
        <v>1624</v>
      </c>
      <c r="H1340" t="s">
        <v>43</v>
      </c>
      <c r="I1340" t="s">
        <v>60</v>
      </c>
      <c r="J1340" t="s">
        <v>45</v>
      </c>
      <c r="K1340" t="s">
        <v>53</v>
      </c>
      <c r="L1340" t="s">
        <v>82</v>
      </c>
      <c r="M1340" t="s">
        <v>196</v>
      </c>
      <c r="N1340">
        <v>0.39</v>
      </c>
      <c r="O1340" t="s">
        <v>35</v>
      </c>
      <c r="P1340" t="s">
        <v>49</v>
      </c>
      <c r="Q1340" t="s">
        <v>50</v>
      </c>
      <c r="R1340" t="s">
        <v>1170</v>
      </c>
      <c r="S1340">
        <v>75146</v>
      </c>
      <c r="T1340" s="1">
        <v>42144</v>
      </c>
      <c r="U1340" s="1">
        <v>42147</v>
      </c>
      <c r="V1340">
        <v>54.937799999999996</v>
      </c>
      <c r="W1340" s="2">
        <f>Sales_Dataset[[#This Row],[Profit]]/Sales_Dataset[[#This Row],[Sales]]</f>
        <v>0.69</v>
      </c>
      <c r="X1340">
        <v>13</v>
      </c>
      <c r="Y1340">
        <v>79.62</v>
      </c>
      <c r="Z1340">
        <v>86409</v>
      </c>
      <c r="AA1340" t="s">
        <v>52</v>
      </c>
      <c r="AB1340" t="s">
        <v>40</v>
      </c>
    </row>
    <row r="1341" spans="1:28" x14ac:dyDescent="0.3">
      <c r="A1341">
        <v>24584</v>
      </c>
      <c r="B1341" t="s">
        <v>41</v>
      </c>
      <c r="C1341">
        <v>7.0000000000000007E-2</v>
      </c>
      <c r="D1341">
        <v>5.18</v>
      </c>
      <c r="E1341">
        <v>5.74</v>
      </c>
      <c r="F1341">
        <v>2481</v>
      </c>
      <c r="G1341" t="s">
        <v>2673</v>
      </c>
      <c r="H1341" t="s">
        <v>85</v>
      </c>
      <c r="I1341" t="s">
        <v>30</v>
      </c>
      <c r="J1341" t="s">
        <v>45</v>
      </c>
      <c r="K1341" t="s">
        <v>67</v>
      </c>
      <c r="L1341" t="s">
        <v>47</v>
      </c>
      <c r="M1341" t="s">
        <v>1019</v>
      </c>
      <c r="N1341">
        <v>0.36</v>
      </c>
      <c r="O1341" t="s">
        <v>35</v>
      </c>
      <c r="P1341" t="s">
        <v>88</v>
      </c>
      <c r="Q1341" t="s">
        <v>521</v>
      </c>
      <c r="R1341" t="s">
        <v>414</v>
      </c>
      <c r="S1341">
        <v>70506</v>
      </c>
      <c r="T1341" s="1">
        <v>42100</v>
      </c>
      <c r="U1341" s="1">
        <v>42102</v>
      </c>
      <c r="V1341">
        <v>-188.03399999999999</v>
      </c>
      <c r="W1341" s="2">
        <f>Sales_Dataset[[#This Row],[Profit]]/Sales_Dataset[[#This Row],[Sales]]</f>
        <v>-2.3619394548423562</v>
      </c>
      <c r="X1341">
        <v>14</v>
      </c>
      <c r="Y1341">
        <v>79.61</v>
      </c>
      <c r="Z1341">
        <v>91000</v>
      </c>
      <c r="AA1341" t="s">
        <v>91</v>
      </c>
      <c r="AB1341" t="s">
        <v>40</v>
      </c>
    </row>
    <row r="1342" spans="1:28" x14ac:dyDescent="0.3">
      <c r="A1342">
        <v>19478</v>
      </c>
      <c r="B1342" t="s">
        <v>65</v>
      </c>
      <c r="C1342">
        <v>0.1</v>
      </c>
      <c r="D1342">
        <v>15.99</v>
      </c>
      <c r="E1342">
        <v>9.4</v>
      </c>
      <c r="F1342">
        <v>1754</v>
      </c>
      <c r="G1342" t="s">
        <v>1149</v>
      </c>
      <c r="H1342" t="s">
        <v>43</v>
      </c>
      <c r="I1342" t="s">
        <v>80</v>
      </c>
      <c r="J1342" t="s">
        <v>55</v>
      </c>
      <c r="K1342" t="s">
        <v>77</v>
      </c>
      <c r="L1342" t="s">
        <v>47</v>
      </c>
      <c r="M1342" t="s">
        <v>1152</v>
      </c>
      <c r="N1342">
        <v>0.49</v>
      </c>
      <c r="O1342" t="s">
        <v>35</v>
      </c>
      <c r="P1342" t="s">
        <v>36</v>
      </c>
      <c r="Q1342" t="s">
        <v>37</v>
      </c>
      <c r="R1342" t="s">
        <v>1151</v>
      </c>
      <c r="S1342">
        <v>90503</v>
      </c>
      <c r="T1342" s="1">
        <v>42062</v>
      </c>
      <c r="U1342" s="1">
        <v>42062</v>
      </c>
      <c r="V1342">
        <v>-36.214620000000004</v>
      </c>
      <c r="W1342" s="2">
        <f>Sales_Dataset[[#This Row],[Profit]]/Sales_Dataset[[#This Row],[Sales]]</f>
        <v>-0.4557017742544357</v>
      </c>
      <c r="X1342">
        <v>5</v>
      </c>
      <c r="Y1342">
        <v>79.47</v>
      </c>
      <c r="Z1342">
        <v>90178</v>
      </c>
      <c r="AA1342" t="s">
        <v>39</v>
      </c>
      <c r="AB1342" t="s">
        <v>40</v>
      </c>
    </row>
    <row r="1343" spans="1:28" x14ac:dyDescent="0.3">
      <c r="A1343">
        <v>18347</v>
      </c>
      <c r="B1343" t="s">
        <v>76</v>
      </c>
      <c r="C1343">
        <v>0.06</v>
      </c>
      <c r="D1343">
        <v>8.6</v>
      </c>
      <c r="E1343">
        <v>6.19</v>
      </c>
      <c r="F1343">
        <v>796</v>
      </c>
      <c r="G1343" t="s">
        <v>465</v>
      </c>
      <c r="H1343" t="s">
        <v>43</v>
      </c>
      <c r="I1343" t="s">
        <v>30</v>
      </c>
      <c r="J1343" t="s">
        <v>45</v>
      </c>
      <c r="K1343" t="s">
        <v>67</v>
      </c>
      <c r="L1343" t="s">
        <v>47</v>
      </c>
      <c r="M1343" t="s">
        <v>247</v>
      </c>
      <c r="N1343">
        <v>0.38</v>
      </c>
      <c r="O1343" t="s">
        <v>35</v>
      </c>
      <c r="P1343" t="s">
        <v>49</v>
      </c>
      <c r="Q1343" t="s">
        <v>467</v>
      </c>
      <c r="R1343" t="s">
        <v>468</v>
      </c>
      <c r="S1343">
        <v>68046</v>
      </c>
      <c r="T1343" s="1">
        <v>42074</v>
      </c>
      <c r="U1343" s="1">
        <v>42075</v>
      </c>
      <c r="V1343">
        <v>-46.115000000000002</v>
      </c>
      <c r="W1343" s="2">
        <f>Sales_Dataset[[#This Row],[Profit]]/Sales_Dataset[[#This Row],[Sales]]</f>
        <v>-0.58079345088161205</v>
      </c>
      <c r="X1343">
        <v>9</v>
      </c>
      <c r="Y1343">
        <v>79.400000000000006</v>
      </c>
      <c r="Z1343">
        <v>86867</v>
      </c>
      <c r="AA1343" t="s">
        <v>52</v>
      </c>
      <c r="AB1343" t="s">
        <v>40</v>
      </c>
    </row>
    <row r="1344" spans="1:28" x14ac:dyDescent="0.3">
      <c r="A1344">
        <v>23474</v>
      </c>
      <c r="B1344" t="s">
        <v>58</v>
      </c>
      <c r="C1344">
        <v>0.06</v>
      </c>
      <c r="D1344">
        <v>6.7</v>
      </c>
      <c r="E1344">
        <v>1.56</v>
      </c>
      <c r="F1344">
        <v>3351</v>
      </c>
      <c r="G1344" t="s">
        <v>2355</v>
      </c>
      <c r="H1344" t="s">
        <v>85</v>
      </c>
      <c r="I1344" t="s">
        <v>60</v>
      </c>
      <c r="J1344" t="s">
        <v>45</v>
      </c>
      <c r="K1344" t="s">
        <v>81</v>
      </c>
      <c r="L1344" t="s">
        <v>82</v>
      </c>
      <c r="M1344" t="s">
        <v>1394</v>
      </c>
      <c r="N1344">
        <v>0.52</v>
      </c>
      <c r="O1344" t="s">
        <v>35</v>
      </c>
      <c r="P1344" t="s">
        <v>36</v>
      </c>
      <c r="Q1344" t="s">
        <v>108</v>
      </c>
      <c r="R1344" t="s">
        <v>2356</v>
      </c>
      <c r="S1344">
        <v>99301</v>
      </c>
      <c r="T1344" s="1">
        <v>42042</v>
      </c>
      <c r="U1344" s="1">
        <v>42044</v>
      </c>
      <c r="V1344">
        <v>40.6556</v>
      </c>
      <c r="W1344" s="2">
        <f>Sales_Dataset[[#This Row],[Profit]]/Sales_Dataset[[#This Row],[Sales]]</f>
        <v>0.51209976067514795</v>
      </c>
      <c r="X1344">
        <v>12</v>
      </c>
      <c r="Y1344">
        <v>79.39</v>
      </c>
      <c r="Z1344">
        <v>91298</v>
      </c>
      <c r="AA1344" t="s">
        <v>39</v>
      </c>
      <c r="AB1344" t="s">
        <v>40</v>
      </c>
    </row>
    <row r="1345" spans="1:28" x14ac:dyDescent="0.3">
      <c r="A1345">
        <v>23562</v>
      </c>
      <c r="B1345" t="s">
        <v>41</v>
      </c>
      <c r="C1345">
        <v>7.0000000000000007E-2</v>
      </c>
      <c r="D1345">
        <v>4.13</v>
      </c>
      <c r="E1345">
        <v>5.04</v>
      </c>
      <c r="F1345">
        <v>1020</v>
      </c>
      <c r="G1345" t="s">
        <v>2469</v>
      </c>
      <c r="H1345" t="s">
        <v>43</v>
      </c>
      <c r="I1345" t="s">
        <v>60</v>
      </c>
      <c r="J1345" t="s">
        <v>45</v>
      </c>
      <c r="K1345" t="s">
        <v>67</v>
      </c>
      <c r="L1345" t="s">
        <v>47</v>
      </c>
      <c r="M1345" t="s">
        <v>2470</v>
      </c>
      <c r="N1345">
        <v>0.38</v>
      </c>
      <c r="O1345" t="s">
        <v>35</v>
      </c>
      <c r="P1345" t="s">
        <v>49</v>
      </c>
      <c r="Q1345" t="s">
        <v>991</v>
      </c>
      <c r="R1345" t="s">
        <v>2471</v>
      </c>
      <c r="S1345">
        <v>66762</v>
      </c>
      <c r="T1345" s="1">
        <v>42041</v>
      </c>
      <c r="U1345" s="1">
        <v>42042</v>
      </c>
      <c r="V1345">
        <v>-76.424400000000006</v>
      </c>
      <c r="W1345" s="2">
        <f>Sales_Dataset[[#This Row],[Profit]]/Sales_Dataset[[#This Row],[Sales]]</f>
        <v>-0.96666329370098658</v>
      </c>
      <c r="X1345">
        <v>20</v>
      </c>
      <c r="Y1345">
        <v>79.06</v>
      </c>
      <c r="Z1345">
        <v>88634</v>
      </c>
      <c r="AA1345" t="s">
        <v>52</v>
      </c>
      <c r="AB1345" t="s">
        <v>40</v>
      </c>
    </row>
    <row r="1346" spans="1:28" x14ac:dyDescent="0.3">
      <c r="A1346">
        <v>20539</v>
      </c>
      <c r="B1346" t="s">
        <v>27</v>
      </c>
      <c r="C1346">
        <v>0.03</v>
      </c>
      <c r="D1346">
        <v>73.98</v>
      </c>
      <c r="E1346">
        <v>14.52</v>
      </c>
      <c r="F1346">
        <v>1367</v>
      </c>
      <c r="G1346" t="s">
        <v>1526</v>
      </c>
      <c r="H1346" t="s">
        <v>43</v>
      </c>
      <c r="I1346" t="s">
        <v>80</v>
      </c>
      <c r="J1346" t="s">
        <v>55</v>
      </c>
      <c r="K1346" t="s">
        <v>86</v>
      </c>
      <c r="L1346" t="s">
        <v>47</v>
      </c>
      <c r="M1346" t="s">
        <v>1258</v>
      </c>
      <c r="N1346">
        <v>0.65</v>
      </c>
      <c r="O1346" t="s">
        <v>35</v>
      </c>
      <c r="P1346" t="s">
        <v>49</v>
      </c>
      <c r="Q1346" t="s">
        <v>50</v>
      </c>
      <c r="R1346" t="s">
        <v>1527</v>
      </c>
      <c r="S1346">
        <v>79424</v>
      </c>
      <c r="T1346" s="1">
        <v>42011</v>
      </c>
      <c r="U1346" s="1">
        <v>42014</v>
      </c>
      <c r="V1346">
        <v>-326.23159999999996</v>
      </c>
      <c r="W1346" s="2">
        <f>Sales_Dataset[[#This Row],[Profit]]/Sales_Dataset[[#This Row],[Sales]]</f>
        <v>-4.1284687420906092</v>
      </c>
      <c r="X1346">
        <v>1</v>
      </c>
      <c r="Y1346">
        <v>79.02</v>
      </c>
      <c r="Z1346">
        <v>90513</v>
      </c>
      <c r="AA1346" t="s">
        <v>52</v>
      </c>
      <c r="AB1346" t="s">
        <v>40</v>
      </c>
    </row>
    <row r="1347" spans="1:28" x14ac:dyDescent="0.3">
      <c r="A1347">
        <v>21580</v>
      </c>
      <c r="B1347" t="s">
        <v>41</v>
      </c>
      <c r="C1347">
        <v>0.06</v>
      </c>
      <c r="D1347">
        <v>4.9800000000000004</v>
      </c>
      <c r="E1347">
        <v>4.95</v>
      </c>
      <c r="F1347">
        <v>2699</v>
      </c>
      <c r="G1347" t="s">
        <v>1703</v>
      </c>
      <c r="H1347" t="s">
        <v>43</v>
      </c>
      <c r="I1347" t="s">
        <v>30</v>
      </c>
      <c r="J1347" t="s">
        <v>45</v>
      </c>
      <c r="K1347" t="s">
        <v>67</v>
      </c>
      <c r="L1347" t="s">
        <v>47</v>
      </c>
      <c r="M1347" t="s">
        <v>1896</v>
      </c>
      <c r="N1347">
        <v>0.37</v>
      </c>
      <c r="O1347" t="s">
        <v>35</v>
      </c>
      <c r="P1347" t="s">
        <v>36</v>
      </c>
      <c r="Q1347" t="s">
        <v>396</v>
      </c>
      <c r="R1347" t="s">
        <v>1705</v>
      </c>
      <c r="S1347">
        <v>86442</v>
      </c>
      <c r="T1347" s="1">
        <v>42146</v>
      </c>
      <c r="U1347" s="1">
        <v>42148</v>
      </c>
      <c r="V1347">
        <v>-103.224</v>
      </c>
      <c r="W1347" s="2">
        <f>Sales_Dataset[[#This Row],[Profit]]/Sales_Dataset[[#This Row],[Sales]]</f>
        <v>-1.3067983289023928</v>
      </c>
      <c r="X1347">
        <v>16</v>
      </c>
      <c r="Y1347">
        <v>78.989999999999995</v>
      </c>
      <c r="Z1347">
        <v>87677</v>
      </c>
      <c r="AA1347" t="s">
        <v>39</v>
      </c>
      <c r="AB1347" t="s">
        <v>40</v>
      </c>
    </row>
    <row r="1348" spans="1:28" x14ac:dyDescent="0.3">
      <c r="A1348">
        <v>19262</v>
      </c>
      <c r="B1348" t="s">
        <v>58</v>
      </c>
      <c r="C1348">
        <v>0.04</v>
      </c>
      <c r="D1348">
        <v>4.37</v>
      </c>
      <c r="E1348">
        <v>5.15</v>
      </c>
      <c r="F1348">
        <v>875</v>
      </c>
      <c r="G1348" t="s">
        <v>1043</v>
      </c>
      <c r="H1348" t="s">
        <v>43</v>
      </c>
      <c r="I1348" t="s">
        <v>60</v>
      </c>
      <c r="J1348" t="s">
        <v>45</v>
      </c>
      <c r="K1348" t="s">
        <v>73</v>
      </c>
      <c r="L1348" t="s">
        <v>47</v>
      </c>
      <c r="M1348" t="s">
        <v>1044</v>
      </c>
      <c r="N1348">
        <v>0.59</v>
      </c>
      <c r="O1348" t="s">
        <v>35</v>
      </c>
      <c r="P1348" t="s">
        <v>36</v>
      </c>
      <c r="Q1348" t="s">
        <v>402</v>
      </c>
      <c r="R1348" t="s">
        <v>1045</v>
      </c>
      <c r="S1348">
        <v>84106</v>
      </c>
      <c r="T1348" s="1">
        <v>42056</v>
      </c>
      <c r="U1348" s="1">
        <v>42057</v>
      </c>
      <c r="V1348">
        <v>-74.479599999999991</v>
      </c>
      <c r="W1348" s="2">
        <f>Sales_Dataset[[#This Row],[Profit]]/Sales_Dataset[[#This Row],[Sales]]</f>
        <v>-0.94769818043008003</v>
      </c>
      <c r="X1348">
        <v>18</v>
      </c>
      <c r="Y1348">
        <v>78.59</v>
      </c>
      <c r="Z1348">
        <v>89059</v>
      </c>
      <c r="AA1348" t="s">
        <v>39</v>
      </c>
      <c r="AB1348" t="s">
        <v>40</v>
      </c>
    </row>
    <row r="1349" spans="1:28" x14ac:dyDescent="0.3">
      <c r="A1349">
        <v>22613</v>
      </c>
      <c r="B1349" t="s">
        <v>27</v>
      </c>
      <c r="C1349">
        <v>0.06</v>
      </c>
      <c r="D1349">
        <v>8.1199999999999992</v>
      </c>
      <c r="E1349">
        <v>2.83</v>
      </c>
      <c r="F1349">
        <v>696</v>
      </c>
      <c r="G1349" t="s">
        <v>1022</v>
      </c>
      <c r="H1349" t="s">
        <v>43</v>
      </c>
      <c r="I1349" t="s">
        <v>30</v>
      </c>
      <c r="J1349" t="s">
        <v>55</v>
      </c>
      <c r="K1349" t="s">
        <v>86</v>
      </c>
      <c r="L1349" t="s">
        <v>62</v>
      </c>
      <c r="M1349" t="s">
        <v>253</v>
      </c>
      <c r="N1349">
        <v>0.77</v>
      </c>
      <c r="O1349" t="s">
        <v>35</v>
      </c>
      <c r="P1349" t="s">
        <v>49</v>
      </c>
      <c r="Q1349" t="s">
        <v>413</v>
      </c>
      <c r="R1349" t="s">
        <v>1023</v>
      </c>
      <c r="S1349">
        <v>46307</v>
      </c>
      <c r="T1349" s="1">
        <v>42090</v>
      </c>
      <c r="U1349" s="1">
        <v>42091</v>
      </c>
      <c r="V1349">
        <v>-82.83</v>
      </c>
      <c r="W1349" s="2">
        <f>Sales_Dataset[[#This Row],[Profit]]/Sales_Dataset[[#This Row],[Sales]]</f>
        <v>-1.0546218487394956</v>
      </c>
      <c r="X1349">
        <v>10</v>
      </c>
      <c r="Y1349">
        <v>78.540000000000006</v>
      </c>
      <c r="Z1349">
        <v>89847</v>
      </c>
      <c r="AA1349" t="s">
        <v>52</v>
      </c>
      <c r="AB1349" t="s">
        <v>40</v>
      </c>
    </row>
    <row r="1350" spans="1:28" x14ac:dyDescent="0.3">
      <c r="A1350">
        <v>19375</v>
      </c>
      <c r="B1350" t="s">
        <v>76</v>
      </c>
      <c r="C1350">
        <v>0</v>
      </c>
      <c r="D1350">
        <v>4.9800000000000004</v>
      </c>
      <c r="E1350">
        <v>7.44</v>
      </c>
      <c r="F1350">
        <v>3167</v>
      </c>
      <c r="G1350" t="s">
        <v>1097</v>
      </c>
      <c r="H1350" t="s">
        <v>43</v>
      </c>
      <c r="I1350" t="s">
        <v>30</v>
      </c>
      <c r="J1350" t="s">
        <v>45</v>
      </c>
      <c r="K1350" t="s">
        <v>53</v>
      </c>
      <c r="L1350" t="s">
        <v>47</v>
      </c>
      <c r="M1350" t="s">
        <v>136</v>
      </c>
      <c r="N1350">
        <v>0.36</v>
      </c>
      <c r="O1350" t="s">
        <v>35</v>
      </c>
      <c r="P1350" t="s">
        <v>88</v>
      </c>
      <c r="Q1350" t="s">
        <v>94</v>
      </c>
      <c r="R1350" t="s">
        <v>1098</v>
      </c>
      <c r="S1350">
        <v>32004</v>
      </c>
      <c r="T1350" s="1">
        <v>42174</v>
      </c>
      <c r="U1350" s="1">
        <v>42176</v>
      </c>
      <c r="V1350">
        <v>-195.34200000000001</v>
      </c>
      <c r="W1350" s="2">
        <f>Sales_Dataset[[#This Row],[Profit]]/Sales_Dataset[[#This Row],[Sales]]</f>
        <v>-2.4944706933980334</v>
      </c>
      <c r="X1350">
        <v>15</v>
      </c>
      <c r="Y1350">
        <v>78.31</v>
      </c>
      <c r="Z1350">
        <v>86491</v>
      </c>
      <c r="AA1350" t="s">
        <v>91</v>
      </c>
      <c r="AB1350" t="s">
        <v>40</v>
      </c>
    </row>
    <row r="1351" spans="1:28" x14ac:dyDescent="0.3">
      <c r="A1351">
        <v>19438</v>
      </c>
      <c r="B1351" t="s">
        <v>58</v>
      </c>
      <c r="C1351">
        <v>0.08</v>
      </c>
      <c r="D1351">
        <v>15.73</v>
      </c>
      <c r="E1351">
        <v>7.42</v>
      </c>
      <c r="F1351">
        <v>2272</v>
      </c>
      <c r="G1351" t="s">
        <v>1129</v>
      </c>
      <c r="H1351" t="s">
        <v>85</v>
      </c>
      <c r="I1351" t="s">
        <v>30</v>
      </c>
      <c r="J1351" t="s">
        <v>45</v>
      </c>
      <c r="K1351" t="s">
        <v>61</v>
      </c>
      <c r="L1351" t="s">
        <v>62</v>
      </c>
      <c r="M1351" t="s">
        <v>1130</v>
      </c>
      <c r="N1351">
        <v>0.56000000000000005</v>
      </c>
      <c r="O1351" t="s">
        <v>35</v>
      </c>
      <c r="P1351" t="s">
        <v>49</v>
      </c>
      <c r="Q1351" t="s">
        <v>50</v>
      </c>
      <c r="R1351" t="s">
        <v>1131</v>
      </c>
      <c r="S1351">
        <v>76543</v>
      </c>
      <c r="T1351" s="1">
        <v>42079</v>
      </c>
      <c r="U1351" s="1">
        <v>42081</v>
      </c>
      <c r="V1351">
        <v>-37.6</v>
      </c>
      <c r="W1351" s="2">
        <f>Sales_Dataset[[#This Row],[Profit]]/Sales_Dataset[[#This Row],[Sales]]</f>
        <v>-0.48155737704918034</v>
      </c>
      <c r="X1351">
        <v>5</v>
      </c>
      <c r="Y1351">
        <v>78.08</v>
      </c>
      <c r="Z1351">
        <v>90110</v>
      </c>
      <c r="AA1351" t="s">
        <v>52</v>
      </c>
      <c r="AB1351" t="s">
        <v>40</v>
      </c>
    </row>
    <row r="1352" spans="1:28" x14ac:dyDescent="0.3">
      <c r="A1352">
        <v>1951</v>
      </c>
      <c r="B1352" t="s">
        <v>27</v>
      </c>
      <c r="C1352">
        <v>0.09</v>
      </c>
      <c r="D1352">
        <v>4</v>
      </c>
      <c r="E1352">
        <v>1.3</v>
      </c>
      <c r="F1352">
        <v>117</v>
      </c>
      <c r="G1352" t="s">
        <v>134</v>
      </c>
      <c r="H1352" t="s">
        <v>85</v>
      </c>
      <c r="I1352" t="s">
        <v>44</v>
      </c>
      <c r="J1352" t="s">
        <v>45</v>
      </c>
      <c r="K1352" t="s">
        <v>53</v>
      </c>
      <c r="L1352" t="s">
        <v>82</v>
      </c>
      <c r="M1352" t="s">
        <v>173</v>
      </c>
      <c r="N1352">
        <v>0.37</v>
      </c>
      <c r="O1352" t="s">
        <v>35</v>
      </c>
      <c r="P1352" t="s">
        <v>36</v>
      </c>
      <c r="Q1352" t="s">
        <v>108</v>
      </c>
      <c r="R1352" t="s">
        <v>135</v>
      </c>
      <c r="S1352">
        <v>98103</v>
      </c>
      <c r="T1352" s="1">
        <v>42098</v>
      </c>
      <c r="U1352" s="1">
        <v>42100</v>
      </c>
      <c r="V1352">
        <v>16.79</v>
      </c>
      <c r="W1352" s="2">
        <f>Sales_Dataset[[#This Row],[Profit]]/Sales_Dataset[[#This Row],[Sales]]</f>
        <v>0.21633810076021132</v>
      </c>
      <c r="X1352">
        <v>19</v>
      </c>
      <c r="Y1352">
        <v>77.61</v>
      </c>
      <c r="Z1352">
        <v>13959</v>
      </c>
      <c r="AA1352" t="s">
        <v>39</v>
      </c>
      <c r="AB1352" t="s">
        <v>129</v>
      </c>
    </row>
    <row r="1353" spans="1:28" x14ac:dyDescent="0.3">
      <c r="A1353">
        <v>20640</v>
      </c>
      <c r="B1353" t="s">
        <v>58</v>
      </c>
      <c r="C1353">
        <v>0.08</v>
      </c>
      <c r="D1353">
        <v>5.98</v>
      </c>
      <c r="E1353">
        <v>5.46</v>
      </c>
      <c r="F1353">
        <v>2254</v>
      </c>
      <c r="G1353" t="s">
        <v>1568</v>
      </c>
      <c r="H1353" t="s">
        <v>43</v>
      </c>
      <c r="I1353" t="s">
        <v>30</v>
      </c>
      <c r="J1353" t="s">
        <v>45</v>
      </c>
      <c r="K1353" t="s">
        <v>53</v>
      </c>
      <c r="L1353" t="s">
        <v>47</v>
      </c>
      <c r="M1353" t="s">
        <v>1507</v>
      </c>
      <c r="N1353">
        <v>0.36</v>
      </c>
      <c r="O1353" t="s">
        <v>35</v>
      </c>
      <c r="P1353" t="s">
        <v>88</v>
      </c>
      <c r="Q1353" t="s">
        <v>409</v>
      </c>
      <c r="R1353" t="s">
        <v>934</v>
      </c>
      <c r="S1353">
        <v>42003</v>
      </c>
      <c r="T1353" s="1">
        <v>42122</v>
      </c>
      <c r="U1353" s="1">
        <v>42122</v>
      </c>
      <c r="V1353">
        <v>110.11799999999999</v>
      </c>
      <c r="W1353" s="2">
        <f>Sales_Dataset[[#This Row],[Profit]]/Sales_Dataset[[#This Row],[Sales]]</f>
        <v>1.42014444157854</v>
      </c>
      <c r="X1353">
        <v>13</v>
      </c>
      <c r="Y1353">
        <v>77.540000000000006</v>
      </c>
      <c r="Z1353">
        <v>89279</v>
      </c>
      <c r="AA1353" t="s">
        <v>91</v>
      </c>
      <c r="AB1353" t="s">
        <v>40</v>
      </c>
    </row>
    <row r="1354" spans="1:28" x14ac:dyDescent="0.3">
      <c r="A1354">
        <v>21638</v>
      </c>
      <c r="B1354" t="s">
        <v>58</v>
      </c>
      <c r="C1354">
        <v>0.09</v>
      </c>
      <c r="D1354">
        <v>77.510000000000005</v>
      </c>
      <c r="E1354">
        <v>4</v>
      </c>
      <c r="F1354">
        <v>1957</v>
      </c>
      <c r="G1354" t="s">
        <v>1918</v>
      </c>
      <c r="H1354" t="s">
        <v>43</v>
      </c>
      <c r="I1354" t="s">
        <v>80</v>
      </c>
      <c r="J1354" t="s">
        <v>55</v>
      </c>
      <c r="K1354" t="s">
        <v>86</v>
      </c>
      <c r="L1354" t="s">
        <v>47</v>
      </c>
      <c r="M1354" t="s">
        <v>1919</v>
      </c>
      <c r="N1354">
        <v>0.76</v>
      </c>
      <c r="O1354" t="s">
        <v>35</v>
      </c>
      <c r="P1354" t="s">
        <v>49</v>
      </c>
      <c r="Q1354" t="s">
        <v>433</v>
      </c>
      <c r="R1354" t="s">
        <v>1904</v>
      </c>
      <c r="S1354">
        <v>63130</v>
      </c>
      <c r="T1354" s="1">
        <v>42101</v>
      </c>
      <c r="U1354" s="1">
        <v>42103</v>
      </c>
      <c r="V1354">
        <v>-387.1044</v>
      </c>
      <c r="W1354" s="2">
        <f>Sales_Dataset[[#This Row],[Profit]]/Sales_Dataset[[#This Row],[Sales]]</f>
        <v>-4.9968297405447268</v>
      </c>
      <c r="X1354">
        <v>1</v>
      </c>
      <c r="Y1354">
        <v>77.47</v>
      </c>
      <c r="Z1354">
        <v>89818</v>
      </c>
      <c r="AA1354" t="s">
        <v>52</v>
      </c>
      <c r="AB1354" t="s">
        <v>40</v>
      </c>
    </row>
    <row r="1355" spans="1:28" x14ac:dyDescent="0.3">
      <c r="A1355">
        <v>21582</v>
      </c>
      <c r="B1355" t="s">
        <v>65</v>
      </c>
      <c r="C1355">
        <v>7.0000000000000007E-2</v>
      </c>
      <c r="D1355">
        <v>5.98</v>
      </c>
      <c r="E1355">
        <v>5.79</v>
      </c>
      <c r="F1355">
        <v>2369</v>
      </c>
      <c r="G1355" t="s">
        <v>1897</v>
      </c>
      <c r="H1355" t="s">
        <v>43</v>
      </c>
      <c r="I1355" t="s">
        <v>80</v>
      </c>
      <c r="J1355" t="s">
        <v>45</v>
      </c>
      <c r="K1355" t="s">
        <v>53</v>
      </c>
      <c r="L1355" t="s">
        <v>47</v>
      </c>
      <c r="M1355" t="s">
        <v>678</v>
      </c>
      <c r="N1355">
        <v>0.36</v>
      </c>
      <c r="O1355" t="s">
        <v>35</v>
      </c>
      <c r="P1355" t="s">
        <v>88</v>
      </c>
      <c r="Q1355" t="s">
        <v>94</v>
      </c>
      <c r="R1355" t="s">
        <v>1898</v>
      </c>
      <c r="S1355">
        <v>33024</v>
      </c>
      <c r="T1355" s="1">
        <v>42017</v>
      </c>
      <c r="U1355" s="1">
        <v>42019</v>
      </c>
      <c r="V1355">
        <v>-41.972700000000003</v>
      </c>
      <c r="W1355" s="2">
        <f>Sales_Dataset[[#This Row],[Profit]]/Sales_Dataset[[#This Row],[Sales]]</f>
        <v>-0.54214285714285715</v>
      </c>
      <c r="X1355">
        <v>13</v>
      </c>
      <c r="Y1355">
        <v>77.42</v>
      </c>
      <c r="Z1355">
        <v>90408</v>
      </c>
      <c r="AA1355" t="s">
        <v>91</v>
      </c>
      <c r="AB1355" t="s">
        <v>40</v>
      </c>
    </row>
    <row r="1356" spans="1:28" x14ac:dyDescent="0.3">
      <c r="A1356">
        <v>18642</v>
      </c>
      <c r="B1356" t="s">
        <v>27</v>
      </c>
      <c r="C1356">
        <v>0.05</v>
      </c>
      <c r="D1356">
        <v>6.68</v>
      </c>
      <c r="E1356">
        <v>6.93</v>
      </c>
      <c r="F1356">
        <v>2880</v>
      </c>
      <c r="G1356" t="s">
        <v>708</v>
      </c>
      <c r="H1356" t="s">
        <v>43</v>
      </c>
      <c r="I1356" t="s">
        <v>60</v>
      </c>
      <c r="J1356" t="s">
        <v>45</v>
      </c>
      <c r="K1356" t="s">
        <v>53</v>
      </c>
      <c r="L1356" t="s">
        <v>47</v>
      </c>
      <c r="M1356" t="s">
        <v>709</v>
      </c>
      <c r="N1356">
        <v>0.37</v>
      </c>
      <c r="O1356" t="s">
        <v>35</v>
      </c>
      <c r="P1356" t="s">
        <v>88</v>
      </c>
      <c r="Q1356" t="s">
        <v>94</v>
      </c>
      <c r="R1356" t="s">
        <v>710</v>
      </c>
      <c r="S1356">
        <v>33160</v>
      </c>
      <c r="T1356" s="1">
        <v>42091</v>
      </c>
      <c r="U1356" s="1">
        <v>42092</v>
      </c>
      <c r="V1356">
        <v>-2.3520000000000096</v>
      </c>
      <c r="W1356" s="2">
        <f>Sales_Dataset[[#This Row],[Profit]]/Sales_Dataset[[#This Row],[Sales]]</f>
        <v>-3.0466321243523439E-2</v>
      </c>
      <c r="X1356">
        <v>11</v>
      </c>
      <c r="Y1356">
        <v>77.2</v>
      </c>
      <c r="Z1356">
        <v>88626</v>
      </c>
      <c r="AA1356" t="s">
        <v>91</v>
      </c>
      <c r="AB1356" t="s">
        <v>40</v>
      </c>
    </row>
    <row r="1357" spans="1:28" x14ac:dyDescent="0.3">
      <c r="A1357">
        <v>25544</v>
      </c>
      <c r="B1357" t="s">
        <v>76</v>
      </c>
      <c r="C1357">
        <v>7.0000000000000007E-2</v>
      </c>
      <c r="D1357">
        <v>8.9499999999999993</v>
      </c>
      <c r="E1357">
        <v>2.0099999999999998</v>
      </c>
      <c r="F1357">
        <v>1482</v>
      </c>
      <c r="G1357" t="s">
        <v>2219</v>
      </c>
      <c r="H1357" t="s">
        <v>43</v>
      </c>
      <c r="I1357" t="s">
        <v>30</v>
      </c>
      <c r="J1357" t="s">
        <v>45</v>
      </c>
      <c r="K1357" t="s">
        <v>53</v>
      </c>
      <c r="L1357" t="s">
        <v>82</v>
      </c>
      <c r="M1357" t="s">
        <v>344</v>
      </c>
      <c r="N1357">
        <v>0.39</v>
      </c>
      <c r="O1357" t="s">
        <v>35</v>
      </c>
      <c r="P1357" t="s">
        <v>49</v>
      </c>
      <c r="Q1357" t="s">
        <v>216</v>
      </c>
      <c r="R1357" t="s">
        <v>2127</v>
      </c>
      <c r="S1357">
        <v>48708</v>
      </c>
      <c r="T1357" s="1">
        <v>42090</v>
      </c>
      <c r="U1357" s="1">
        <v>42091</v>
      </c>
      <c r="V1357">
        <v>53.067899999999995</v>
      </c>
      <c r="W1357" s="2">
        <f>Sales_Dataset[[#This Row],[Profit]]/Sales_Dataset[[#This Row],[Sales]]</f>
        <v>0.69</v>
      </c>
      <c r="X1357">
        <v>9</v>
      </c>
      <c r="Y1357">
        <v>76.91</v>
      </c>
      <c r="Z1357">
        <v>91362</v>
      </c>
      <c r="AA1357" t="s">
        <v>52</v>
      </c>
      <c r="AB1357" t="s">
        <v>40</v>
      </c>
    </row>
    <row r="1358" spans="1:28" x14ac:dyDescent="0.3">
      <c r="A1358">
        <v>26148</v>
      </c>
      <c r="B1358" t="s">
        <v>27</v>
      </c>
      <c r="C1358">
        <v>0.01</v>
      </c>
      <c r="D1358">
        <v>11.7</v>
      </c>
      <c r="E1358">
        <v>6.96</v>
      </c>
      <c r="F1358">
        <v>2283</v>
      </c>
      <c r="G1358" t="s">
        <v>2996</v>
      </c>
      <c r="H1358" t="s">
        <v>43</v>
      </c>
      <c r="I1358" t="s">
        <v>44</v>
      </c>
      <c r="J1358" t="s">
        <v>45</v>
      </c>
      <c r="K1358" t="s">
        <v>73</v>
      </c>
      <c r="L1358" t="s">
        <v>167</v>
      </c>
      <c r="M1358" t="s">
        <v>1611</v>
      </c>
      <c r="N1358">
        <v>0.5</v>
      </c>
      <c r="O1358" t="s">
        <v>35</v>
      </c>
      <c r="P1358" t="s">
        <v>49</v>
      </c>
      <c r="Q1358" t="s">
        <v>419</v>
      </c>
      <c r="R1358" t="s">
        <v>2997</v>
      </c>
      <c r="S1358">
        <v>53132</v>
      </c>
      <c r="T1358" s="1">
        <v>42028</v>
      </c>
      <c r="U1358" s="1">
        <v>42030</v>
      </c>
      <c r="V1358">
        <v>-28.954000000000001</v>
      </c>
      <c r="W1358" s="2">
        <f>Sales_Dataset[[#This Row],[Profit]]/Sales_Dataset[[#This Row],[Sales]]</f>
        <v>-0.37666189670872902</v>
      </c>
      <c r="X1358">
        <v>6</v>
      </c>
      <c r="Y1358">
        <v>76.87</v>
      </c>
      <c r="Z1358">
        <v>85947</v>
      </c>
      <c r="AA1358" t="s">
        <v>52</v>
      </c>
      <c r="AB1358" t="s">
        <v>40</v>
      </c>
    </row>
    <row r="1359" spans="1:28" x14ac:dyDescent="0.3">
      <c r="A1359">
        <v>25678</v>
      </c>
      <c r="B1359" t="s">
        <v>58</v>
      </c>
      <c r="C1359">
        <v>0.03</v>
      </c>
      <c r="D1359">
        <v>8.0399999999999991</v>
      </c>
      <c r="E1359">
        <v>8.94</v>
      </c>
      <c r="F1359">
        <v>920</v>
      </c>
      <c r="G1359" t="s">
        <v>2019</v>
      </c>
      <c r="H1359" t="s">
        <v>43</v>
      </c>
      <c r="I1359" t="s">
        <v>80</v>
      </c>
      <c r="J1359" t="s">
        <v>45</v>
      </c>
      <c r="K1359" t="s">
        <v>67</v>
      </c>
      <c r="L1359" t="s">
        <v>47</v>
      </c>
      <c r="M1359" t="s">
        <v>2483</v>
      </c>
      <c r="N1359">
        <v>0.4</v>
      </c>
      <c r="O1359" t="s">
        <v>35</v>
      </c>
      <c r="P1359" t="s">
        <v>36</v>
      </c>
      <c r="Q1359" t="s">
        <v>37</v>
      </c>
      <c r="R1359" t="s">
        <v>1732</v>
      </c>
      <c r="S1359">
        <v>92374</v>
      </c>
      <c r="T1359" s="1">
        <v>42106</v>
      </c>
      <c r="U1359" s="1">
        <v>42108</v>
      </c>
      <c r="V1359">
        <v>-160.27549999999999</v>
      </c>
      <c r="W1359" s="2">
        <f>Sales_Dataset[[#This Row],[Profit]]/Sales_Dataset[[#This Row],[Sales]]</f>
        <v>-2.0877360948287094</v>
      </c>
      <c r="X1359">
        <v>9</v>
      </c>
      <c r="Y1359">
        <v>76.77</v>
      </c>
      <c r="Z1359">
        <v>90492</v>
      </c>
      <c r="AA1359" t="s">
        <v>39</v>
      </c>
      <c r="AB1359" t="s">
        <v>40</v>
      </c>
    </row>
    <row r="1360" spans="1:28" x14ac:dyDescent="0.3">
      <c r="A1360">
        <v>22969</v>
      </c>
      <c r="B1360" t="s">
        <v>27</v>
      </c>
      <c r="C1360">
        <v>0</v>
      </c>
      <c r="D1360">
        <v>8.34</v>
      </c>
      <c r="E1360">
        <v>4.82</v>
      </c>
      <c r="F1360">
        <v>786</v>
      </c>
      <c r="G1360" t="s">
        <v>2283</v>
      </c>
      <c r="H1360" t="s">
        <v>43</v>
      </c>
      <c r="I1360" t="s">
        <v>44</v>
      </c>
      <c r="J1360" t="s">
        <v>45</v>
      </c>
      <c r="K1360" t="s">
        <v>53</v>
      </c>
      <c r="L1360" t="s">
        <v>47</v>
      </c>
      <c r="M1360" t="s">
        <v>2284</v>
      </c>
      <c r="N1360">
        <v>0.4</v>
      </c>
      <c r="O1360" t="s">
        <v>35</v>
      </c>
      <c r="P1360" t="s">
        <v>36</v>
      </c>
      <c r="Q1360" t="s">
        <v>37</v>
      </c>
      <c r="R1360" t="s">
        <v>2285</v>
      </c>
      <c r="S1360">
        <v>92691</v>
      </c>
      <c r="T1360" s="1">
        <v>42100</v>
      </c>
      <c r="U1360" s="1">
        <v>42101</v>
      </c>
      <c r="V1360">
        <v>-5.05</v>
      </c>
      <c r="W1360" s="2">
        <f>Sales_Dataset[[#This Row],[Profit]]/Sales_Dataset[[#This Row],[Sales]]</f>
        <v>-6.6246884428702607E-2</v>
      </c>
      <c r="X1360">
        <v>9</v>
      </c>
      <c r="Y1360">
        <v>76.23</v>
      </c>
      <c r="Z1360">
        <v>91513</v>
      </c>
      <c r="AA1360" t="s">
        <v>39</v>
      </c>
      <c r="AB1360" t="s">
        <v>40</v>
      </c>
    </row>
    <row r="1361" spans="1:28" x14ac:dyDescent="0.3">
      <c r="A1361">
        <v>23042</v>
      </c>
      <c r="B1361" t="s">
        <v>27</v>
      </c>
      <c r="C1361">
        <v>0.08</v>
      </c>
      <c r="D1361">
        <v>7.84</v>
      </c>
      <c r="E1361">
        <v>4.71</v>
      </c>
      <c r="F1361">
        <v>2855</v>
      </c>
      <c r="G1361" t="s">
        <v>2302</v>
      </c>
      <c r="H1361" t="s">
        <v>43</v>
      </c>
      <c r="I1361" t="s">
        <v>30</v>
      </c>
      <c r="J1361" t="s">
        <v>45</v>
      </c>
      <c r="K1361" t="s">
        <v>67</v>
      </c>
      <c r="L1361" t="s">
        <v>47</v>
      </c>
      <c r="M1361" t="s">
        <v>2123</v>
      </c>
      <c r="N1361">
        <v>0.35</v>
      </c>
      <c r="O1361" t="s">
        <v>35</v>
      </c>
      <c r="P1361" t="s">
        <v>36</v>
      </c>
      <c r="Q1361" t="s">
        <v>108</v>
      </c>
      <c r="R1361" t="s">
        <v>2303</v>
      </c>
      <c r="S1361">
        <v>98198</v>
      </c>
      <c r="T1361" s="1">
        <v>42025</v>
      </c>
      <c r="U1361" s="1">
        <v>42026</v>
      </c>
      <c r="V1361">
        <v>-12.876779999999998</v>
      </c>
      <c r="W1361" s="2">
        <f>Sales_Dataset[[#This Row],[Profit]]/Sales_Dataset[[#This Row],[Sales]]</f>
        <v>-0.1690753676470588</v>
      </c>
      <c r="X1361">
        <v>10</v>
      </c>
      <c r="Y1361">
        <v>76.16</v>
      </c>
      <c r="Z1361">
        <v>87316</v>
      </c>
      <c r="AA1361" t="s">
        <v>39</v>
      </c>
      <c r="AB1361" t="s">
        <v>40</v>
      </c>
    </row>
    <row r="1362" spans="1:28" x14ac:dyDescent="0.3">
      <c r="A1362">
        <v>22501</v>
      </c>
      <c r="B1362" t="s">
        <v>65</v>
      </c>
      <c r="C1362">
        <v>0.04</v>
      </c>
      <c r="D1362">
        <v>8.6</v>
      </c>
      <c r="E1362">
        <v>6.19</v>
      </c>
      <c r="F1362">
        <v>1132</v>
      </c>
      <c r="G1362" t="s">
        <v>2150</v>
      </c>
      <c r="H1362" t="s">
        <v>43</v>
      </c>
      <c r="I1362" t="s">
        <v>44</v>
      </c>
      <c r="J1362" t="s">
        <v>45</v>
      </c>
      <c r="K1362" t="s">
        <v>67</v>
      </c>
      <c r="L1362" t="s">
        <v>47</v>
      </c>
      <c r="M1362" t="s">
        <v>247</v>
      </c>
      <c r="N1362">
        <v>0.38</v>
      </c>
      <c r="O1362" t="s">
        <v>35</v>
      </c>
      <c r="P1362" t="s">
        <v>49</v>
      </c>
      <c r="Q1362" t="s">
        <v>50</v>
      </c>
      <c r="R1362" t="s">
        <v>2151</v>
      </c>
      <c r="S1362">
        <v>76039</v>
      </c>
      <c r="T1362" s="1">
        <v>42051</v>
      </c>
      <c r="U1362" s="1">
        <v>42058</v>
      </c>
      <c r="V1362">
        <v>-63.813500000000005</v>
      </c>
      <c r="W1362" s="2">
        <f>Sales_Dataset[[#This Row],[Profit]]/Sales_Dataset[[#This Row],[Sales]]</f>
        <v>-0.84175570505210395</v>
      </c>
      <c r="X1362">
        <v>9</v>
      </c>
      <c r="Y1362">
        <v>75.81</v>
      </c>
      <c r="Z1362">
        <v>88102</v>
      </c>
      <c r="AA1362" t="s">
        <v>52</v>
      </c>
      <c r="AB1362" t="s">
        <v>40</v>
      </c>
    </row>
    <row r="1363" spans="1:28" x14ac:dyDescent="0.3">
      <c r="A1363">
        <v>18951</v>
      </c>
      <c r="B1363" t="s">
        <v>65</v>
      </c>
      <c r="C1363">
        <v>0.04</v>
      </c>
      <c r="D1363">
        <v>6.35</v>
      </c>
      <c r="E1363">
        <v>1.02</v>
      </c>
      <c r="F1363">
        <v>3035</v>
      </c>
      <c r="G1363" t="s">
        <v>882</v>
      </c>
      <c r="H1363" t="s">
        <v>43</v>
      </c>
      <c r="I1363" t="s">
        <v>44</v>
      </c>
      <c r="J1363" t="s">
        <v>45</v>
      </c>
      <c r="K1363" t="s">
        <v>53</v>
      </c>
      <c r="L1363" t="s">
        <v>82</v>
      </c>
      <c r="M1363" t="s">
        <v>196</v>
      </c>
      <c r="N1363">
        <v>0.39</v>
      </c>
      <c r="O1363" t="s">
        <v>35</v>
      </c>
      <c r="P1363" t="s">
        <v>49</v>
      </c>
      <c r="Q1363" t="s">
        <v>176</v>
      </c>
      <c r="R1363" t="s">
        <v>884</v>
      </c>
      <c r="S1363">
        <v>60148</v>
      </c>
      <c r="T1363" s="1">
        <v>42019</v>
      </c>
      <c r="U1363" s="1">
        <v>42024</v>
      </c>
      <c r="V1363">
        <v>52.170899999999996</v>
      </c>
      <c r="W1363" s="2">
        <f>Sales_Dataset[[#This Row],[Profit]]/Sales_Dataset[[#This Row],[Sales]]</f>
        <v>0.69</v>
      </c>
      <c r="X1363">
        <v>12</v>
      </c>
      <c r="Y1363">
        <v>75.61</v>
      </c>
      <c r="Z1363">
        <v>89128</v>
      </c>
      <c r="AA1363" t="s">
        <v>52</v>
      </c>
      <c r="AB1363" t="s">
        <v>40</v>
      </c>
    </row>
    <row r="1364" spans="1:28" x14ac:dyDescent="0.3">
      <c r="A1364">
        <v>25028</v>
      </c>
      <c r="B1364" t="s">
        <v>27</v>
      </c>
      <c r="C1364">
        <v>0</v>
      </c>
      <c r="D1364">
        <v>11.48</v>
      </c>
      <c r="E1364">
        <v>5.43</v>
      </c>
      <c r="F1364">
        <v>1018</v>
      </c>
      <c r="G1364" t="s">
        <v>2788</v>
      </c>
      <c r="H1364" t="s">
        <v>43</v>
      </c>
      <c r="I1364" t="s">
        <v>44</v>
      </c>
      <c r="J1364" t="s">
        <v>45</v>
      </c>
      <c r="K1364" t="s">
        <v>53</v>
      </c>
      <c r="L1364" t="s">
        <v>47</v>
      </c>
      <c r="M1364" t="s">
        <v>2791</v>
      </c>
      <c r="N1364">
        <v>0.36</v>
      </c>
      <c r="O1364" t="s">
        <v>35</v>
      </c>
      <c r="P1364" t="s">
        <v>88</v>
      </c>
      <c r="Q1364" t="s">
        <v>112</v>
      </c>
      <c r="R1364" t="s">
        <v>2790</v>
      </c>
      <c r="S1364">
        <v>27511</v>
      </c>
      <c r="T1364" s="1">
        <v>42102</v>
      </c>
      <c r="U1364" s="1">
        <v>42102</v>
      </c>
      <c r="V1364">
        <v>115.72799999999999</v>
      </c>
      <c r="W1364" s="2">
        <f>Sales_Dataset[[#This Row],[Profit]]/Sales_Dataset[[#This Row],[Sales]]</f>
        <v>1.5324152542372882</v>
      </c>
      <c r="X1364">
        <v>6</v>
      </c>
      <c r="Y1364">
        <v>75.52</v>
      </c>
      <c r="Z1364">
        <v>88391</v>
      </c>
      <c r="AA1364" t="s">
        <v>91</v>
      </c>
      <c r="AB1364" t="s">
        <v>40</v>
      </c>
    </row>
    <row r="1365" spans="1:28" x14ac:dyDescent="0.3">
      <c r="A1365">
        <v>22132</v>
      </c>
      <c r="B1365" t="s">
        <v>58</v>
      </c>
      <c r="C1365">
        <v>0.1</v>
      </c>
      <c r="D1365">
        <v>15.14</v>
      </c>
      <c r="E1365">
        <v>4.53</v>
      </c>
      <c r="F1365">
        <v>1199</v>
      </c>
      <c r="G1365" t="s">
        <v>2063</v>
      </c>
      <c r="H1365" t="s">
        <v>43</v>
      </c>
      <c r="I1365" t="s">
        <v>80</v>
      </c>
      <c r="J1365" t="s">
        <v>45</v>
      </c>
      <c r="K1365" t="s">
        <v>120</v>
      </c>
      <c r="L1365" t="s">
        <v>47</v>
      </c>
      <c r="M1365" t="s">
        <v>2064</v>
      </c>
      <c r="N1365">
        <v>0.81</v>
      </c>
      <c r="O1365" t="s">
        <v>35</v>
      </c>
      <c r="P1365" t="s">
        <v>69</v>
      </c>
      <c r="Q1365" t="s">
        <v>727</v>
      </c>
      <c r="R1365" t="s">
        <v>2065</v>
      </c>
      <c r="S1365">
        <v>3060</v>
      </c>
      <c r="T1365" s="1">
        <v>42060</v>
      </c>
      <c r="U1365" s="1">
        <v>42063</v>
      </c>
      <c r="V1365">
        <v>-24.897600000000001</v>
      </c>
      <c r="W1365" s="2">
        <f>Sales_Dataset[[#This Row],[Profit]]/Sales_Dataset[[#This Row],[Sales]]</f>
        <v>-0.33121724092058002</v>
      </c>
      <c r="X1365">
        <v>5</v>
      </c>
      <c r="Y1365">
        <v>75.17</v>
      </c>
      <c r="Z1365">
        <v>87585</v>
      </c>
      <c r="AA1365" t="s">
        <v>72</v>
      </c>
      <c r="AB1365" t="s">
        <v>40</v>
      </c>
    </row>
    <row r="1366" spans="1:28" x14ac:dyDescent="0.3">
      <c r="A1366">
        <v>21573</v>
      </c>
      <c r="B1366" t="s">
        <v>41</v>
      </c>
      <c r="C1366">
        <v>0.06</v>
      </c>
      <c r="D1366">
        <v>6.48</v>
      </c>
      <c r="E1366">
        <v>7.49</v>
      </c>
      <c r="F1366">
        <v>2014</v>
      </c>
      <c r="G1366" t="s">
        <v>889</v>
      </c>
      <c r="H1366" t="s">
        <v>43</v>
      </c>
      <c r="I1366" t="s">
        <v>44</v>
      </c>
      <c r="J1366" t="s">
        <v>45</v>
      </c>
      <c r="K1366" t="s">
        <v>53</v>
      </c>
      <c r="L1366" t="s">
        <v>47</v>
      </c>
      <c r="M1366" t="s">
        <v>739</v>
      </c>
      <c r="N1366">
        <v>0.37</v>
      </c>
      <c r="O1366" t="s">
        <v>35</v>
      </c>
      <c r="P1366" t="s">
        <v>49</v>
      </c>
      <c r="Q1366" t="s">
        <v>455</v>
      </c>
      <c r="R1366" t="s">
        <v>891</v>
      </c>
      <c r="S1366">
        <v>51503</v>
      </c>
      <c r="T1366" s="1">
        <v>42098</v>
      </c>
      <c r="U1366" s="1">
        <v>42098</v>
      </c>
      <c r="V1366">
        <v>-191.49</v>
      </c>
      <c r="W1366" s="2">
        <f>Sales_Dataset[[#This Row],[Profit]]/Sales_Dataset[[#This Row],[Sales]]</f>
        <v>-2.5555852128653407</v>
      </c>
      <c r="X1366">
        <v>12</v>
      </c>
      <c r="Y1366">
        <v>74.930000000000007</v>
      </c>
      <c r="Z1366">
        <v>88368</v>
      </c>
      <c r="AA1366" t="s">
        <v>52</v>
      </c>
      <c r="AB1366" t="s">
        <v>40</v>
      </c>
    </row>
    <row r="1367" spans="1:28" x14ac:dyDescent="0.3">
      <c r="A1367">
        <v>22547</v>
      </c>
      <c r="B1367" t="s">
        <v>76</v>
      </c>
      <c r="C1367">
        <v>0.01</v>
      </c>
      <c r="D1367">
        <v>5.94</v>
      </c>
      <c r="E1367">
        <v>9.92</v>
      </c>
      <c r="F1367">
        <v>871</v>
      </c>
      <c r="G1367" t="s">
        <v>2164</v>
      </c>
      <c r="H1367" t="s">
        <v>43</v>
      </c>
      <c r="I1367" t="s">
        <v>44</v>
      </c>
      <c r="J1367" t="s">
        <v>45</v>
      </c>
      <c r="K1367" t="s">
        <v>67</v>
      </c>
      <c r="L1367" t="s">
        <v>47</v>
      </c>
      <c r="M1367" t="s">
        <v>2165</v>
      </c>
      <c r="N1367">
        <v>0.38</v>
      </c>
      <c r="O1367" t="s">
        <v>35</v>
      </c>
      <c r="P1367" t="s">
        <v>36</v>
      </c>
      <c r="Q1367" t="s">
        <v>1617</v>
      </c>
      <c r="R1367" t="s">
        <v>2166</v>
      </c>
      <c r="S1367">
        <v>89502</v>
      </c>
      <c r="T1367" s="1">
        <v>42144</v>
      </c>
      <c r="U1367" s="1">
        <v>42147</v>
      </c>
      <c r="V1367">
        <v>-239.315</v>
      </c>
      <c r="W1367" s="2">
        <f>Sales_Dataset[[#This Row],[Profit]]/Sales_Dataset[[#This Row],[Sales]]</f>
        <v>-3.2006820917480274</v>
      </c>
      <c r="X1367">
        <v>12</v>
      </c>
      <c r="Y1367">
        <v>74.77</v>
      </c>
      <c r="Z1367">
        <v>90578</v>
      </c>
      <c r="AA1367" t="s">
        <v>39</v>
      </c>
      <c r="AB1367" t="s">
        <v>40</v>
      </c>
    </row>
    <row r="1368" spans="1:28" x14ac:dyDescent="0.3">
      <c r="A1368">
        <v>23299</v>
      </c>
      <c r="B1368" t="s">
        <v>41</v>
      </c>
      <c r="C1368">
        <v>0.09</v>
      </c>
      <c r="D1368">
        <v>3.75</v>
      </c>
      <c r="E1368">
        <v>0.5</v>
      </c>
      <c r="F1368">
        <v>2689</v>
      </c>
      <c r="G1368" t="s">
        <v>2371</v>
      </c>
      <c r="H1368" t="s">
        <v>43</v>
      </c>
      <c r="I1368" t="s">
        <v>44</v>
      </c>
      <c r="J1368" t="s">
        <v>45</v>
      </c>
      <c r="K1368" t="s">
        <v>46</v>
      </c>
      <c r="L1368" t="s">
        <v>47</v>
      </c>
      <c r="M1368" t="s">
        <v>2372</v>
      </c>
      <c r="N1368">
        <v>0.37</v>
      </c>
      <c r="O1368" t="s">
        <v>35</v>
      </c>
      <c r="P1368" t="s">
        <v>69</v>
      </c>
      <c r="Q1368" t="s">
        <v>497</v>
      </c>
      <c r="R1368" t="s">
        <v>2373</v>
      </c>
      <c r="S1368">
        <v>7011</v>
      </c>
      <c r="T1368" s="1">
        <v>42128</v>
      </c>
      <c r="U1368" s="1">
        <v>42130</v>
      </c>
      <c r="V1368">
        <v>51.218699999999998</v>
      </c>
      <c r="W1368" s="2">
        <f>Sales_Dataset[[#This Row],[Profit]]/Sales_Dataset[[#This Row],[Sales]]</f>
        <v>0.69</v>
      </c>
      <c r="X1368">
        <v>21</v>
      </c>
      <c r="Y1368">
        <v>74.23</v>
      </c>
      <c r="Z1368">
        <v>90624</v>
      </c>
      <c r="AA1368" t="s">
        <v>72</v>
      </c>
      <c r="AB1368" t="s">
        <v>40</v>
      </c>
    </row>
    <row r="1369" spans="1:28" x14ac:dyDescent="0.3">
      <c r="A1369">
        <v>19385</v>
      </c>
      <c r="B1369" t="s">
        <v>76</v>
      </c>
      <c r="C1369">
        <v>0.02</v>
      </c>
      <c r="D1369">
        <v>3.36</v>
      </c>
      <c r="E1369">
        <v>6.27</v>
      </c>
      <c r="F1369">
        <v>851</v>
      </c>
      <c r="G1369" t="s">
        <v>1105</v>
      </c>
      <c r="H1369" t="s">
        <v>43</v>
      </c>
      <c r="I1369" t="s">
        <v>30</v>
      </c>
      <c r="J1369" t="s">
        <v>45</v>
      </c>
      <c r="K1369" t="s">
        <v>67</v>
      </c>
      <c r="L1369" t="s">
        <v>47</v>
      </c>
      <c r="M1369" t="s">
        <v>1012</v>
      </c>
      <c r="N1369">
        <v>0.4</v>
      </c>
      <c r="O1369" t="s">
        <v>35</v>
      </c>
      <c r="P1369" t="s">
        <v>36</v>
      </c>
      <c r="Q1369" t="s">
        <v>37</v>
      </c>
      <c r="R1369" t="s">
        <v>1107</v>
      </c>
      <c r="S1369">
        <v>91745</v>
      </c>
      <c r="T1369" s="1">
        <v>42070</v>
      </c>
      <c r="U1369" s="1">
        <v>42072</v>
      </c>
      <c r="V1369">
        <v>-216.154</v>
      </c>
      <c r="W1369" s="2">
        <f>Sales_Dataset[[#This Row],[Profit]]/Sales_Dataset[[#This Row],[Sales]]</f>
        <v>-2.9178455723542118</v>
      </c>
      <c r="X1369">
        <v>21</v>
      </c>
      <c r="Y1369">
        <v>74.08</v>
      </c>
      <c r="Z1369">
        <v>88569</v>
      </c>
      <c r="AA1369" t="s">
        <v>39</v>
      </c>
      <c r="AB1369" t="s">
        <v>40</v>
      </c>
    </row>
    <row r="1370" spans="1:28" x14ac:dyDescent="0.3">
      <c r="A1370">
        <v>21596</v>
      </c>
      <c r="B1370" t="s">
        <v>58</v>
      </c>
      <c r="C1370">
        <v>0.02</v>
      </c>
      <c r="D1370">
        <v>4.8899999999999997</v>
      </c>
      <c r="E1370">
        <v>4.93</v>
      </c>
      <c r="F1370">
        <v>1533</v>
      </c>
      <c r="G1370" t="s">
        <v>1903</v>
      </c>
      <c r="H1370" t="s">
        <v>43</v>
      </c>
      <c r="I1370" t="s">
        <v>30</v>
      </c>
      <c r="J1370" t="s">
        <v>55</v>
      </c>
      <c r="K1370" t="s">
        <v>86</v>
      </c>
      <c r="L1370" t="s">
        <v>62</v>
      </c>
      <c r="M1370" t="s">
        <v>952</v>
      </c>
      <c r="N1370">
        <v>0.66</v>
      </c>
      <c r="O1370" t="s">
        <v>35</v>
      </c>
      <c r="P1370" t="s">
        <v>49</v>
      </c>
      <c r="Q1370" t="s">
        <v>433</v>
      </c>
      <c r="R1370" t="s">
        <v>1904</v>
      </c>
      <c r="S1370">
        <v>63130</v>
      </c>
      <c r="T1370" s="1">
        <v>42041</v>
      </c>
      <c r="U1370" s="1">
        <v>42042</v>
      </c>
      <c r="V1370">
        <v>-56.445999999999998</v>
      </c>
      <c r="W1370" s="2">
        <f>Sales_Dataset[[#This Row],[Profit]]/Sales_Dataset[[#This Row],[Sales]]</f>
        <v>-0.76268071882178079</v>
      </c>
      <c r="X1370">
        <v>14</v>
      </c>
      <c r="Y1370">
        <v>74.010000000000005</v>
      </c>
      <c r="Z1370">
        <v>91328</v>
      </c>
      <c r="AA1370" t="s">
        <v>52</v>
      </c>
      <c r="AB1370" t="s">
        <v>40</v>
      </c>
    </row>
    <row r="1371" spans="1:28" x14ac:dyDescent="0.3">
      <c r="A1371">
        <v>480</v>
      </c>
      <c r="B1371" t="s">
        <v>41</v>
      </c>
      <c r="C1371">
        <v>0.01</v>
      </c>
      <c r="D1371">
        <v>3.26</v>
      </c>
      <c r="E1371">
        <v>1.86</v>
      </c>
      <c r="F1371">
        <v>342</v>
      </c>
      <c r="G1371" t="s">
        <v>92</v>
      </c>
      <c r="H1371" t="s">
        <v>43</v>
      </c>
      <c r="I1371" t="s">
        <v>30</v>
      </c>
      <c r="J1371" t="s">
        <v>45</v>
      </c>
      <c r="K1371" t="s">
        <v>81</v>
      </c>
      <c r="L1371" t="s">
        <v>82</v>
      </c>
      <c r="M1371" t="s">
        <v>93</v>
      </c>
      <c r="N1371">
        <v>0.41</v>
      </c>
      <c r="O1371" t="s">
        <v>35</v>
      </c>
      <c r="P1371" t="s">
        <v>88</v>
      </c>
      <c r="Q1371" t="s">
        <v>94</v>
      </c>
      <c r="R1371" t="s">
        <v>95</v>
      </c>
      <c r="S1371">
        <v>33181</v>
      </c>
      <c r="T1371" s="1">
        <v>42128</v>
      </c>
      <c r="U1371" s="1">
        <v>42130</v>
      </c>
      <c r="V1371">
        <v>-4.6682999999999995</v>
      </c>
      <c r="W1371" s="2">
        <f>Sales_Dataset[[#This Row],[Profit]]/Sales_Dataset[[#This Row],[Sales]]</f>
        <v>-6.3110720562390157E-2</v>
      </c>
      <c r="X1371">
        <v>20</v>
      </c>
      <c r="Y1371">
        <v>73.97</v>
      </c>
      <c r="Z1371">
        <v>3332</v>
      </c>
      <c r="AA1371" t="s">
        <v>91</v>
      </c>
      <c r="AB1371" t="s">
        <v>40</v>
      </c>
    </row>
    <row r="1372" spans="1:28" x14ac:dyDescent="0.3">
      <c r="A1372">
        <v>22526</v>
      </c>
      <c r="B1372" t="s">
        <v>27</v>
      </c>
      <c r="C1372">
        <v>0.05</v>
      </c>
      <c r="D1372">
        <v>11.58</v>
      </c>
      <c r="E1372">
        <v>6.97</v>
      </c>
      <c r="F1372">
        <v>2339</v>
      </c>
      <c r="G1372" t="s">
        <v>2155</v>
      </c>
      <c r="H1372" t="s">
        <v>43</v>
      </c>
      <c r="I1372" t="s">
        <v>44</v>
      </c>
      <c r="J1372" t="s">
        <v>45</v>
      </c>
      <c r="K1372" t="s">
        <v>115</v>
      </c>
      <c r="L1372" t="s">
        <v>47</v>
      </c>
      <c r="M1372" t="s">
        <v>733</v>
      </c>
      <c r="N1372">
        <v>0.35</v>
      </c>
      <c r="O1372" t="s">
        <v>35</v>
      </c>
      <c r="P1372" t="s">
        <v>49</v>
      </c>
      <c r="Q1372" t="s">
        <v>50</v>
      </c>
      <c r="R1372" t="s">
        <v>2156</v>
      </c>
      <c r="S1372">
        <v>77015</v>
      </c>
      <c r="T1372" s="1">
        <v>42149</v>
      </c>
      <c r="U1372" s="1">
        <v>42152</v>
      </c>
      <c r="V1372">
        <v>2.8060000000000027</v>
      </c>
      <c r="W1372" s="2">
        <f>Sales_Dataset[[#This Row],[Profit]]/Sales_Dataset[[#This Row],[Sales]]</f>
        <v>3.7939426717144439E-2</v>
      </c>
      <c r="X1372">
        <v>6</v>
      </c>
      <c r="Y1372">
        <v>73.959999999999994</v>
      </c>
      <c r="Z1372">
        <v>91482</v>
      </c>
      <c r="AA1372" t="s">
        <v>52</v>
      </c>
      <c r="AB1372" t="s">
        <v>40</v>
      </c>
    </row>
    <row r="1373" spans="1:28" x14ac:dyDescent="0.3">
      <c r="A1373">
        <v>22356</v>
      </c>
      <c r="B1373" t="s">
        <v>58</v>
      </c>
      <c r="C1373">
        <v>0</v>
      </c>
      <c r="D1373">
        <v>85.99</v>
      </c>
      <c r="E1373">
        <v>3.3</v>
      </c>
      <c r="F1373">
        <v>428</v>
      </c>
      <c r="G1373" t="s">
        <v>2110</v>
      </c>
      <c r="H1373" t="s">
        <v>43</v>
      </c>
      <c r="I1373" t="s">
        <v>30</v>
      </c>
      <c r="J1373" t="s">
        <v>55</v>
      </c>
      <c r="K1373" t="s">
        <v>56</v>
      </c>
      <c r="L1373" t="s">
        <v>62</v>
      </c>
      <c r="M1373" t="s">
        <v>2112</v>
      </c>
      <c r="N1373">
        <v>0.37</v>
      </c>
      <c r="O1373" t="s">
        <v>35</v>
      </c>
      <c r="P1373" t="s">
        <v>36</v>
      </c>
      <c r="Q1373" t="s">
        <v>1617</v>
      </c>
      <c r="R1373" t="s">
        <v>2111</v>
      </c>
      <c r="S1373">
        <v>89701</v>
      </c>
      <c r="T1373" s="1">
        <v>42019</v>
      </c>
      <c r="U1373" s="1">
        <v>42020</v>
      </c>
      <c r="V1373">
        <v>-302.22500000000002</v>
      </c>
      <c r="W1373" s="2">
        <f>Sales_Dataset[[#This Row],[Profit]]/Sales_Dataset[[#This Row],[Sales]]</f>
        <v>-4.0940801950690879</v>
      </c>
      <c r="X1373">
        <v>1</v>
      </c>
      <c r="Y1373">
        <v>73.819999999999993</v>
      </c>
      <c r="Z1373">
        <v>88479</v>
      </c>
      <c r="AA1373" t="s">
        <v>39</v>
      </c>
      <c r="AB1373" t="s">
        <v>40</v>
      </c>
    </row>
    <row r="1374" spans="1:28" x14ac:dyDescent="0.3">
      <c r="A1374">
        <v>20697</v>
      </c>
      <c r="B1374" t="s">
        <v>27</v>
      </c>
      <c r="C1374">
        <v>0.06</v>
      </c>
      <c r="D1374">
        <v>3.8</v>
      </c>
      <c r="E1374">
        <v>1.49</v>
      </c>
      <c r="F1374">
        <v>56</v>
      </c>
      <c r="G1374" t="s">
        <v>1602</v>
      </c>
      <c r="H1374" t="s">
        <v>43</v>
      </c>
      <c r="I1374" t="s">
        <v>80</v>
      </c>
      <c r="J1374" t="s">
        <v>45</v>
      </c>
      <c r="K1374" t="s">
        <v>67</v>
      </c>
      <c r="L1374" t="s">
        <v>47</v>
      </c>
      <c r="M1374" t="s">
        <v>1520</v>
      </c>
      <c r="N1374">
        <v>0.38</v>
      </c>
      <c r="O1374" t="s">
        <v>35</v>
      </c>
      <c r="P1374" t="s">
        <v>69</v>
      </c>
      <c r="Q1374" t="s">
        <v>70</v>
      </c>
      <c r="R1374" t="s">
        <v>1603</v>
      </c>
      <c r="S1374">
        <v>14150</v>
      </c>
      <c r="T1374" s="1">
        <v>42114</v>
      </c>
      <c r="U1374" s="1">
        <v>42115</v>
      </c>
      <c r="V1374">
        <v>19.6282</v>
      </c>
      <c r="W1374" s="2">
        <f>Sales_Dataset[[#This Row],[Profit]]/Sales_Dataset[[#This Row],[Sales]]</f>
        <v>0.26686879673691366</v>
      </c>
      <c r="X1374">
        <v>20</v>
      </c>
      <c r="Y1374">
        <v>73.55</v>
      </c>
      <c r="Z1374">
        <v>88075</v>
      </c>
      <c r="AA1374" t="s">
        <v>72</v>
      </c>
      <c r="AB1374" t="s">
        <v>40</v>
      </c>
    </row>
    <row r="1375" spans="1:28" x14ac:dyDescent="0.3">
      <c r="A1375">
        <v>3005</v>
      </c>
      <c r="B1375" t="s">
        <v>65</v>
      </c>
      <c r="C1375">
        <v>7.0000000000000007E-2</v>
      </c>
      <c r="D1375">
        <v>5.98</v>
      </c>
      <c r="E1375">
        <v>4.6900000000000004</v>
      </c>
      <c r="F1375">
        <v>1340</v>
      </c>
      <c r="G1375" t="s">
        <v>199</v>
      </c>
      <c r="H1375" t="s">
        <v>43</v>
      </c>
      <c r="I1375" t="s">
        <v>44</v>
      </c>
      <c r="J1375" t="s">
        <v>45</v>
      </c>
      <c r="K1375" t="s">
        <v>120</v>
      </c>
      <c r="L1375" t="s">
        <v>47</v>
      </c>
      <c r="M1375" t="s">
        <v>201</v>
      </c>
      <c r="N1375">
        <v>0.68</v>
      </c>
      <c r="O1375" t="s">
        <v>35</v>
      </c>
      <c r="P1375" t="s">
        <v>69</v>
      </c>
      <c r="Q1375" t="s">
        <v>70</v>
      </c>
      <c r="R1375" t="s">
        <v>71</v>
      </c>
      <c r="S1375">
        <v>10170</v>
      </c>
      <c r="T1375" s="1">
        <v>42045</v>
      </c>
      <c r="U1375" s="1">
        <v>42050</v>
      </c>
      <c r="V1375">
        <v>-24.44</v>
      </c>
      <c r="W1375" s="2">
        <f>Sales_Dataset[[#This Row],[Profit]]/Sales_Dataset[[#This Row],[Sales]]</f>
        <v>-0.33278867102396514</v>
      </c>
      <c r="X1375">
        <v>11</v>
      </c>
      <c r="Y1375">
        <v>73.44</v>
      </c>
      <c r="Z1375">
        <v>21636</v>
      </c>
      <c r="AA1375" t="s">
        <v>72</v>
      </c>
      <c r="AB1375" t="s">
        <v>40</v>
      </c>
    </row>
    <row r="1376" spans="1:28" x14ac:dyDescent="0.3">
      <c r="A1376">
        <v>26361</v>
      </c>
      <c r="B1376" t="s">
        <v>65</v>
      </c>
      <c r="C1376">
        <v>0.01</v>
      </c>
      <c r="D1376">
        <v>7.64</v>
      </c>
      <c r="E1376">
        <v>1.39</v>
      </c>
      <c r="F1376">
        <v>2258</v>
      </c>
      <c r="G1376" t="s">
        <v>3031</v>
      </c>
      <c r="H1376" t="s">
        <v>85</v>
      </c>
      <c r="I1376" t="s">
        <v>30</v>
      </c>
      <c r="J1376" t="s">
        <v>45</v>
      </c>
      <c r="K1376" t="s">
        <v>115</v>
      </c>
      <c r="L1376" t="s">
        <v>47</v>
      </c>
      <c r="M1376" t="s">
        <v>171</v>
      </c>
      <c r="N1376">
        <v>0.36</v>
      </c>
      <c r="O1376" t="s">
        <v>35</v>
      </c>
      <c r="P1376" t="s">
        <v>88</v>
      </c>
      <c r="Q1376" t="s">
        <v>112</v>
      </c>
      <c r="R1376" t="s">
        <v>3032</v>
      </c>
      <c r="S1376">
        <v>27801</v>
      </c>
      <c r="T1376" s="1">
        <v>42072</v>
      </c>
      <c r="U1376" s="1">
        <v>42076</v>
      </c>
      <c r="V1376">
        <v>-1676.6119999999999</v>
      </c>
      <c r="W1376" s="2">
        <f>Sales_Dataset[[#This Row],[Profit]]/Sales_Dataset[[#This Row],[Sales]]</f>
        <v>-22.876408787010501</v>
      </c>
      <c r="X1376">
        <v>9</v>
      </c>
      <c r="Y1376">
        <v>73.290000000000006</v>
      </c>
      <c r="Z1376">
        <v>87962</v>
      </c>
      <c r="AA1376" t="s">
        <v>91</v>
      </c>
      <c r="AB1376" t="s">
        <v>40</v>
      </c>
    </row>
    <row r="1377" spans="1:28" x14ac:dyDescent="0.3">
      <c r="A1377">
        <v>20637</v>
      </c>
      <c r="B1377" t="s">
        <v>41</v>
      </c>
      <c r="C1377">
        <v>0.03</v>
      </c>
      <c r="D1377">
        <v>11.97</v>
      </c>
      <c r="E1377">
        <v>4.9800000000000004</v>
      </c>
      <c r="F1377">
        <v>483</v>
      </c>
      <c r="G1377" t="s">
        <v>1565</v>
      </c>
      <c r="H1377" t="s">
        <v>43</v>
      </c>
      <c r="I1377" t="s">
        <v>30</v>
      </c>
      <c r="J1377" t="s">
        <v>45</v>
      </c>
      <c r="K1377" t="s">
        <v>73</v>
      </c>
      <c r="L1377" t="s">
        <v>47</v>
      </c>
      <c r="M1377" t="s">
        <v>1566</v>
      </c>
      <c r="N1377">
        <v>0.57999999999999996</v>
      </c>
      <c r="O1377" t="s">
        <v>35</v>
      </c>
      <c r="P1377" t="s">
        <v>49</v>
      </c>
      <c r="Q1377" t="s">
        <v>176</v>
      </c>
      <c r="R1377" t="s">
        <v>1567</v>
      </c>
      <c r="S1377">
        <v>60543</v>
      </c>
      <c r="T1377" s="1">
        <v>42031</v>
      </c>
      <c r="U1377" s="1">
        <v>42032</v>
      </c>
      <c r="V1377">
        <v>-18.190000000000001</v>
      </c>
      <c r="W1377" s="2">
        <f>Sales_Dataset[[#This Row],[Profit]]/Sales_Dataset[[#This Row],[Sales]]</f>
        <v>-0.24856518174364581</v>
      </c>
      <c r="X1377">
        <v>6</v>
      </c>
      <c r="Y1377">
        <v>73.180000000000007</v>
      </c>
      <c r="Z1377">
        <v>90353</v>
      </c>
      <c r="AA1377" t="s">
        <v>52</v>
      </c>
      <c r="AB1377" t="s">
        <v>40</v>
      </c>
    </row>
    <row r="1378" spans="1:28" x14ac:dyDescent="0.3">
      <c r="A1378">
        <v>25676</v>
      </c>
      <c r="B1378" t="s">
        <v>58</v>
      </c>
      <c r="C1378">
        <v>0.05</v>
      </c>
      <c r="D1378">
        <v>35.51</v>
      </c>
      <c r="E1378">
        <v>6.31</v>
      </c>
      <c r="F1378">
        <v>918</v>
      </c>
      <c r="G1378" t="s">
        <v>1273</v>
      </c>
      <c r="H1378" t="s">
        <v>43</v>
      </c>
      <c r="I1378" t="s">
        <v>80</v>
      </c>
      <c r="J1378" t="s">
        <v>45</v>
      </c>
      <c r="K1378" t="s">
        <v>120</v>
      </c>
      <c r="L1378" t="s">
        <v>47</v>
      </c>
      <c r="M1378" t="s">
        <v>2893</v>
      </c>
      <c r="N1378">
        <v>0.57999999999999996</v>
      </c>
      <c r="O1378" t="s">
        <v>35</v>
      </c>
      <c r="P1378" t="s">
        <v>36</v>
      </c>
      <c r="Q1378" t="s">
        <v>37</v>
      </c>
      <c r="R1378" t="s">
        <v>574</v>
      </c>
      <c r="S1378">
        <v>91730</v>
      </c>
      <c r="T1378" s="1">
        <v>42106</v>
      </c>
      <c r="U1378" s="1">
        <v>42108</v>
      </c>
      <c r="V1378">
        <v>6.11</v>
      </c>
      <c r="W1378" s="2">
        <f>Sales_Dataset[[#This Row],[Profit]]/Sales_Dataset[[#This Row],[Sales]]</f>
        <v>8.358413132694939E-2</v>
      </c>
      <c r="X1378">
        <v>2</v>
      </c>
      <c r="Y1378">
        <v>73.099999999999994</v>
      </c>
      <c r="Z1378">
        <v>90492</v>
      </c>
      <c r="AA1378" t="s">
        <v>39</v>
      </c>
      <c r="AB1378" t="s">
        <v>40</v>
      </c>
    </row>
    <row r="1379" spans="1:28" x14ac:dyDescent="0.3">
      <c r="A1379">
        <v>22756</v>
      </c>
      <c r="B1379" t="s">
        <v>76</v>
      </c>
      <c r="C1379">
        <v>0.06</v>
      </c>
      <c r="D1379">
        <v>14.42</v>
      </c>
      <c r="E1379">
        <v>6.75</v>
      </c>
      <c r="F1379">
        <v>468</v>
      </c>
      <c r="G1379" t="s">
        <v>2224</v>
      </c>
      <c r="H1379" t="s">
        <v>43</v>
      </c>
      <c r="I1379" t="s">
        <v>60</v>
      </c>
      <c r="J1379" t="s">
        <v>45</v>
      </c>
      <c r="K1379" t="s">
        <v>73</v>
      </c>
      <c r="L1379" t="s">
        <v>167</v>
      </c>
      <c r="M1379" t="s">
        <v>466</v>
      </c>
      <c r="N1379">
        <v>0.52</v>
      </c>
      <c r="O1379" t="s">
        <v>35</v>
      </c>
      <c r="P1379" t="s">
        <v>69</v>
      </c>
      <c r="Q1379" t="s">
        <v>98</v>
      </c>
      <c r="R1379" t="s">
        <v>2225</v>
      </c>
      <c r="S1379">
        <v>2341</v>
      </c>
      <c r="T1379" s="1">
        <v>42015</v>
      </c>
      <c r="U1379" s="1">
        <v>42016</v>
      </c>
      <c r="V1379">
        <v>-27.738800000000001</v>
      </c>
      <c r="W1379" s="2">
        <f>Sales_Dataset[[#This Row],[Profit]]/Sales_Dataset[[#This Row],[Sales]]</f>
        <v>-0.37977546549835706</v>
      </c>
      <c r="X1379">
        <v>5</v>
      </c>
      <c r="Y1379">
        <v>73.040000000000006</v>
      </c>
      <c r="Z1379">
        <v>88060</v>
      </c>
      <c r="AA1379" t="s">
        <v>72</v>
      </c>
      <c r="AB1379" t="s">
        <v>40</v>
      </c>
    </row>
    <row r="1380" spans="1:28" x14ac:dyDescent="0.3">
      <c r="A1380">
        <v>23840</v>
      </c>
      <c r="B1380" t="s">
        <v>65</v>
      </c>
      <c r="C1380">
        <v>0.09</v>
      </c>
      <c r="D1380">
        <v>7.64</v>
      </c>
      <c r="E1380">
        <v>5.83</v>
      </c>
      <c r="F1380">
        <v>995</v>
      </c>
      <c r="G1380" t="s">
        <v>2532</v>
      </c>
      <c r="H1380" t="s">
        <v>43</v>
      </c>
      <c r="I1380" t="s">
        <v>60</v>
      </c>
      <c r="J1380" t="s">
        <v>45</v>
      </c>
      <c r="K1380" t="s">
        <v>53</v>
      </c>
      <c r="L1380" t="s">
        <v>82</v>
      </c>
      <c r="M1380" t="s">
        <v>393</v>
      </c>
      <c r="N1380">
        <v>0.36</v>
      </c>
      <c r="O1380" t="s">
        <v>35</v>
      </c>
      <c r="P1380" t="s">
        <v>69</v>
      </c>
      <c r="Q1380" t="s">
        <v>487</v>
      </c>
      <c r="R1380" t="s">
        <v>2533</v>
      </c>
      <c r="S1380">
        <v>4070</v>
      </c>
      <c r="T1380" s="1">
        <v>42134</v>
      </c>
      <c r="U1380" s="1">
        <v>42139</v>
      </c>
      <c r="V1380">
        <v>4.0320000000000036</v>
      </c>
      <c r="W1380" s="2">
        <f>Sales_Dataset[[#This Row],[Profit]]/Sales_Dataset[[#This Row],[Sales]]</f>
        <v>5.5361801455444233E-2</v>
      </c>
      <c r="X1380">
        <v>9</v>
      </c>
      <c r="Y1380">
        <v>72.83</v>
      </c>
      <c r="Z1380">
        <v>89434</v>
      </c>
      <c r="AA1380" t="s">
        <v>72</v>
      </c>
      <c r="AB1380" t="s">
        <v>40</v>
      </c>
    </row>
    <row r="1381" spans="1:28" x14ac:dyDescent="0.3">
      <c r="A1381">
        <v>19976</v>
      </c>
      <c r="B1381" t="s">
        <v>76</v>
      </c>
      <c r="C1381">
        <v>0.04</v>
      </c>
      <c r="D1381">
        <v>6.28</v>
      </c>
      <c r="E1381">
        <v>5.41</v>
      </c>
      <c r="F1381">
        <v>1683</v>
      </c>
      <c r="G1381" t="s">
        <v>1358</v>
      </c>
      <c r="H1381" t="s">
        <v>43</v>
      </c>
      <c r="I1381" t="s">
        <v>80</v>
      </c>
      <c r="J1381" t="s">
        <v>31</v>
      </c>
      <c r="K1381" t="s">
        <v>117</v>
      </c>
      <c r="L1381" t="s">
        <v>47</v>
      </c>
      <c r="M1381" t="s">
        <v>175</v>
      </c>
      <c r="N1381">
        <v>0.53</v>
      </c>
      <c r="O1381" t="s">
        <v>35</v>
      </c>
      <c r="P1381" t="s">
        <v>49</v>
      </c>
      <c r="Q1381" t="s">
        <v>50</v>
      </c>
      <c r="R1381" t="s">
        <v>1359</v>
      </c>
      <c r="S1381">
        <v>77301</v>
      </c>
      <c r="T1381" s="1">
        <v>42049</v>
      </c>
      <c r="U1381" s="1">
        <v>42051</v>
      </c>
      <c r="V1381">
        <v>-19.957600000000003</v>
      </c>
      <c r="W1381" s="2">
        <f>Sales_Dataset[[#This Row],[Profit]]/Sales_Dataset[[#This Row],[Sales]]</f>
        <v>-0.27425587467362927</v>
      </c>
      <c r="X1381">
        <v>11</v>
      </c>
      <c r="Y1381">
        <v>72.77</v>
      </c>
      <c r="Z1381">
        <v>90612</v>
      </c>
      <c r="AA1381" t="s">
        <v>52</v>
      </c>
      <c r="AB1381" t="s">
        <v>40</v>
      </c>
    </row>
    <row r="1382" spans="1:28" x14ac:dyDescent="0.3">
      <c r="A1382">
        <v>21570</v>
      </c>
      <c r="B1382" t="s">
        <v>58</v>
      </c>
      <c r="C1382">
        <v>0.03</v>
      </c>
      <c r="D1382">
        <v>4.9800000000000004</v>
      </c>
      <c r="E1382">
        <v>0.8</v>
      </c>
      <c r="F1382">
        <v>406</v>
      </c>
      <c r="G1382" t="s">
        <v>1891</v>
      </c>
      <c r="H1382" t="s">
        <v>43</v>
      </c>
      <c r="I1382" t="s">
        <v>60</v>
      </c>
      <c r="J1382" t="s">
        <v>45</v>
      </c>
      <c r="K1382" t="s">
        <v>53</v>
      </c>
      <c r="L1382" t="s">
        <v>82</v>
      </c>
      <c r="M1382" t="s">
        <v>1892</v>
      </c>
      <c r="N1382">
        <v>0.36</v>
      </c>
      <c r="O1382" t="s">
        <v>35</v>
      </c>
      <c r="P1382" t="s">
        <v>69</v>
      </c>
      <c r="Q1382" t="s">
        <v>497</v>
      </c>
      <c r="R1382" t="s">
        <v>1893</v>
      </c>
      <c r="S1382">
        <v>8360</v>
      </c>
      <c r="T1382" s="1">
        <v>42145</v>
      </c>
      <c r="U1382" s="1">
        <v>42146</v>
      </c>
      <c r="V1382">
        <v>50.2044</v>
      </c>
      <c r="W1382" s="2">
        <f>Sales_Dataset[[#This Row],[Profit]]/Sales_Dataset[[#This Row],[Sales]]</f>
        <v>0.69</v>
      </c>
      <c r="X1382">
        <v>15</v>
      </c>
      <c r="Y1382">
        <v>72.760000000000005</v>
      </c>
      <c r="Z1382">
        <v>87804</v>
      </c>
      <c r="AA1382" t="s">
        <v>72</v>
      </c>
      <c r="AB1382" t="s">
        <v>40</v>
      </c>
    </row>
    <row r="1383" spans="1:28" x14ac:dyDescent="0.3">
      <c r="A1383">
        <v>21692</v>
      </c>
      <c r="B1383" t="s">
        <v>76</v>
      </c>
      <c r="C1383">
        <v>0.05</v>
      </c>
      <c r="D1383">
        <v>20.99</v>
      </c>
      <c r="E1383">
        <v>3.3</v>
      </c>
      <c r="F1383">
        <v>1979</v>
      </c>
      <c r="G1383" t="s">
        <v>1930</v>
      </c>
      <c r="H1383" t="s">
        <v>43</v>
      </c>
      <c r="I1383" t="s">
        <v>30</v>
      </c>
      <c r="J1383" t="s">
        <v>55</v>
      </c>
      <c r="K1383" t="s">
        <v>56</v>
      </c>
      <c r="L1383" t="s">
        <v>62</v>
      </c>
      <c r="M1383" t="s">
        <v>1747</v>
      </c>
      <c r="N1383">
        <v>0.81</v>
      </c>
      <c r="O1383" t="s">
        <v>35</v>
      </c>
      <c r="P1383" t="s">
        <v>36</v>
      </c>
      <c r="Q1383" t="s">
        <v>423</v>
      </c>
      <c r="R1383" t="s">
        <v>1931</v>
      </c>
      <c r="S1383">
        <v>80122</v>
      </c>
      <c r="T1383" s="1">
        <v>42129</v>
      </c>
      <c r="U1383" s="1">
        <v>42130</v>
      </c>
      <c r="V1383">
        <v>21.883400000000023</v>
      </c>
      <c r="W1383" s="2">
        <f>Sales_Dataset[[#This Row],[Profit]]/Sales_Dataset[[#This Row],[Sales]]</f>
        <v>0.30080274914089378</v>
      </c>
      <c r="X1383">
        <v>4</v>
      </c>
      <c r="Y1383">
        <v>72.75</v>
      </c>
      <c r="Z1383">
        <v>87757</v>
      </c>
      <c r="AA1383" t="s">
        <v>39</v>
      </c>
      <c r="AB1383" t="s">
        <v>40</v>
      </c>
    </row>
    <row r="1384" spans="1:28" x14ac:dyDescent="0.3">
      <c r="A1384">
        <v>25184</v>
      </c>
      <c r="B1384" t="s">
        <v>76</v>
      </c>
      <c r="C1384">
        <v>0.03</v>
      </c>
      <c r="D1384">
        <v>12.28</v>
      </c>
      <c r="E1384">
        <v>4.8600000000000003</v>
      </c>
      <c r="F1384">
        <v>2287</v>
      </c>
      <c r="G1384" t="s">
        <v>2632</v>
      </c>
      <c r="H1384" t="s">
        <v>43</v>
      </c>
      <c r="I1384" t="s">
        <v>30</v>
      </c>
      <c r="J1384" t="s">
        <v>45</v>
      </c>
      <c r="K1384" t="s">
        <v>53</v>
      </c>
      <c r="L1384" t="s">
        <v>47</v>
      </c>
      <c r="M1384" t="s">
        <v>2068</v>
      </c>
      <c r="N1384">
        <v>0.38</v>
      </c>
      <c r="O1384" t="s">
        <v>35</v>
      </c>
      <c r="P1384" t="s">
        <v>88</v>
      </c>
      <c r="Q1384" t="s">
        <v>598</v>
      </c>
      <c r="R1384" t="s">
        <v>2634</v>
      </c>
      <c r="S1384">
        <v>29483</v>
      </c>
      <c r="T1384" s="1">
        <v>42088</v>
      </c>
      <c r="U1384" s="1">
        <v>42089</v>
      </c>
      <c r="V1384">
        <v>122.508</v>
      </c>
      <c r="W1384" s="2">
        <f>Sales_Dataset[[#This Row],[Profit]]/Sales_Dataset[[#This Row],[Sales]]</f>
        <v>1.6841902667033271</v>
      </c>
      <c r="X1384">
        <v>6</v>
      </c>
      <c r="Y1384">
        <v>72.739999999999995</v>
      </c>
      <c r="Z1384">
        <v>90146</v>
      </c>
      <c r="AA1384" t="s">
        <v>91</v>
      </c>
      <c r="AB1384" t="s">
        <v>40</v>
      </c>
    </row>
    <row r="1385" spans="1:28" x14ac:dyDescent="0.3">
      <c r="A1385">
        <v>24693</v>
      </c>
      <c r="B1385" t="s">
        <v>41</v>
      </c>
      <c r="C1385">
        <v>0.08</v>
      </c>
      <c r="D1385">
        <v>14.2</v>
      </c>
      <c r="E1385">
        <v>5.3</v>
      </c>
      <c r="F1385">
        <v>947</v>
      </c>
      <c r="G1385" t="s">
        <v>2693</v>
      </c>
      <c r="H1385" t="s">
        <v>85</v>
      </c>
      <c r="I1385" t="s">
        <v>44</v>
      </c>
      <c r="J1385" t="s">
        <v>31</v>
      </c>
      <c r="K1385" t="s">
        <v>117</v>
      </c>
      <c r="L1385" t="s">
        <v>82</v>
      </c>
      <c r="M1385" t="s">
        <v>1789</v>
      </c>
      <c r="N1385">
        <v>0.46</v>
      </c>
      <c r="O1385" t="s">
        <v>35</v>
      </c>
      <c r="P1385" t="s">
        <v>69</v>
      </c>
      <c r="Q1385" t="s">
        <v>497</v>
      </c>
      <c r="R1385" t="s">
        <v>2194</v>
      </c>
      <c r="S1385">
        <v>7002</v>
      </c>
      <c r="T1385" s="1">
        <v>42015</v>
      </c>
      <c r="U1385" s="1">
        <v>42017</v>
      </c>
      <c r="V1385">
        <v>27.23</v>
      </c>
      <c r="W1385" s="2">
        <f>Sales_Dataset[[#This Row],[Profit]]/Sales_Dataset[[#This Row],[Sales]]</f>
        <v>0.37761752877548194</v>
      </c>
      <c r="X1385">
        <v>5</v>
      </c>
      <c r="Y1385">
        <v>72.11</v>
      </c>
      <c r="Z1385">
        <v>86565</v>
      </c>
      <c r="AA1385" t="s">
        <v>72</v>
      </c>
      <c r="AB1385" t="s">
        <v>40</v>
      </c>
    </row>
    <row r="1386" spans="1:28" x14ac:dyDescent="0.3">
      <c r="A1386">
        <v>20646</v>
      </c>
      <c r="B1386" t="s">
        <v>27</v>
      </c>
      <c r="C1386">
        <v>0.09</v>
      </c>
      <c r="D1386">
        <v>3.29</v>
      </c>
      <c r="E1386">
        <v>1.35</v>
      </c>
      <c r="F1386">
        <v>194</v>
      </c>
      <c r="G1386" t="s">
        <v>1573</v>
      </c>
      <c r="H1386" t="s">
        <v>43</v>
      </c>
      <c r="I1386" t="s">
        <v>30</v>
      </c>
      <c r="J1386" t="s">
        <v>45</v>
      </c>
      <c r="K1386" t="s">
        <v>268</v>
      </c>
      <c r="L1386" t="s">
        <v>82</v>
      </c>
      <c r="M1386" t="s">
        <v>1574</v>
      </c>
      <c r="N1386">
        <v>0.4</v>
      </c>
      <c r="O1386" t="s">
        <v>35</v>
      </c>
      <c r="P1386" t="s">
        <v>36</v>
      </c>
      <c r="Q1386" t="s">
        <v>402</v>
      </c>
      <c r="R1386" t="s">
        <v>1575</v>
      </c>
      <c r="S1386">
        <v>84043</v>
      </c>
      <c r="T1386" s="1">
        <v>42093</v>
      </c>
      <c r="U1386" s="1">
        <v>42095</v>
      </c>
      <c r="V1386">
        <v>15.66</v>
      </c>
      <c r="W1386" s="2">
        <f>Sales_Dataset[[#This Row],[Profit]]/Sales_Dataset[[#This Row],[Sales]]</f>
        <v>0.21886792452830189</v>
      </c>
      <c r="X1386">
        <v>23</v>
      </c>
      <c r="Y1386">
        <v>71.55</v>
      </c>
      <c r="Z1386">
        <v>90432</v>
      </c>
      <c r="AA1386" t="s">
        <v>39</v>
      </c>
      <c r="AB1386" t="s">
        <v>40</v>
      </c>
    </row>
    <row r="1387" spans="1:28" x14ac:dyDescent="0.3">
      <c r="A1387">
        <v>24899</v>
      </c>
      <c r="B1387" t="s">
        <v>58</v>
      </c>
      <c r="C1387">
        <v>0.1</v>
      </c>
      <c r="D1387">
        <v>24.92</v>
      </c>
      <c r="E1387">
        <v>12.98</v>
      </c>
      <c r="F1387">
        <v>2502</v>
      </c>
      <c r="G1387" t="s">
        <v>2755</v>
      </c>
      <c r="H1387" t="s">
        <v>43</v>
      </c>
      <c r="I1387" t="s">
        <v>44</v>
      </c>
      <c r="J1387" t="s">
        <v>45</v>
      </c>
      <c r="K1387" t="s">
        <v>67</v>
      </c>
      <c r="L1387" t="s">
        <v>47</v>
      </c>
      <c r="M1387" t="s">
        <v>1711</v>
      </c>
      <c r="N1387">
        <v>0.39</v>
      </c>
      <c r="O1387" t="s">
        <v>35</v>
      </c>
      <c r="P1387" t="s">
        <v>49</v>
      </c>
      <c r="Q1387" t="s">
        <v>413</v>
      </c>
      <c r="R1387" t="s">
        <v>2756</v>
      </c>
      <c r="S1387">
        <v>46321</v>
      </c>
      <c r="T1387" s="1">
        <v>42082</v>
      </c>
      <c r="U1387" s="1">
        <v>42082</v>
      </c>
      <c r="V1387">
        <v>-45.816000000000003</v>
      </c>
      <c r="W1387" s="2">
        <f>Sales_Dataset[[#This Row],[Profit]]/Sales_Dataset[[#This Row],[Sales]]</f>
        <v>-0.64693589381530647</v>
      </c>
      <c r="X1387">
        <v>3</v>
      </c>
      <c r="Y1387">
        <v>70.819999999999993</v>
      </c>
      <c r="Z1387">
        <v>91310</v>
      </c>
      <c r="AA1387" t="s">
        <v>52</v>
      </c>
      <c r="AB1387" t="s">
        <v>40</v>
      </c>
    </row>
    <row r="1388" spans="1:28" x14ac:dyDescent="0.3">
      <c r="A1388">
        <v>21431</v>
      </c>
      <c r="B1388" t="s">
        <v>76</v>
      </c>
      <c r="C1388">
        <v>7.0000000000000007E-2</v>
      </c>
      <c r="D1388">
        <v>3.98</v>
      </c>
      <c r="E1388">
        <v>0.83</v>
      </c>
      <c r="F1388">
        <v>1341</v>
      </c>
      <c r="G1388" t="s">
        <v>1712</v>
      </c>
      <c r="H1388" t="s">
        <v>43</v>
      </c>
      <c r="I1388" t="s">
        <v>44</v>
      </c>
      <c r="J1388" t="s">
        <v>45</v>
      </c>
      <c r="K1388" t="s">
        <v>81</v>
      </c>
      <c r="L1388" t="s">
        <v>82</v>
      </c>
      <c r="M1388" t="s">
        <v>222</v>
      </c>
      <c r="N1388">
        <v>0.51</v>
      </c>
      <c r="O1388" t="s">
        <v>35</v>
      </c>
      <c r="P1388" t="s">
        <v>69</v>
      </c>
      <c r="Q1388" t="s">
        <v>165</v>
      </c>
      <c r="R1388" t="s">
        <v>1713</v>
      </c>
      <c r="S1388">
        <v>17201</v>
      </c>
      <c r="T1388" s="1">
        <v>42161</v>
      </c>
      <c r="U1388" s="1">
        <v>42164</v>
      </c>
      <c r="V1388">
        <v>41.07</v>
      </c>
      <c r="W1388" s="2">
        <f>Sales_Dataset[[#This Row],[Profit]]/Sales_Dataset[[#This Row],[Sales]]</f>
        <v>0.58082308018667805</v>
      </c>
      <c r="X1388">
        <v>19</v>
      </c>
      <c r="Y1388">
        <v>70.709999999999994</v>
      </c>
      <c r="Z1388">
        <v>91245</v>
      </c>
      <c r="AA1388" t="s">
        <v>72</v>
      </c>
      <c r="AB1388" t="s">
        <v>40</v>
      </c>
    </row>
    <row r="1389" spans="1:28" x14ac:dyDescent="0.3">
      <c r="A1389">
        <v>23302</v>
      </c>
      <c r="B1389" t="s">
        <v>58</v>
      </c>
      <c r="C1389">
        <v>0.01</v>
      </c>
      <c r="D1389">
        <v>8.33</v>
      </c>
      <c r="E1389">
        <v>1.99</v>
      </c>
      <c r="F1389">
        <v>306</v>
      </c>
      <c r="G1389" t="s">
        <v>2377</v>
      </c>
      <c r="H1389" t="s">
        <v>43</v>
      </c>
      <c r="I1389" t="s">
        <v>60</v>
      </c>
      <c r="J1389" t="s">
        <v>55</v>
      </c>
      <c r="K1389" t="s">
        <v>86</v>
      </c>
      <c r="L1389" t="s">
        <v>62</v>
      </c>
      <c r="M1389" t="s">
        <v>277</v>
      </c>
      <c r="N1389">
        <v>0.52</v>
      </c>
      <c r="O1389" t="s">
        <v>35</v>
      </c>
      <c r="P1389" t="s">
        <v>69</v>
      </c>
      <c r="Q1389" t="s">
        <v>460</v>
      </c>
      <c r="R1389" t="s">
        <v>2378</v>
      </c>
      <c r="S1389">
        <v>21208</v>
      </c>
      <c r="T1389" s="1">
        <v>42049</v>
      </c>
      <c r="U1389" s="1">
        <v>42050</v>
      </c>
      <c r="V1389">
        <v>15.895199999999999</v>
      </c>
      <c r="W1389" s="2">
        <f>Sales_Dataset[[#This Row],[Profit]]/Sales_Dataset[[#This Row],[Sales]]</f>
        <v>0.2265564424173318</v>
      </c>
      <c r="X1389">
        <v>8</v>
      </c>
      <c r="Y1389">
        <v>70.16</v>
      </c>
      <c r="Z1389">
        <v>87057</v>
      </c>
      <c r="AA1389" t="s">
        <v>72</v>
      </c>
      <c r="AB1389" t="s">
        <v>40</v>
      </c>
    </row>
    <row r="1390" spans="1:28" x14ac:dyDescent="0.3">
      <c r="A1390">
        <v>22196</v>
      </c>
      <c r="B1390" t="s">
        <v>41</v>
      </c>
      <c r="C1390">
        <v>0.06</v>
      </c>
      <c r="D1390">
        <v>17.98</v>
      </c>
      <c r="E1390">
        <v>4</v>
      </c>
      <c r="F1390">
        <v>618</v>
      </c>
      <c r="G1390" t="s">
        <v>634</v>
      </c>
      <c r="H1390" t="s">
        <v>43</v>
      </c>
      <c r="I1390" t="s">
        <v>80</v>
      </c>
      <c r="J1390" t="s">
        <v>55</v>
      </c>
      <c r="K1390" t="s">
        <v>86</v>
      </c>
      <c r="L1390" t="s">
        <v>47</v>
      </c>
      <c r="M1390" t="s">
        <v>313</v>
      </c>
      <c r="N1390">
        <v>0.79</v>
      </c>
      <c r="O1390" t="s">
        <v>35</v>
      </c>
      <c r="P1390" t="s">
        <v>36</v>
      </c>
      <c r="Q1390" t="s">
        <v>423</v>
      </c>
      <c r="R1390" t="s">
        <v>636</v>
      </c>
      <c r="S1390">
        <v>81007</v>
      </c>
      <c r="T1390" s="1">
        <v>42087</v>
      </c>
      <c r="U1390" s="1">
        <v>42088</v>
      </c>
      <c r="V1390">
        <v>-78.13</v>
      </c>
      <c r="W1390" s="2">
        <f>Sales_Dataset[[#This Row],[Profit]]/Sales_Dataset[[#This Row],[Sales]]</f>
        <v>-1.1151869825863545</v>
      </c>
      <c r="X1390">
        <v>4</v>
      </c>
      <c r="Y1390">
        <v>70.06</v>
      </c>
      <c r="Z1390">
        <v>88197</v>
      </c>
      <c r="AA1390" t="s">
        <v>39</v>
      </c>
      <c r="AB1390" t="s">
        <v>40</v>
      </c>
    </row>
    <row r="1391" spans="1:28" x14ac:dyDescent="0.3">
      <c r="A1391">
        <v>25970</v>
      </c>
      <c r="B1391" t="s">
        <v>27</v>
      </c>
      <c r="C1391">
        <v>0.08</v>
      </c>
      <c r="D1391">
        <v>5.74</v>
      </c>
      <c r="E1391">
        <v>5.01</v>
      </c>
      <c r="F1391">
        <v>2952</v>
      </c>
      <c r="G1391" t="s">
        <v>2950</v>
      </c>
      <c r="H1391" t="s">
        <v>85</v>
      </c>
      <c r="I1391" t="s">
        <v>30</v>
      </c>
      <c r="J1391" t="s">
        <v>45</v>
      </c>
      <c r="K1391" t="s">
        <v>67</v>
      </c>
      <c r="L1391" t="s">
        <v>47</v>
      </c>
      <c r="M1391" t="s">
        <v>2718</v>
      </c>
      <c r="N1391">
        <v>0.39</v>
      </c>
      <c r="O1391" t="s">
        <v>35</v>
      </c>
      <c r="P1391" t="s">
        <v>69</v>
      </c>
      <c r="Q1391" t="s">
        <v>441</v>
      </c>
      <c r="R1391" t="s">
        <v>2951</v>
      </c>
      <c r="S1391">
        <v>43123</v>
      </c>
      <c r="T1391" s="1">
        <v>42109</v>
      </c>
      <c r="U1391" s="1">
        <v>42111</v>
      </c>
      <c r="V1391">
        <v>-61.628039999999999</v>
      </c>
      <c r="W1391" s="2">
        <f>Sales_Dataset[[#This Row],[Profit]]/Sales_Dataset[[#This Row],[Sales]]</f>
        <v>-0.88002341853491362</v>
      </c>
      <c r="X1391">
        <v>12</v>
      </c>
      <c r="Y1391">
        <v>70.03</v>
      </c>
      <c r="Z1391">
        <v>91398</v>
      </c>
      <c r="AA1391" t="s">
        <v>72</v>
      </c>
      <c r="AB1391" t="s">
        <v>40</v>
      </c>
    </row>
    <row r="1392" spans="1:28" x14ac:dyDescent="0.3">
      <c r="A1392">
        <v>18555</v>
      </c>
      <c r="B1392" t="s">
        <v>27</v>
      </c>
      <c r="C1392">
        <v>0.06</v>
      </c>
      <c r="D1392">
        <v>17.670000000000002</v>
      </c>
      <c r="E1392">
        <v>8.99</v>
      </c>
      <c r="F1392">
        <v>683</v>
      </c>
      <c r="G1392" t="s">
        <v>680</v>
      </c>
      <c r="H1392" t="s">
        <v>85</v>
      </c>
      <c r="I1392" t="s">
        <v>60</v>
      </c>
      <c r="J1392" t="s">
        <v>31</v>
      </c>
      <c r="K1392" t="s">
        <v>117</v>
      </c>
      <c r="L1392" t="s">
        <v>62</v>
      </c>
      <c r="M1392" t="s">
        <v>681</v>
      </c>
      <c r="N1392">
        <v>0.47</v>
      </c>
      <c r="O1392" t="s">
        <v>35</v>
      </c>
      <c r="P1392" t="s">
        <v>49</v>
      </c>
      <c r="Q1392" t="s">
        <v>467</v>
      </c>
      <c r="R1392" t="s">
        <v>468</v>
      </c>
      <c r="S1392">
        <v>68046</v>
      </c>
      <c r="T1392" s="1">
        <v>42101</v>
      </c>
      <c r="U1392" s="1">
        <v>42102</v>
      </c>
      <c r="V1392">
        <v>38.06</v>
      </c>
      <c r="W1392" s="2">
        <f>Sales_Dataset[[#This Row],[Profit]]/Sales_Dataset[[#This Row],[Sales]]</f>
        <v>0.5440251572327045</v>
      </c>
      <c r="X1392">
        <v>4</v>
      </c>
      <c r="Y1392">
        <v>69.959999999999994</v>
      </c>
      <c r="Z1392">
        <v>87765</v>
      </c>
      <c r="AA1392" t="s">
        <v>52</v>
      </c>
      <c r="AB1392" t="s">
        <v>40</v>
      </c>
    </row>
    <row r="1393" spans="1:28" x14ac:dyDescent="0.3">
      <c r="A1393">
        <v>19369</v>
      </c>
      <c r="B1393" t="s">
        <v>58</v>
      </c>
      <c r="C1393">
        <v>0</v>
      </c>
      <c r="D1393">
        <v>5.77</v>
      </c>
      <c r="E1393">
        <v>5.92</v>
      </c>
      <c r="F1393">
        <v>2363</v>
      </c>
      <c r="G1393" t="s">
        <v>1094</v>
      </c>
      <c r="H1393" t="s">
        <v>43</v>
      </c>
      <c r="I1393" t="s">
        <v>44</v>
      </c>
      <c r="J1393" t="s">
        <v>31</v>
      </c>
      <c r="K1393" t="s">
        <v>117</v>
      </c>
      <c r="L1393" t="s">
        <v>167</v>
      </c>
      <c r="M1393" t="s">
        <v>1095</v>
      </c>
      <c r="N1393">
        <v>0.55000000000000004</v>
      </c>
      <c r="O1393" t="s">
        <v>35</v>
      </c>
      <c r="P1393" t="s">
        <v>69</v>
      </c>
      <c r="Q1393" t="s">
        <v>441</v>
      </c>
      <c r="R1393" t="s">
        <v>1096</v>
      </c>
      <c r="S1393">
        <v>44256</v>
      </c>
      <c r="T1393" s="1">
        <v>42105</v>
      </c>
      <c r="U1393" s="1">
        <v>42107</v>
      </c>
      <c r="V1393">
        <v>-61.5276</v>
      </c>
      <c r="W1393" s="2">
        <f>Sales_Dataset[[#This Row],[Profit]]/Sales_Dataset[[#This Row],[Sales]]</f>
        <v>-0.88034912004578625</v>
      </c>
      <c r="X1393">
        <v>11</v>
      </c>
      <c r="Y1393">
        <v>69.89</v>
      </c>
      <c r="Z1393">
        <v>90040</v>
      </c>
      <c r="AA1393" t="s">
        <v>72</v>
      </c>
      <c r="AB1393" t="s">
        <v>40</v>
      </c>
    </row>
    <row r="1394" spans="1:28" x14ac:dyDescent="0.3">
      <c r="A1394">
        <v>21849</v>
      </c>
      <c r="B1394" t="s">
        <v>76</v>
      </c>
      <c r="C1394">
        <v>0.04</v>
      </c>
      <c r="D1394">
        <v>5.98</v>
      </c>
      <c r="E1394">
        <v>4.38</v>
      </c>
      <c r="F1394">
        <v>1267</v>
      </c>
      <c r="G1394" t="s">
        <v>1974</v>
      </c>
      <c r="H1394" t="s">
        <v>43</v>
      </c>
      <c r="I1394" t="s">
        <v>30</v>
      </c>
      <c r="J1394" t="s">
        <v>55</v>
      </c>
      <c r="K1394" t="s">
        <v>86</v>
      </c>
      <c r="L1394" t="s">
        <v>62</v>
      </c>
      <c r="M1394" t="s">
        <v>1976</v>
      </c>
      <c r="N1394">
        <v>0.75</v>
      </c>
      <c r="O1394" t="s">
        <v>35</v>
      </c>
      <c r="P1394" t="s">
        <v>88</v>
      </c>
      <c r="Q1394" t="s">
        <v>94</v>
      </c>
      <c r="R1394" t="s">
        <v>1975</v>
      </c>
      <c r="S1394">
        <v>33433</v>
      </c>
      <c r="T1394" s="1">
        <v>42136</v>
      </c>
      <c r="U1394" s="1">
        <v>42138</v>
      </c>
      <c r="V1394">
        <v>-1522.3039999999999</v>
      </c>
      <c r="W1394" s="2">
        <f>Sales_Dataset[[#This Row],[Profit]]/Sales_Dataset[[#This Row],[Sales]]</f>
        <v>-21.825146953405017</v>
      </c>
      <c r="X1394">
        <v>11</v>
      </c>
      <c r="Y1394">
        <v>69.75</v>
      </c>
      <c r="Z1394">
        <v>89515</v>
      </c>
      <c r="AA1394" t="s">
        <v>91</v>
      </c>
      <c r="AB1394" t="s">
        <v>40</v>
      </c>
    </row>
    <row r="1395" spans="1:28" x14ac:dyDescent="0.3">
      <c r="A1395">
        <v>24432</v>
      </c>
      <c r="B1395" t="s">
        <v>41</v>
      </c>
      <c r="C1395">
        <v>0.01</v>
      </c>
      <c r="D1395">
        <v>6.48</v>
      </c>
      <c r="E1395">
        <v>6.22</v>
      </c>
      <c r="F1395">
        <v>1361</v>
      </c>
      <c r="G1395" t="s">
        <v>1641</v>
      </c>
      <c r="H1395" t="s">
        <v>85</v>
      </c>
      <c r="I1395" t="s">
        <v>80</v>
      </c>
      <c r="J1395" t="s">
        <v>45</v>
      </c>
      <c r="K1395" t="s">
        <v>53</v>
      </c>
      <c r="L1395" t="s">
        <v>47</v>
      </c>
      <c r="M1395" t="s">
        <v>2417</v>
      </c>
      <c r="N1395">
        <v>0.37</v>
      </c>
      <c r="O1395" t="s">
        <v>35</v>
      </c>
      <c r="P1395" t="s">
        <v>49</v>
      </c>
      <c r="Q1395" t="s">
        <v>216</v>
      </c>
      <c r="R1395" t="s">
        <v>1642</v>
      </c>
      <c r="S1395">
        <v>48101</v>
      </c>
      <c r="T1395" s="1">
        <v>42045</v>
      </c>
      <c r="U1395" s="1">
        <v>42046</v>
      </c>
      <c r="V1395">
        <v>-15.6312</v>
      </c>
      <c r="W1395" s="2">
        <f>Sales_Dataset[[#This Row],[Profit]]/Sales_Dataset[[#This Row],[Sales]]</f>
        <v>-0.22503887129283043</v>
      </c>
      <c r="X1395">
        <v>9</v>
      </c>
      <c r="Y1395">
        <v>69.459999999999994</v>
      </c>
      <c r="Z1395">
        <v>89596</v>
      </c>
      <c r="AA1395" t="s">
        <v>52</v>
      </c>
      <c r="AB1395" t="s">
        <v>40</v>
      </c>
    </row>
    <row r="1396" spans="1:28" x14ac:dyDescent="0.3">
      <c r="A1396">
        <v>19666</v>
      </c>
      <c r="B1396" t="s">
        <v>76</v>
      </c>
      <c r="C1396">
        <v>0.04</v>
      </c>
      <c r="D1396">
        <v>3.69</v>
      </c>
      <c r="E1396">
        <v>0.5</v>
      </c>
      <c r="F1396">
        <v>3354</v>
      </c>
      <c r="G1396" t="s">
        <v>1239</v>
      </c>
      <c r="H1396" t="s">
        <v>43</v>
      </c>
      <c r="I1396" t="s">
        <v>30</v>
      </c>
      <c r="J1396" t="s">
        <v>45</v>
      </c>
      <c r="K1396" t="s">
        <v>46</v>
      </c>
      <c r="L1396" t="s">
        <v>47</v>
      </c>
      <c r="M1396" t="s">
        <v>1240</v>
      </c>
      <c r="N1396">
        <v>0.38</v>
      </c>
      <c r="O1396" t="s">
        <v>35</v>
      </c>
      <c r="P1396" t="s">
        <v>36</v>
      </c>
      <c r="Q1396" t="s">
        <v>37</v>
      </c>
      <c r="R1396" t="s">
        <v>1241</v>
      </c>
      <c r="S1396">
        <v>92231</v>
      </c>
      <c r="T1396" s="1">
        <v>42090</v>
      </c>
      <c r="U1396" s="1">
        <v>42092</v>
      </c>
      <c r="V1396">
        <v>47.527199999999993</v>
      </c>
      <c r="W1396" s="2">
        <f>Sales_Dataset[[#This Row],[Profit]]/Sales_Dataset[[#This Row],[Sales]]</f>
        <v>0.69</v>
      </c>
      <c r="X1396">
        <v>19</v>
      </c>
      <c r="Y1396">
        <v>68.88</v>
      </c>
      <c r="Z1396">
        <v>88590</v>
      </c>
      <c r="AA1396" t="s">
        <v>39</v>
      </c>
      <c r="AB1396" t="s">
        <v>40</v>
      </c>
    </row>
    <row r="1397" spans="1:28" x14ac:dyDescent="0.3">
      <c r="A1397">
        <v>25440</v>
      </c>
      <c r="B1397" t="s">
        <v>65</v>
      </c>
      <c r="C1397">
        <v>0.1</v>
      </c>
      <c r="D1397">
        <v>6.3</v>
      </c>
      <c r="E1397">
        <v>0.5</v>
      </c>
      <c r="F1397">
        <v>2254</v>
      </c>
      <c r="G1397" t="s">
        <v>1568</v>
      </c>
      <c r="H1397" t="s">
        <v>43</v>
      </c>
      <c r="I1397" t="s">
        <v>30</v>
      </c>
      <c r="J1397" t="s">
        <v>45</v>
      </c>
      <c r="K1397" t="s">
        <v>46</v>
      </c>
      <c r="L1397" t="s">
        <v>47</v>
      </c>
      <c r="M1397" t="s">
        <v>582</v>
      </c>
      <c r="N1397">
        <v>0.39</v>
      </c>
      <c r="O1397" t="s">
        <v>35</v>
      </c>
      <c r="P1397" t="s">
        <v>88</v>
      </c>
      <c r="Q1397" t="s">
        <v>409</v>
      </c>
      <c r="R1397" t="s">
        <v>934</v>
      </c>
      <c r="S1397">
        <v>42003</v>
      </c>
      <c r="T1397" s="1">
        <v>42031</v>
      </c>
      <c r="U1397" s="1">
        <v>42036</v>
      </c>
      <c r="V1397">
        <v>-464.28200000000004</v>
      </c>
      <c r="W1397" s="2">
        <f>Sales_Dataset[[#This Row],[Profit]]/Sales_Dataset[[#This Row],[Sales]]</f>
        <v>-6.7561408614668226</v>
      </c>
      <c r="X1397">
        <v>12</v>
      </c>
      <c r="Y1397">
        <v>68.72</v>
      </c>
      <c r="Z1397">
        <v>89278</v>
      </c>
      <c r="AA1397" t="s">
        <v>91</v>
      </c>
      <c r="AB1397" t="s">
        <v>40</v>
      </c>
    </row>
    <row r="1398" spans="1:28" x14ac:dyDescent="0.3">
      <c r="A1398">
        <v>18346</v>
      </c>
      <c r="B1398" t="s">
        <v>41</v>
      </c>
      <c r="C1398">
        <v>0.01</v>
      </c>
      <c r="D1398">
        <v>8.01</v>
      </c>
      <c r="E1398">
        <v>2.87</v>
      </c>
      <c r="F1398">
        <v>2924</v>
      </c>
      <c r="G1398" t="s">
        <v>559</v>
      </c>
      <c r="H1398" t="s">
        <v>43</v>
      </c>
      <c r="I1398" t="s">
        <v>80</v>
      </c>
      <c r="J1398" t="s">
        <v>45</v>
      </c>
      <c r="K1398" t="s">
        <v>53</v>
      </c>
      <c r="L1398" t="s">
        <v>82</v>
      </c>
      <c r="M1398" t="s">
        <v>562</v>
      </c>
      <c r="N1398">
        <v>0.4</v>
      </c>
      <c r="O1398" t="s">
        <v>35</v>
      </c>
      <c r="P1398" t="s">
        <v>69</v>
      </c>
      <c r="Q1398" t="s">
        <v>460</v>
      </c>
      <c r="R1398" t="s">
        <v>561</v>
      </c>
      <c r="S1398">
        <v>20707</v>
      </c>
      <c r="T1398" s="1">
        <v>42020</v>
      </c>
      <c r="U1398" s="1">
        <v>42022</v>
      </c>
      <c r="V1398">
        <v>44.976799999999997</v>
      </c>
      <c r="W1398" s="2">
        <f>Sales_Dataset[[#This Row],[Profit]]/Sales_Dataset[[#This Row],[Sales]]</f>
        <v>0.65516096139839752</v>
      </c>
      <c r="X1398">
        <v>8</v>
      </c>
      <c r="Y1398">
        <v>68.650000000000006</v>
      </c>
      <c r="Z1398">
        <v>86591</v>
      </c>
      <c r="AA1398" t="s">
        <v>72</v>
      </c>
      <c r="AB1398" t="s">
        <v>40</v>
      </c>
    </row>
    <row r="1399" spans="1:28" x14ac:dyDescent="0.3">
      <c r="A1399">
        <v>18867</v>
      </c>
      <c r="B1399" t="s">
        <v>41</v>
      </c>
      <c r="C1399">
        <v>7.0000000000000007E-2</v>
      </c>
      <c r="D1399">
        <v>21.38</v>
      </c>
      <c r="E1399">
        <v>8.99</v>
      </c>
      <c r="F1399">
        <v>2527</v>
      </c>
      <c r="G1399" t="s">
        <v>830</v>
      </c>
      <c r="H1399" t="s">
        <v>43</v>
      </c>
      <c r="I1399" t="s">
        <v>30</v>
      </c>
      <c r="J1399" t="s">
        <v>45</v>
      </c>
      <c r="K1399" t="s">
        <v>81</v>
      </c>
      <c r="L1399" t="s">
        <v>62</v>
      </c>
      <c r="M1399" t="s">
        <v>700</v>
      </c>
      <c r="N1399">
        <v>0.59</v>
      </c>
      <c r="O1399" t="s">
        <v>35</v>
      </c>
      <c r="P1399" t="s">
        <v>88</v>
      </c>
      <c r="Q1399" t="s">
        <v>521</v>
      </c>
      <c r="R1399" t="s">
        <v>831</v>
      </c>
      <c r="S1399">
        <v>70601</v>
      </c>
      <c r="T1399" s="1">
        <v>42147</v>
      </c>
      <c r="U1399" s="1">
        <v>42149</v>
      </c>
      <c r="V1399">
        <v>-39.396000000000001</v>
      </c>
      <c r="W1399" s="2">
        <f>Sales_Dataset[[#This Row],[Profit]]/Sales_Dataset[[#This Row],[Sales]]</f>
        <v>-0.57395104895104898</v>
      </c>
      <c r="X1399">
        <v>3</v>
      </c>
      <c r="Y1399">
        <v>68.64</v>
      </c>
      <c r="Z1399">
        <v>87208</v>
      </c>
      <c r="AA1399" t="s">
        <v>91</v>
      </c>
      <c r="AB1399" t="s">
        <v>40</v>
      </c>
    </row>
    <row r="1400" spans="1:28" x14ac:dyDescent="0.3">
      <c r="A1400">
        <v>23140</v>
      </c>
      <c r="B1400" t="s">
        <v>58</v>
      </c>
      <c r="C1400">
        <v>0.01</v>
      </c>
      <c r="D1400">
        <v>7.89</v>
      </c>
      <c r="E1400">
        <v>2.82</v>
      </c>
      <c r="F1400">
        <v>702</v>
      </c>
      <c r="G1400" t="s">
        <v>2325</v>
      </c>
      <c r="H1400" t="s">
        <v>43</v>
      </c>
      <c r="I1400" t="s">
        <v>80</v>
      </c>
      <c r="J1400" t="s">
        <v>45</v>
      </c>
      <c r="K1400" t="s">
        <v>268</v>
      </c>
      <c r="L1400" t="s">
        <v>82</v>
      </c>
      <c r="M1400" t="s">
        <v>269</v>
      </c>
      <c r="N1400">
        <v>0.4</v>
      </c>
      <c r="O1400" t="s">
        <v>35</v>
      </c>
      <c r="P1400" t="s">
        <v>36</v>
      </c>
      <c r="Q1400" t="s">
        <v>37</v>
      </c>
      <c r="R1400" t="s">
        <v>2326</v>
      </c>
      <c r="S1400">
        <v>95404</v>
      </c>
      <c r="T1400" s="1">
        <v>42185</v>
      </c>
      <c r="U1400" s="1">
        <v>42186</v>
      </c>
      <c r="V1400">
        <v>46.440000000000005</v>
      </c>
      <c r="W1400" s="2">
        <f>Sales_Dataset[[#This Row],[Profit]]/Sales_Dataset[[#This Row],[Sales]]</f>
        <v>0.67736289381563597</v>
      </c>
      <c r="X1400">
        <v>8</v>
      </c>
      <c r="Y1400">
        <v>68.56</v>
      </c>
      <c r="Z1400">
        <v>87979</v>
      </c>
      <c r="AA1400" t="s">
        <v>39</v>
      </c>
      <c r="AB1400" t="s">
        <v>40</v>
      </c>
    </row>
    <row r="1401" spans="1:28" x14ac:dyDescent="0.3">
      <c r="A1401">
        <v>770</v>
      </c>
      <c r="B1401" t="s">
        <v>65</v>
      </c>
      <c r="C1401">
        <v>0.02</v>
      </c>
      <c r="D1401">
        <v>5.58</v>
      </c>
      <c r="E1401">
        <v>5.3</v>
      </c>
      <c r="F1401">
        <v>272</v>
      </c>
      <c r="G1401" t="s">
        <v>114</v>
      </c>
      <c r="H1401" t="s">
        <v>43</v>
      </c>
      <c r="I1401" t="s">
        <v>44</v>
      </c>
      <c r="J1401" t="s">
        <v>45</v>
      </c>
      <c r="K1401" t="s">
        <v>115</v>
      </c>
      <c r="L1401" t="s">
        <v>47</v>
      </c>
      <c r="M1401" t="s">
        <v>116</v>
      </c>
      <c r="N1401">
        <v>0.35</v>
      </c>
      <c r="O1401" t="s">
        <v>35</v>
      </c>
      <c r="P1401" t="s">
        <v>88</v>
      </c>
      <c r="Q1401" t="s">
        <v>112</v>
      </c>
      <c r="R1401" t="s">
        <v>113</v>
      </c>
      <c r="S1401">
        <v>28204</v>
      </c>
      <c r="T1401" s="1">
        <v>42101</v>
      </c>
      <c r="U1401" s="1">
        <v>42106</v>
      </c>
      <c r="V1401">
        <v>-29.898400000000002</v>
      </c>
      <c r="W1401" s="2">
        <f>Sales_Dataset[[#This Row],[Profit]]/Sales_Dataset[[#This Row],[Sales]]</f>
        <v>-0.43672801635991826</v>
      </c>
      <c r="X1401">
        <v>11</v>
      </c>
      <c r="Y1401">
        <v>68.459999999999994</v>
      </c>
      <c r="Z1401">
        <v>5509</v>
      </c>
      <c r="AA1401" t="s">
        <v>91</v>
      </c>
      <c r="AB1401" t="s">
        <v>40</v>
      </c>
    </row>
    <row r="1402" spans="1:28" x14ac:dyDescent="0.3">
      <c r="A1402">
        <v>19971</v>
      </c>
      <c r="B1402" t="s">
        <v>65</v>
      </c>
      <c r="C1402">
        <v>0.02</v>
      </c>
      <c r="D1402">
        <v>50.98</v>
      </c>
      <c r="E1402">
        <v>13.66</v>
      </c>
      <c r="F1402">
        <v>2613</v>
      </c>
      <c r="G1402" t="s">
        <v>1349</v>
      </c>
      <c r="H1402" t="s">
        <v>85</v>
      </c>
      <c r="I1402" t="s">
        <v>30</v>
      </c>
      <c r="J1402" t="s">
        <v>45</v>
      </c>
      <c r="K1402" t="s">
        <v>73</v>
      </c>
      <c r="L1402" t="s">
        <v>47</v>
      </c>
      <c r="M1402" t="s">
        <v>1350</v>
      </c>
      <c r="N1402">
        <v>0.57999999999999996</v>
      </c>
      <c r="O1402" t="s">
        <v>35</v>
      </c>
      <c r="P1402" t="s">
        <v>69</v>
      </c>
      <c r="Q1402" t="s">
        <v>497</v>
      </c>
      <c r="R1402" t="s">
        <v>1351</v>
      </c>
      <c r="S1402">
        <v>8863</v>
      </c>
      <c r="T1402" s="1">
        <v>42028</v>
      </c>
      <c r="U1402" s="1">
        <v>42028</v>
      </c>
      <c r="V1402">
        <v>-25.76</v>
      </c>
      <c r="W1402" s="2">
        <f>Sales_Dataset[[#This Row],[Profit]]/Sales_Dataset[[#This Row],[Sales]]</f>
        <v>-0.37633308984660335</v>
      </c>
      <c r="X1402">
        <v>1</v>
      </c>
      <c r="Y1402">
        <v>68.45</v>
      </c>
      <c r="Z1402">
        <v>86119</v>
      </c>
      <c r="AA1402" t="s">
        <v>72</v>
      </c>
      <c r="AB1402" t="s">
        <v>40</v>
      </c>
    </row>
    <row r="1403" spans="1:28" x14ac:dyDescent="0.3">
      <c r="A1403">
        <v>19141</v>
      </c>
      <c r="B1403" t="s">
        <v>76</v>
      </c>
      <c r="C1403">
        <v>0.06</v>
      </c>
      <c r="D1403">
        <v>6.48</v>
      </c>
      <c r="E1403">
        <v>5.14</v>
      </c>
      <c r="F1403">
        <v>1852</v>
      </c>
      <c r="G1403" t="s">
        <v>978</v>
      </c>
      <c r="H1403" t="s">
        <v>85</v>
      </c>
      <c r="I1403" t="s">
        <v>44</v>
      </c>
      <c r="J1403" t="s">
        <v>45</v>
      </c>
      <c r="K1403" t="s">
        <v>53</v>
      </c>
      <c r="L1403" t="s">
        <v>47</v>
      </c>
      <c r="M1403" t="s">
        <v>979</v>
      </c>
      <c r="N1403">
        <v>0.37</v>
      </c>
      <c r="O1403" t="s">
        <v>35</v>
      </c>
      <c r="P1403" t="s">
        <v>36</v>
      </c>
      <c r="Q1403" t="s">
        <v>37</v>
      </c>
      <c r="R1403" t="s">
        <v>980</v>
      </c>
      <c r="S1403">
        <v>92008</v>
      </c>
      <c r="T1403" s="1">
        <v>42082</v>
      </c>
      <c r="U1403" s="1">
        <v>42084</v>
      </c>
      <c r="V1403">
        <v>-28.45</v>
      </c>
      <c r="W1403" s="2">
        <f>Sales_Dataset[[#This Row],[Profit]]/Sales_Dataset[[#This Row],[Sales]]</f>
        <v>-0.41630084869768802</v>
      </c>
      <c r="X1403">
        <v>10</v>
      </c>
      <c r="Y1403">
        <v>68.34</v>
      </c>
      <c r="Z1403">
        <v>86847</v>
      </c>
      <c r="AA1403" t="s">
        <v>39</v>
      </c>
      <c r="AB1403" t="s">
        <v>40</v>
      </c>
    </row>
    <row r="1404" spans="1:28" x14ac:dyDescent="0.3">
      <c r="A1404">
        <v>23142</v>
      </c>
      <c r="B1404" t="s">
        <v>58</v>
      </c>
      <c r="C1404">
        <v>0.1</v>
      </c>
      <c r="D1404">
        <v>9.7100000000000009</v>
      </c>
      <c r="E1404">
        <v>9.4499999999999993</v>
      </c>
      <c r="F1404">
        <v>702</v>
      </c>
      <c r="G1404" t="s">
        <v>2325</v>
      </c>
      <c r="H1404" t="s">
        <v>43</v>
      </c>
      <c r="I1404" t="s">
        <v>80</v>
      </c>
      <c r="J1404" t="s">
        <v>45</v>
      </c>
      <c r="K1404" t="s">
        <v>120</v>
      </c>
      <c r="L1404" t="s">
        <v>47</v>
      </c>
      <c r="M1404" t="s">
        <v>271</v>
      </c>
      <c r="N1404">
        <v>0.6</v>
      </c>
      <c r="O1404" t="s">
        <v>35</v>
      </c>
      <c r="P1404" t="s">
        <v>36</v>
      </c>
      <c r="Q1404" t="s">
        <v>37</v>
      </c>
      <c r="R1404" t="s">
        <v>2326</v>
      </c>
      <c r="S1404">
        <v>95404</v>
      </c>
      <c r="T1404" s="1">
        <v>42185</v>
      </c>
      <c r="U1404" s="1">
        <v>42188</v>
      </c>
      <c r="V1404">
        <v>-95.816000000000003</v>
      </c>
      <c r="W1404" s="2">
        <f>Sales_Dataset[[#This Row],[Profit]]/Sales_Dataset[[#This Row],[Sales]]</f>
        <v>-1.4109262258872037</v>
      </c>
      <c r="X1404">
        <v>7</v>
      </c>
      <c r="Y1404">
        <v>67.91</v>
      </c>
      <c r="Z1404">
        <v>87979</v>
      </c>
      <c r="AA1404" t="s">
        <v>39</v>
      </c>
      <c r="AB1404" t="s">
        <v>40</v>
      </c>
    </row>
    <row r="1405" spans="1:28" x14ac:dyDescent="0.3">
      <c r="A1405">
        <v>19823</v>
      </c>
      <c r="B1405" t="s">
        <v>27</v>
      </c>
      <c r="C1405">
        <v>0.08</v>
      </c>
      <c r="D1405">
        <v>6.48</v>
      </c>
      <c r="E1405">
        <v>7.03</v>
      </c>
      <c r="F1405">
        <v>266</v>
      </c>
      <c r="G1405" t="s">
        <v>1286</v>
      </c>
      <c r="H1405" t="s">
        <v>43</v>
      </c>
      <c r="I1405" t="s">
        <v>30</v>
      </c>
      <c r="J1405" t="s">
        <v>45</v>
      </c>
      <c r="K1405" t="s">
        <v>53</v>
      </c>
      <c r="L1405" t="s">
        <v>47</v>
      </c>
      <c r="M1405" t="s">
        <v>1287</v>
      </c>
      <c r="N1405">
        <v>0.37</v>
      </c>
      <c r="O1405" t="s">
        <v>35</v>
      </c>
      <c r="P1405" t="s">
        <v>49</v>
      </c>
      <c r="Q1405" t="s">
        <v>50</v>
      </c>
      <c r="R1405" t="s">
        <v>1288</v>
      </c>
      <c r="S1405">
        <v>78207</v>
      </c>
      <c r="T1405" s="1">
        <v>42139</v>
      </c>
      <c r="U1405" s="1">
        <v>42140</v>
      </c>
      <c r="V1405">
        <v>8.9320000000000093</v>
      </c>
      <c r="W1405" s="2">
        <f>Sales_Dataset[[#This Row],[Profit]]/Sales_Dataset[[#This Row],[Sales]]</f>
        <v>0.13162393162393177</v>
      </c>
      <c r="X1405">
        <v>10</v>
      </c>
      <c r="Y1405">
        <v>67.86</v>
      </c>
      <c r="Z1405">
        <v>90594</v>
      </c>
      <c r="AA1405" t="s">
        <v>52</v>
      </c>
      <c r="AB1405" t="s">
        <v>40</v>
      </c>
    </row>
    <row r="1406" spans="1:28" x14ac:dyDescent="0.3">
      <c r="A1406">
        <v>19849</v>
      </c>
      <c r="B1406" t="s">
        <v>76</v>
      </c>
      <c r="C1406">
        <v>0.02</v>
      </c>
      <c r="D1406">
        <v>12.99</v>
      </c>
      <c r="E1406">
        <v>14.37</v>
      </c>
      <c r="F1406">
        <v>3036</v>
      </c>
      <c r="G1406" t="s">
        <v>1297</v>
      </c>
      <c r="H1406" t="s">
        <v>43</v>
      </c>
      <c r="I1406" t="s">
        <v>44</v>
      </c>
      <c r="J1406" t="s">
        <v>31</v>
      </c>
      <c r="K1406" t="s">
        <v>117</v>
      </c>
      <c r="L1406" t="s">
        <v>105</v>
      </c>
      <c r="M1406" t="s">
        <v>1298</v>
      </c>
      <c r="N1406">
        <v>0.73</v>
      </c>
      <c r="O1406" t="s">
        <v>35</v>
      </c>
      <c r="P1406" t="s">
        <v>49</v>
      </c>
      <c r="Q1406" t="s">
        <v>427</v>
      </c>
      <c r="R1406" t="s">
        <v>1299</v>
      </c>
      <c r="S1406">
        <v>58554</v>
      </c>
      <c r="T1406" s="1">
        <v>42020</v>
      </c>
      <c r="U1406" s="1">
        <v>42022</v>
      </c>
      <c r="V1406">
        <v>-159.86000000000001</v>
      </c>
      <c r="W1406" s="2">
        <f>Sales_Dataset[[#This Row],[Profit]]/Sales_Dataset[[#This Row],[Sales]]</f>
        <v>-2.3633944411590777</v>
      </c>
      <c r="X1406">
        <v>5</v>
      </c>
      <c r="Y1406">
        <v>67.64</v>
      </c>
      <c r="Z1406">
        <v>89129</v>
      </c>
      <c r="AA1406" t="s">
        <v>52</v>
      </c>
      <c r="AB1406" t="s">
        <v>40</v>
      </c>
    </row>
    <row r="1407" spans="1:28" x14ac:dyDescent="0.3">
      <c r="A1407">
        <v>20631</v>
      </c>
      <c r="B1407" t="s">
        <v>58</v>
      </c>
      <c r="C1407">
        <v>0.06</v>
      </c>
      <c r="D1407">
        <v>55.48</v>
      </c>
      <c r="E1407">
        <v>14.3</v>
      </c>
      <c r="F1407">
        <v>24</v>
      </c>
      <c r="G1407" t="s">
        <v>1558</v>
      </c>
      <c r="H1407" t="s">
        <v>43</v>
      </c>
      <c r="I1407" t="s">
        <v>30</v>
      </c>
      <c r="J1407" t="s">
        <v>45</v>
      </c>
      <c r="K1407" t="s">
        <v>53</v>
      </c>
      <c r="L1407" t="s">
        <v>47</v>
      </c>
      <c r="M1407" t="s">
        <v>1027</v>
      </c>
      <c r="N1407">
        <v>0.37</v>
      </c>
      <c r="O1407" t="s">
        <v>35</v>
      </c>
      <c r="P1407" t="s">
        <v>36</v>
      </c>
      <c r="Q1407" t="s">
        <v>37</v>
      </c>
      <c r="R1407" t="s">
        <v>1559</v>
      </c>
      <c r="S1407">
        <v>92677</v>
      </c>
      <c r="T1407" s="1">
        <v>42032</v>
      </c>
      <c r="U1407" s="1">
        <v>42033</v>
      </c>
      <c r="V1407">
        <v>-28.296800000000001</v>
      </c>
      <c r="W1407" s="2">
        <f>Sales_Dataset[[#This Row],[Profit]]/Sales_Dataset[[#This Row],[Sales]]</f>
        <v>-0.41927396651355764</v>
      </c>
      <c r="X1407">
        <v>1</v>
      </c>
      <c r="Y1407">
        <v>67.489999999999995</v>
      </c>
      <c r="Z1407">
        <v>87651</v>
      </c>
      <c r="AA1407" t="s">
        <v>39</v>
      </c>
      <c r="AB1407" t="s">
        <v>40</v>
      </c>
    </row>
    <row r="1408" spans="1:28" x14ac:dyDescent="0.3">
      <c r="A1408">
        <v>23514</v>
      </c>
      <c r="B1408" t="s">
        <v>65</v>
      </c>
      <c r="C1408">
        <v>0.01</v>
      </c>
      <c r="D1408">
        <v>6.48</v>
      </c>
      <c r="E1408">
        <v>5.14</v>
      </c>
      <c r="F1408">
        <v>2216</v>
      </c>
      <c r="G1408" t="s">
        <v>2458</v>
      </c>
      <c r="H1408" t="s">
        <v>43</v>
      </c>
      <c r="I1408" t="s">
        <v>30</v>
      </c>
      <c r="J1408" t="s">
        <v>45</v>
      </c>
      <c r="K1408" t="s">
        <v>53</v>
      </c>
      <c r="L1408" t="s">
        <v>47</v>
      </c>
      <c r="M1408" t="s">
        <v>979</v>
      </c>
      <c r="N1408">
        <v>0.37</v>
      </c>
      <c r="O1408" t="s">
        <v>35</v>
      </c>
      <c r="P1408" t="s">
        <v>69</v>
      </c>
      <c r="Q1408" t="s">
        <v>441</v>
      </c>
      <c r="R1408" t="s">
        <v>1096</v>
      </c>
      <c r="S1408">
        <v>44256</v>
      </c>
      <c r="T1408" s="1">
        <v>42178</v>
      </c>
      <c r="U1408" s="1">
        <v>42180</v>
      </c>
      <c r="V1408">
        <v>-26.936</v>
      </c>
      <c r="W1408" s="2">
        <f>Sales_Dataset[[#This Row],[Profit]]/Sales_Dataset[[#This Row],[Sales]]</f>
        <v>-0.39958463136033229</v>
      </c>
      <c r="X1408">
        <v>10</v>
      </c>
      <c r="Y1408">
        <v>67.41</v>
      </c>
      <c r="Z1408">
        <v>90314</v>
      </c>
      <c r="AA1408" t="s">
        <v>72</v>
      </c>
      <c r="AB1408" t="s">
        <v>40</v>
      </c>
    </row>
    <row r="1409" spans="1:28" x14ac:dyDescent="0.3">
      <c r="A1409">
        <v>21663</v>
      </c>
      <c r="B1409" t="s">
        <v>41</v>
      </c>
      <c r="C1409">
        <v>0.04</v>
      </c>
      <c r="D1409">
        <v>3.7</v>
      </c>
      <c r="E1409">
        <v>1.61</v>
      </c>
      <c r="F1409">
        <v>594</v>
      </c>
      <c r="G1409" t="s">
        <v>1923</v>
      </c>
      <c r="H1409" t="s">
        <v>43</v>
      </c>
      <c r="I1409" t="s">
        <v>80</v>
      </c>
      <c r="J1409" t="s">
        <v>31</v>
      </c>
      <c r="K1409" t="s">
        <v>117</v>
      </c>
      <c r="L1409" t="s">
        <v>82</v>
      </c>
      <c r="M1409" t="s">
        <v>1925</v>
      </c>
      <c r="N1409">
        <v>0.44</v>
      </c>
      <c r="O1409" t="s">
        <v>35</v>
      </c>
      <c r="P1409" t="s">
        <v>49</v>
      </c>
      <c r="Q1409" t="s">
        <v>413</v>
      </c>
      <c r="R1409" t="s">
        <v>1924</v>
      </c>
      <c r="S1409">
        <v>46016</v>
      </c>
      <c r="T1409" s="1">
        <v>42174</v>
      </c>
      <c r="U1409" s="1">
        <v>42175</v>
      </c>
      <c r="V1409">
        <v>18</v>
      </c>
      <c r="W1409" s="2">
        <f>Sales_Dataset[[#This Row],[Profit]]/Sales_Dataset[[#This Row],[Sales]]</f>
        <v>0.26769779892920881</v>
      </c>
      <c r="X1409">
        <v>18</v>
      </c>
      <c r="Y1409">
        <v>67.239999999999995</v>
      </c>
      <c r="Z1409">
        <v>86311</v>
      </c>
      <c r="AA1409" t="s">
        <v>52</v>
      </c>
      <c r="AB1409" t="s">
        <v>40</v>
      </c>
    </row>
    <row r="1410" spans="1:28" x14ac:dyDescent="0.3">
      <c r="A1410">
        <v>20633</v>
      </c>
      <c r="B1410" t="s">
        <v>76</v>
      </c>
      <c r="C1410">
        <v>0.04</v>
      </c>
      <c r="D1410">
        <v>10.64</v>
      </c>
      <c r="E1410">
        <v>5.16</v>
      </c>
      <c r="F1410">
        <v>721</v>
      </c>
      <c r="G1410" t="s">
        <v>1560</v>
      </c>
      <c r="H1410" t="s">
        <v>43</v>
      </c>
      <c r="I1410" t="s">
        <v>30</v>
      </c>
      <c r="J1410" t="s">
        <v>31</v>
      </c>
      <c r="K1410" t="s">
        <v>117</v>
      </c>
      <c r="L1410" t="s">
        <v>47</v>
      </c>
      <c r="M1410" t="s">
        <v>123</v>
      </c>
      <c r="N1410">
        <v>0.56999999999999995</v>
      </c>
      <c r="O1410" t="s">
        <v>35</v>
      </c>
      <c r="P1410" t="s">
        <v>49</v>
      </c>
      <c r="Q1410" t="s">
        <v>413</v>
      </c>
      <c r="R1410" t="s">
        <v>1561</v>
      </c>
      <c r="S1410">
        <v>46041</v>
      </c>
      <c r="T1410" s="1">
        <v>42179</v>
      </c>
      <c r="U1410" s="1">
        <v>42180</v>
      </c>
      <c r="V1410">
        <v>24.095999999999997</v>
      </c>
      <c r="W1410" s="2">
        <f>Sales_Dataset[[#This Row],[Profit]]/Sales_Dataset[[#This Row],[Sales]]</f>
        <v>0.36017937219730933</v>
      </c>
      <c r="X1410">
        <v>6</v>
      </c>
      <c r="Y1410">
        <v>66.900000000000006</v>
      </c>
      <c r="Z1410">
        <v>91053</v>
      </c>
      <c r="AA1410" t="s">
        <v>52</v>
      </c>
      <c r="AB1410" t="s">
        <v>40</v>
      </c>
    </row>
    <row r="1411" spans="1:28" x14ac:dyDescent="0.3">
      <c r="A1411">
        <v>20368</v>
      </c>
      <c r="B1411" t="s">
        <v>27</v>
      </c>
      <c r="C1411">
        <v>0</v>
      </c>
      <c r="D1411">
        <v>6.88</v>
      </c>
      <c r="E1411">
        <v>2</v>
      </c>
      <c r="F1411">
        <v>556</v>
      </c>
      <c r="G1411" t="s">
        <v>1474</v>
      </c>
      <c r="H1411" t="s">
        <v>85</v>
      </c>
      <c r="I1411" t="s">
        <v>44</v>
      </c>
      <c r="J1411" t="s">
        <v>45</v>
      </c>
      <c r="K1411" t="s">
        <v>53</v>
      </c>
      <c r="L1411" t="s">
        <v>82</v>
      </c>
      <c r="M1411" t="s">
        <v>190</v>
      </c>
      <c r="N1411">
        <v>0.39</v>
      </c>
      <c r="O1411" t="s">
        <v>35</v>
      </c>
      <c r="P1411" t="s">
        <v>36</v>
      </c>
      <c r="Q1411" t="s">
        <v>402</v>
      </c>
      <c r="R1411" t="s">
        <v>1475</v>
      </c>
      <c r="S1411">
        <v>84604</v>
      </c>
      <c r="T1411" s="1">
        <v>42032</v>
      </c>
      <c r="U1411" s="1">
        <v>42033</v>
      </c>
      <c r="V1411">
        <v>46.147199999999991</v>
      </c>
      <c r="W1411" s="2">
        <f>Sales_Dataset[[#This Row],[Profit]]/Sales_Dataset[[#This Row],[Sales]]</f>
        <v>0.69</v>
      </c>
      <c r="X1411">
        <v>9</v>
      </c>
      <c r="Y1411">
        <v>66.88</v>
      </c>
      <c r="Z1411">
        <v>86189</v>
      </c>
      <c r="AA1411" t="s">
        <v>39</v>
      </c>
      <c r="AB1411" t="s">
        <v>40</v>
      </c>
    </row>
    <row r="1412" spans="1:28" x14ac:dyDescent="0.3">
      <c r="A1412">
        <v>22052</v>
      </c>
      <c r="B1412" t="s">
        <v>27</v>
      </c>
      <c r="C1412">
        <v>0.02</v>
      </c>
      <c r="D1412">
        <v>4.0599999999999996</v>
      </c>
      <c r="E1412">
        <v>6.89</v>
      </c>
      <c r="F1412">
        <v>1127</v>
      </c>
      <c r="G1412" t="s">
        <v>2042</v>
      </c>
      <c r="H1412" t="s">
        <v>43</v>
      </c>
      <c r="I1412" t="s">
        <v>80</v>
      </c>
      <c r="J1412" t="s">
        <v>45</v>
      </c>
      <c r="K1412" t="s">
        <v>73</v>
      </c>
      <c r="L1412" t="s">
        <v>47</v>
      </c>
      <c r="M1412" t="s">
        <v>351</v>
      </c>
      <c r="N1412">
        <v>0.6</v>
      </c>
      <c r="O1412" t="s">
        <v>35</v>
      </c>
      <c r="P1412" t="s">
        <v>49</v>
      </c>
      <c r="Q1412" t="s">
        <v>50</v>
      </c>
      <c r="R1412" t="s">
        <v>2043</v>
      </c>
      <c r="S1412">
        <v>78852</v>
      </c>
      <c r="T1412" s="1">
        <v>42059</v>
      </c>
      <c r="U1412" s="1">
        <v>42061</v>
      </c>
      <c r="V1412">
        <v>-93.735199999999992</v>
      </c>
      <c r="W1412" s="2">
        <f>Sales_Dataset[[#This Row],[Profit]]/Sales_Dataset[[#This Row],[Sales]]</f>
        <v>-1.4030115252207751</v>
      </c>
      <c r="X1412">
        <v>16</v>
      </c>
      <c r="Y1412">
        <v>66.81</v>
      </c>
      <c r="Z1412">
        <v>87221</v>
      </c>
      <c r="AA1412" t="s">
        <v>52</v>
      </c>
      <c r="AB1412" t="s">
        <v>40</v>
      </c>
    </row>
    <row r="1413" spans="1:28" x14ac:dyDescent="0.3">
      <c r="A1413">
        <v>25631</v>
      </c>
      <c r="B1413" t="s">
        <v>27</v>
      </c>
      <c r="C1413">
        <v>0.02</v>
      </c>
      <c r="D1413">
        <v>8.34</v>
      </c>
      <c r="E1413">
        <v>2.64</v>
      </c>
      <c r="F1413">
        <v>1226</v>
      </c>
      <c r="G1413" t="s">
        <v>2885</v>
      </c>
      <c r="H1413" t="s">
        <v>43</v>
      </c>
      <c r="I1413" t="s">
        <v>60</v>
      </c>
      <c r="J1413" t="s">
        <v>45</v>
      </c>
      <c r="K1413" t="s">
        <v>61</v>
      </c>
      <c r="L1413" t="s">
        <v>62</v>
      </c>
      <c r="M1413" t="s">
        <v>191</v>
      </c>
      <c r="N1413">
        <v>0.59</v>
      </c>
      <c r="O1413" t="s">
        <v>35</v>
      </c>
      <c r="P1413" t="s">
        <v>69</v>
      </c>
      <c r="Q1413" t="s">
        <v>501</v>
      </c>
      <c r="R1413" t="s">
        <v>2886</v>
      </c>
      <c r="S1413">
        <v>2861</v>
      </c>
      <c r="T1413" s="1">
        <v>42122</v>
      </c>
      <c r="U1413" s="1">
        <v>42124</v>
      </c>
      <c r="V1413">
        <v>6.79</v>
      </c>
      <c r="W1413" s="2">
        <f>Sales_Dataset[[#This Row],[Profit]]/Sales_Dataset[[#This Row],[Sales]]</f>
        <v>0.10173808810308661</v>
      </c>
      <c r="X1413">
        <v>8</v>
      </c>
      <c r="Y1413">
        <v>66.739999999999995</v>
      </c>
      <c r="Z1413">
        <v>90800</v>
      </c>
      <c r="AA1413" t="s">
        <v>72</v>
      </c>
      <c r="AB1413" t="s">
        <v>40</v>
      </c>
    </row>
    <row r="1414" spans="1:28" x14ac:dyDescent="0.3">
      <c r="A1414">
        <v>18757</v>
      </c>
      <c r="B1414" t="s">
        <v>76</v>
      </c>
      <c r="C1414">
        <v>0.02</v>
      </c>
      <c r="D1414">
        <v>6.48</v>
      </c>
      <c r="E1414">
        <v>6.6</v>
      </c>
      <c r="F1414">
        <v>493</v>
      </c>
      <c r="G1414" t="s">
        <v>766</v>
      </c>
      <c r="H1414" t="s">
        <v>43</v>
      </c>
      <c r="I1414" t="s">
        <v>80</v>
      </c>
      <c r="J1414" t="s">
        <v>45</v>
      </c>
      <c r="K1414" t="s">
        <v>53</v>
      </c>
      <c r="L1414" t="s">
        <v>47</v>
      </c>
      <c r="M1414" t="s">
        <v>767</v>
      </c>
      <c r="N1414">
        <v>0.37</v>
      </c>
      <c r="O1414" t="s">
        <v>35</v>
      </c>
      <c r="P1414" t="s">
        <v>36</v>
      </c>
      <c r="Q1414" t="s">
        <v>108</v>
      </c>
      <c r="R1414" t="s">
        <v>768</v>
      </c>
      <c r="S1414">
        <v>98158</v>
      </c>
      <c r="T1414" s="1">
        <v>42024</v>
      </c>
      <c r="U1414" s="1">
        <v>42026</v>
      </c>
      <c r="V1414">
        <v>-92.05</v>
      </c>
      <c r="W1414" s="2">
        <f>Sales_Dataset[[#This Row],[Profit]]/Sales_Dataset[[#This Row],[Sales]]</f>
        <v>-1.3798530954879329</v>
      </c>
      <c r="X1414">
        <v>10</v>
      </c>
      <c r="Y1414">
        <v>66.709999999999994</v>
      </c>
      <c r="Z1414">
        <v>88906</v>
      </c>
      <c r="AA1414" t="s">
        <v>39</v>
      </c>
      <c r="AB1414" t="s">
        <v>40</v>
      </c>
    </row>
    <row r="1415" spans="1:28" x14ac:dyDescent="0.3">
      <c r="A1415">
        <v>1147</v>
      </c>
      <c r="B1415" t="s">
        <v>27</v>
      </c>
      <c r="C1415">
        <v>0.08</v>
      </c>
      <c r="D1415">
        <v>2.94</v>
      </c>
      <c r="E1415">
        <v>0.96</v>
      </c>
      <c r="F1415">
        <v>491</v>
      </c>
      <c r="G1415" t="s">
        <v>125</v>
      </c>
      <c r="H1415" t="s">
        <v>43</v>
      </c>
      <c r="I1415" t="s">
        <v>80</v>
      </c>
      <c r="J1415" t="s">
        <v>45</v>
      </c>
      <c r="K1415" t="s">
        <v>81</v>
      </c>
      <c r="L1415" t="s">
        <v>82</v>
      </c>
      <c r="M1415" t="s">
        <v>139</v>
      </c>
      <c r="N1415">
        <v>0.57999999999999996</v>
      </c>
      <c r="O1415" t="s">
        <v>35</v>
      </c>
      <c r="P1415" t="s">
        <v>69</v>
      </c>
      <c r="Q1415" t="s">
        <v>70</v>
      </c>
      <c r="R1415" t="s">
        <v>71</v>
      </c>
      <c r="S1415">
        <v>10154</v>
      </c>
      <c r="T1415" s="1">
        <v>42139</v>
      </c>
      <c r="U1415" s="1">
        <v>42141</v>
      </c>
      <c r="V1415">
        <v>-2.12</v>
      </c>
      <c r="W1415" s="2">
        <f>Sales_Dataset[[#This Row],[Profit]]/Sales_Dataset[[#This Row],[Sales]]</f>
        <v>-3.1784107946026985E-2</v>
      </c>
      <c r="X1415">
        <v>23</v>
      </c>
      <c r="Y1415">
        <v>66.7</v>
      </c>
      <c r="Z1415">
        <v>8353</v>
      </c>
      <c r="AA1415" t="s">
        <v>72</v>
      </c>
      <c r="AB1415" t="s">
        <v>129</v>
      </c>
    </row>
    <row r="1416" spans="1:28" x14ac:dyDescent="0.3">
      <c r="A1416">
        <v>18628</v>
      </c>
      <c r="B1416" t="s">
        <v>27</v>
      </c>
      <c r="C1416">
        <v>7.0000000000000007E-2</v>
      </c>
      <c r="D1416">
        <v>5.34</v>
      </c>
      <c r="E1416">
        <v>5.63</v>
      </c>
      <c r="F1416">
        <v>3356</v>
      </c>
      <c r="G1416" t="s">
        <v>695</v>
      </c>
      <c r="H1416" t="s">
        <v>43</v>
      </c>
      <c r="I1416" t="s">
        <v>30</v>
      </c>
      <c r="J1416" t="s">
        <v>45</v>
      </c>
      <c r="K1416" t="s">
        <v>67</v>
      </c>
      <c r="L1416" t="s">
        <v>47</v>
      </c>
      <c r="M1416" t="s">
        <v>696</v>
      </c>
      <c r="N1416">
        <v>0.39</v>
      </c>
      <c r="O1416" t="s">
        <v>35</v>
      </c>
      <c r="P1416" t="s">
        <v>36</v>
      </c>
      <c r="Q1416" t="s">
        <v>610</v>
      </c>
      <c r="R1416" t="s">
        <v>697</v>
      </c>
      <c r="S1416">
        <v>83616</v>
      </c>
      <c r="T1416" s="1">
        <v>42128</v>
      </c>
      <c r="U1416" s="1">
        <v>42130</v>
      </c>
      <c r="V1416">
        <v>-116.3455</v>
      </c>
      <c r="W1416" s="2">
        <f>Sales_Dataset[[#This Row],[Profit]]/Sales_Dataset[[#This Row],[Sales]]</f>
        <v>-1.7456189047261814</v>
      </c>
      <c r="X1416">
        <v>13</v>
      </c>
      <c r="Y1416">
        <v>66.650000000000006</v>
      </c>
      <c r="Z1416">
        <v>88588</v>
      </c>
      <c r="AA1416" t="s">
        <v>39</v>
      </c>
      <c r="AB1416" t="s">
        <v>40</v>
      </c>
    </row>
    <row r="1417" spans="1:28" x14ac:dyDescent="0.3">
      <c r="A1417">
        <v>18032</v>
      </c>
      <c r="B1417" t="s">
        <v>76</v>
      </c>
      <c r="C1417">
        <v>0.09</v>
      </c>
      <c r="D1417">
        <v>7.38</v>
      </c>
      <c r="E1417">
        <v>5.21</v>
      </c>
      <c r="F1417">
        <v>317</v>
      </c>
      <c r="G1417" t="s">
        <v>382</v>
      </c>
      <c r="H1417" t="s">
        <v>43</v>
      </c>
      <c r="I1417" t="s">
        <v>30</v>
      </c>
      <c r="J1417" t="s">
        <v>31</v>
      </c>
      <c r="K1417" t="s">
        <v>117</v>
      </c>
      <c r="L1417" t="s">
        <v>47</v>
      </c>
      <c r="M1417" t="s">
        <v>383</v>
      </c>
      <c r="N1417">
        <v>0.56000000000000005</v>
      </c>
      <c r="O1417" t="s">
        <v>35</v>
      </c>
      <c r="P1417" t="s">
        <v>36</v>
      </c>
      <c r="Q1417" t="s">
        <v>37</v>
      </c>
      <c r="R1417" t="s">
        <v>384</v>
      </c>
      <c r="S1417">
        <v>91945</v>
      </c>
      <c r="T1417" s="1">
        <v>42172</v>
      </c>
      <c r="U1417" s="1">
        <v>42173</v>
      </c>
      <c r="V1417">
        <v>-27.160000000000004</v>
      </c>
      <c r="W1417" s="2">
        <f>Sales_Dataset[[#This Row],[Profit]]/Sales_Dataset[[#This Row],[Sales]]</f>
        <v>-0.40811419984973712</v>
      </c>
      <c r="X1417">
        <v>9</v>
      </c>
      <c r="Y1417">
        <v>66.55</v>
      </c>
      <c r="Z1417">
        <v>86041</v>
      </c>
      <c r="AA1417" t="s">
        <v>39</v>
      </c>
      <c r="AB1417" t="s">
        <v>40</v>
      </c>
    </row>
    <row r="1418" spans="1:28" x14ac:dyDescent="0.3">
      <c r="A1418">
        <v>19172</v>
      </c>
      <c r="B1418" t="s">
        <v>41</v>
      </c>
      <c r="C1418">
        <v>0.01</v>
      </c>
      <c r="D1418">
        <v>6.48</v>
      </c>
      <c r="E1418">
        <v>7.86</v>
      </c>
      <c r="F1418">
        <v>2265</v>
      </c>
      <c r="G1418" t="s">
        <v>993</v>
      </c>
      <c r="H1418" t="s">
        <v>43</v>
      </c>
      <c r="I1418" t="s">
        <v>30</v>
      </c>
      <c r="J1418" t="s">
        <v>45</v>
      </c>
      <c r="K1418" t="s">
        <v>53</v>
      </c>
      <c r="L1418" t="s">
        <v>47</v>
      </c>
      <c r="M1418" t="s">
        <v>996</v>
      </c>
      <c r="N1418">
        <v>0.37</v>
      </c>
      <c r="O1418" t="s">
        <v>35</v>
      </c>
      <c r="P1418" t="s">
        <v>49</v>
      </c>
      <c r="Q1418" t="s">
        <v>433</v>
      </c>
      <c r="R1418" t="s">
        <v>995</v>
      </c>
      <c r="S1418">
        <v>64130</v>
      </c>
      <c r="T1418" s="1">
        <v>42033</v>
      </c>
      <c r="U1418" s="1">
        <v>42035</v>
      </c>
      <c r="V1418">
        <v>-135.74</v>
      </c>
      <c r="W1418" s="2">
        <f>Sales_Dataset[[#This Row],[Profit]]/Sales_Dataset[[#This Row],[Sales]]</f>
        <v>-2.0424315377670781</v>
      </c>
      <c r="X1418">
        <v>10</v>
      </c>
      <c r="Y1418">
        <v>66.459999999999994</v>
      </c>
      <c r="Z1418">
        <v>86612</v>
      </c>
      <c r="AA1418" t="s">
        <v>52</v>
      </c>
      <c r="AB1418" t="s">
        <v>40</v>
      </c>
    </row>
    <row r="1419" spans="1:28" x14ac:dyDescent="0.3">
      <c r="A1419">
        <v>19600</v>
      </c>
      <c r="B1419" t="s">
        <v>27</v>
      </c>
      <c r="C1419">
        <v>0.1</v>
      </c>
      <c r="D1419">
        <v>17.98</v>
      </c>
      <c r="E1419">
        <v>4</v>
      </c>
      <c r="F1419">
        <v>727</v>
      </c>
      <c r="G1419" t="s">
        <v>1210</v>
      </c>
      <c r="H1419" t="s">
        <v>43</v>
      </c>
      <c r="I1419" t="s">
        <v>80</v>
      </c>
      <c r="J1419" t="s">
        <v>55</v>
      </c>
      <c r="K1419" t="s">
        <v>86</v>
      </c>
      <c r="L1419" t="s">
        <v>47</v>
      </c>
      <c r="M1419" t="s">
        <v>313</v>
      </c>
      <c r="N1419">
        <v>0.79</v>
      </c>
      <c r="O1419" t="s">
        <v>35</v>
      </c>
      <c r="P1419" t="s">
        <v>69</v>
      </c>
      <c r="Q1419" t="s">
        <v>487</v>
      </c>
      <c r="R1419" t="s">
        <v>1211</v>
      </c>
      <c r="S1419">
        <v>4240</v>
      </c>
      <c r="T1419" s="1">
        <v>42078</v>
      </c>
      <c r="U1419" s="1">
        <v>42079</v>
      </c>
      <c r="V1419">
        <v>-99.55</v>
      </c>
      <c r="W1419" s="2">
        <f>Sales_Dataset[[#This Row],[Profit]]/Sales_Dataset[[#This Row],[Sales]]</f>
        <v>-1.5010554885404102</v>
      </c>
      <c r="X1419">
        <v>4</v>
      </c>
      <c r="Y1419">
        <v>66.319999999999993</v>
      </c>
      <c r="Z1419">
        <v>90359</v>
      </c>
      <c r="AA1419" t="s">
        <v>72</v>
      </c>
      <c r="AB1419" t="s">
        <v>40</v>
      </c>
    </row>
    <row r="1420" spans="1:28" x14ac:dyDescent="0.3">
      <c r="A1420">
        <v>25806</v>
      </c>
      <c r="B1420" t="s">
        <v>76</v>
      </c>
      <c r="C1420">
        <v>0.02</v>
      </c>
      <c r="D1420">
        <v>7.1</v>
      </c>
      <c r="E1420">
        <v>6.05</v>
      </c>
      <c r="F1420">
        <v>549</v>
      </c>
      <c r="G1420" t="s">
        <v>2919</v>
      </c>
      <c r="H1420" t="s">
        <v>43</v>
      </c>
      <c r="I1420" t="s">
        <v>30</v>
      </c>
      <c r="J1420" t="s">
        <v>45</v>
      </c>
      <c r="K1420" t="s">
        <v>67</v>
      </c>
      <c r="L1420" t="s">
        <v>47</v>
      </c>
      <c r="M1420" t="s">
        <v>358</v>
      </c>
      <c r="N1420">
        <v>0.39</v>
      </c>
      <c r="O1420" t="s">
        <v>35</v>
      </c>
      <c r="P1420" t="s">
        <v>36</v>
      </c>
      <c r="Q1420" t="s">
        <v>372</v>
      </c>
      <c r="R1420" t="s">
        <v>471</v>
      </c>
      <c r="S1420">
        <v>88201</v>
      </c>
      <c r="T1420" s="1">
        <v>42024</v>
      </c>
      <c r="U1420" s="1">
        <v>42024</v>
      </c>
      <c r="V1420">
        <v>-66.378</v>
      </c>
      <c r="W1420" s="2">
        <f>Sales_Dataset[[#This Row],[Profit]]/Sales_Dataset[[#This Row],[Sales]]</f>
        <v>-1.0008745476477685</v>
      </c>
      <c r="X1420">
        <v>9</v>
      </c>
      <c r="Y1420">
        <v>66.319999999999993</v>
      </c>
      <c r="Z1420">
        <v>90908</v>
      </c>
      <c r="AA1420" t="s">
        <v>39</v>
      </c>
      <c r="AB1420" t="s">
        <v>40</v>
      </c>
    </row>
    <row r="1421" spans="1:28" x14ac:dyDescent="0.3">
      <c r="A1421">
        <v>18540</v>
      </c>
      <c r="B1421" t="s">
        <v>41</v>
      </c>
      <c r="C1421">
        <v>0.08</v>
      </c>
      <c r="D1421">
        <v>6.68</v>
      </c>
      <c r="E1421">
        <v>1.5</v>
      </c>
      <c r="F1421">
        <v>2114</v>
      </c>
      <c r="G1421" t="s">
        <v>671</v>
      </c>
      <c r="H1421" t="s">
        <v>43</v>
      </c>
      <c r="I1421" t="s">
        <v>30</v>
      </c>
      <c r="J1421" t="s">
        <v>45</v>
      </c>
      <c r="K1421" t="s">
        <v>81</v>
      </c>
      <c r="L1421" t="s">
        <v>82</v>
      </c>
      <c r="M1421" t="s">
        <v>672</v>
      </c>
      <c r="N1421">
        <v>0.48</v>
      </c>
      <c r="O1421" t="s">
        <v>35</v>
      </c>
      <c r="P1421" t="s">
        <v>88</v>
      </c>
      <c r="Q1421" t="s">
        <v>437</v>
      </c>
      <c r="R1421" t="s">
        <v>673</v>
      </c>
      <c r="S1421">
        <v>23518</v>
      </c>
      <c r="T1421" s="1">
        <v>42089</v>
      </c>
      <c r="U1421" s="1">
        <v>42091</v>
      </c>
      <c r="V1421">
        <v>-601.80400000000009</v>
      </c>
      <c r="W1421" s="2">
        <f>Sales_Dataset[[#This Row],[Profit]]/Sales_Dataset[[#This Row],[Sales]]</f>
        <v>-9.1016938898971578</v>
      </c>
      <c r="X1421">
        <v>10</v>
      </c>
      <c r="Y1421">
        <v>66.12</v>
      </c>
      <c r="Z1421">
        <v>88403</v>
      </c>
      <c r="AA1421" t="s">
        <v>91</v>
      </c>
      <c r="AB1421" t="s">
        <v>40</v>
      </c>
    </row>
    <row r="1422" spans="1:28" x14ac:dyDescent="0.3">
      <c r="A1422">
        <v>19293</v>
      </c>
      <c r="B1422" t="s">
        <v>76</v>
      </c>
      <c r="C1422">
        <v>0.08</v>
      </c>
      <c r="D1422">
        <v>15.99</v>
      </c>
      <c r="E1422">
        <v>13.18</v>
      </c>
      <c r="F1422">
        <v>2868</v>
      </c>
      <c r="G1422" t="s">
        <v>892</v>
      </c>
      <c r="H1422" t="s">
        <v>85</v>
      </c>
      <c r="I1422" t="s">
        <v>30</v>
      </c>
      <c r="J1422" t="s">
        <v>45</v>
      </c>
      <c r="K1422" t="s">
        <v>67</v>
      </c>
      <c r="L1422" t="s">
        <v>47</v>
      </c>
      <c r="M1422" t="s">
        <v>1057</v>
      </c>
      <c r="N1422">
        <v>0.37</v>
      </c>
      <c r="O1422" t="s">
        <v>35</v>
      </c>
      <c r="P1422" t="s">
        <v>36</v>
      </c>
      <c r="Q1422" t="s">
        <v>108</v>
      </c>
      <c r="R1422" t="s">
        <v>894</v>
      </c>
      <c r="S1422">
        <v>98026</v>
      </c>
      <c r="T1422" s="1">
        <v>42149</v>
      </c>
      <c r="U1422" s="1">
        <v>42151</v>
      </c>
      <c r="V1422">
        <v>-66.584999999999994</v>
      </c>
      <c r="W1422" s="2">
        <f>Sales_Dataset[[#This Row],[Profit]]/Sales_Dataset[[#This Row],[Sales]]</f>
        <v>-1.0085580127234171</v>
      </c>
      <c r="X1422">
        <v>4</v>
      </c>
      <c r="Y1422">
        <v>66.02</v>
      </c>
      <c r="Z1422">
        <v>85828</v>
      </c>
      <c r="AA1422" t="s">
        <v>39</v>
      </c>
      <c r="AB1422" t="s">
        <v>40</v>
      </c>
    </row>
    <row r="1423" spans="1:28" x14ac:dyDescent="0.3">
      <c r="A1423">
        <v>21588</v>
      </c>
      <c r="B1423" t="s">
        <v>27</v>
      </c>
      <c r="C1423">
        <v>0.09</v>
      </c>
      <c r="D1423">
        <v>5.98</v>
      </c>
      <c r="E1423">
        <v>4.6900000000000004</v>
      </c>
      <c r="F1423">
        <v>3331</v>
      </c>
      <c r="G1423" t="s">
        <v>1901</v>
      </c>
      <c r="H1423" t="s">
        <v>43</v>
      </c>
      <c r="I1423" t="s">
        <v>30</v>
      </c>
      <c r="J1423" t="s">
        <v>45</v>
      </c>
      <c r="K1423" t="s">
        <v>120</v>
      </c>
      <c r="L1423" t="s">
        <v>47</v>
      </c>
      <c r="M1423" t="s">
        <v>201</v>
      </c>
      <c r="N1423">
        <v>0.68</v>
      </c>
      <c r="O1423" t="s">
        <v>35</v>
      </c>
      <c r="P1423" t="s">
        <v>88</v>
      </c>
      <c r="Q1423" t="s">
        <v>94</v>
      </c>
      <c r="R1423" t="s">
        <v>1902</v>
      </c>
      <c r="S1423">
        <v>32174</v>
      </c>
      <c r="T1423" s="1">
        <v>42009</v>
      </c>
      <c r="U1423" s="1">
        <v>42010</v>
      </c>
      <c r="V1423">
        <v>-781.13419999999996</v>
      </c>
      <c r="W1423" s="2">
        <f>Sales_Dataset[[#This Row],[Profit]]/Sales_Dataset[[#This Row],[Sales]]</f>
        <v>-11.86232649962035</v>
      </c>
      <c r="X1423">
        <v>11</v>
      </c>
      <c r="Y1423">
        <v>65.849999999999994</v>
      </c>
      <c r="Z1423">
        <v>86283</v>
      </c>
      <c r="AA1423" t="s">
        <v>91</v>
      </c>
      <c r="AB1423" t="s">
        <v>40</v>
      </c>
    </row>
    <row r="1424" spans="1:28" x14ac:dyDescent="0.3">
      <c r="A1424">
        <v>26038</v>
      </c>
      <c r="B1424" t="s">
        <v>65</v>
      </c>
      <c r="C1424">
        <v>0.06</v>
      </c>
      <c r="D1424">
        <v>7.99</v>
      </c>
      <c r="E1424">
        <v>5.03</v>
      </c>
      <c r="F1424">
        <v>570</v>
      </c>
      <c r="G1424" t="s">
        <v>2965</v>
      </c>
      <c r="H1424" t="s">
        <v>43</v>
      </c>
      <c r="I1424" t="s">
        <v>80</v>
      </c>
      <c r="J1424" t="s">
        <v>55</v>
      </c>
      <c r="K1424" t="s">
        <v>56</v>
      </c>
      <c r="L1424" t="s">
        <v>167</v>
      </c>
      <c r="M1424" t="s">
        <v>1296</v>
      </c>
      <c r="N1424">
        <v>0.6</v>
      </c>
      <c r="O1424" t="s">
        <v>35</v>
      </c>
      <c r="P1424" t="s">
        <v>36</v>
      </c>
      <c r="Q1424" t="s">
        <v>1617</v>
      </c>
      <c r="R1424" t="s">
        <v>1823</v>
      </c>
      <c r="S1424">
        <v>89015</v>
      </c>
      <c r="T1424" s="1">
        <v>42017</v>
      </c>
      <c r="U1424" s="1">
        <v>42017</v>
      </c>
      <c r="V1424">
        <v>-122.13300000000001</v>
      </c>
      <c r="W1424" s="2">
        <f>Sales_Dataset[[#This Row],[Profit]]/Sales_Dataset[[#This Row],[Sales]]</f>
        <v>-1.857818679647095</v>
      </c>
      <c r="X1424">
        <v>10</v>
      </c>
      <c r="Y1424">
        <v>65.739999999999995</v>
      </c>
      <c r="Z1424">
        <v>88881</v>
      </c>
      <c r="AA1424" t="s">
        <v>39</v>
      </c>
      <c r="AB1424" t="s">
        <v>40</v>
      </c>
    </row>
    <row r="1425" spans="1:28" x14ac:dyDescent="0.3">
      <c r="A1425">
        <v>19336</v>
      </c>
      <c r="B1425" t="s">
        <v>58</v>
      </c>
      <c r="C1425">
        <v>0.05</v>
      </c>
      <c r="D1425">
        <v>20.98</v>
      </c>
      <c r="E1425">
        <v>21.2</v>
      </c>
      <c r="F1425">
        <v>1988</v>
      </c>
      <c r="G1425" t="s">
        <v>1080</v>
      </c>
      <c r="H1425" t="s">
        <v>43</v>
      </c>
      <c r="I1425" t="s">
        <v>44</v>
      </c>
      <c r="J1425" t="s">
        <v>31</v>
      </c>
      <c r="K1425" t="s">
        <v>117</v>
      </c>
      <c r="L1425" t="s">
        <v>167</v>
      </c>
      <c r="M1425" t="s">
        <v>1081</v>
      </c>
      <c r="N1425">
        <v>0.78</v>
      </c>
      <c r="O1425" t="s">
        <v>35</v>
      </c>
      <c r="P1425" t="s">
        <v>36</v>
      </c>
      <c r="Q1425" t="s">
        <v>402</v>
      </c>
      <c r="R1425" t="s">
        <v>1082</v>
      </c>
      <c r="S1425">
        <v>84020</v>
      </c>
      <c r="T1425" s="1">
        <v>42007</v>
      </c>
      <c r="U1425" s="1">
        <v>42008</v>
      </c>
      <c r="V1425">
        <v>-181.102</v>
      </c>
      <c r="W1425" s="2">
        <f>Sales_Dataset[[#This Row],[Profit]]/Sales_Dataset[[#This Row],[Sales]]</f>
        <v>-2.7569188613183133</v>
      </c>
      <c r="X1425">
        <v>3</v>
      </c>
      <c r="Y1425">
        <v>65.69</v>
      </c>
      <c r="Z1425">
        <v>89999</v>
      </c>
      <c r="AA1425" t="s">
        <v>39</v>
      </c>
      <c r="AB1425" t="s">
        <v>40</v>
      </c>
    </row>
    <row r="1426" spans="1:28" x14ac:dyDescent="0.3">
      <c r="A1426">
        <v>19025</v>
      </c>
      <c r="B1426" t="s">
        <v>65</v>
      </c>
      <c r="C1426">
        <v>0</v>
      </c>
      <c r="D1426">
        <v>8.74</v>
      </c>
      <c r="E1426">
        <v>1.39</v>
      </c>
      <c r="F1426">
        <v>1424</v>
      </c>
      <c r="G1426" t="s">
        <v>915</v>
      </c>
      <c r="H1426" t="s">
        <v>43</v>
      </c>
      <c r="I1426" t="s">
        <v>44</v>
      </c>
      <c r="J1426" t="s">
        <v>45</v>
      </c>
      <c r="K1426" t="s">
        <v>115</v>
      </c>
      <c r="L1426" t="s">
        <v>47</v>
      </c>
      <c r="M1426" t="s">
        <v>917</v>
      </c>
      <c r="N1426">
        <v>0.38</v>
      </c>
      <c r="O1426" t="s">
        <v>35</v>
      </c>
      <c r="P1426" t="s">
        <v>36</v>
      </c>
      <c r="Q1426" t="s">
        <v>423</v>
      </c>
      <c r="R1426" t="s">
        <v>498</v>
      </c>
      <c r="S1426">
        <v>80112</v>
      </c>
      <c r="T1426" s="1">
        <v>42016</v>
      </c>
      <c r="U1426" s="1">
        <v>42020</v>
      </c>
      <c r="V1426">
        <v>44.988</v>
      </c>
      <c r="W1426" s="2">
        <f>Sales_Dataset[[#This Row],[Profit]]/Sales_Dataset[[#This Row],[Sales]]</f>
        <v>0.69</v>
      </c>
      <c r="X1426">
        <v>7</v>
      </c>
      <c r="Y1426">
        <v>65.2</v>
      </c>
      <c r="Z1426">
        <v>89448</v>
      </c>
      <c r="AA1426" t="s">
        <v>39</v>
      </c>
      <c r="AB1426" t="s">
        <v>40</v>
      </c>
    </row>
    <row r="1427" spans="1:28" x14ac:dyDescent="0.3">
      <c r="A1427">
        <v>23563</v>
      </c>
      <c r="B1427" t="s">
        <v>41</v>
      </c>
      <c r="C1427">
        <v>0</v>
      </c>
      <c r="D1427">
        <v>4.4800000000000004</v>
      </c>
      <c r="E1427">
        <v>2.5</v>
      </c>
      <c r="F1427">
        <v>1020</v>
      </c>
      <c r="G1427" t="s">
        <v>2469</v>
      </c>
      <c r="H1427" t="s">
        <v>43</v>
      </c>
      <c r="I1427" t="s">
        <v>60</v>
      </c>
      <c r="J1427" t="s">
        <v>45</v>
      </c>
      <c r="K1427" t="s">
        <v>115</v>
      </c>
      <c r="L1427" t="s">
        <v>47</v>
      </c>
      <c r="M1427" t="s">
        <v>1229</v>
      </c>
      <c r="N1427">
        <v>0.37</v>
      </c>
      <c r="O1427" t="s">
        <v>35</v>
      </c>
      <c r="P1427" t="s">
        <v>49</v>
      </c>
      <c r="Q1427" t="s">
        <v>991</v>
      </c>
      <c r="R1427" t="s">
        <v>2471</v>
      </c>
      <c r="S1427">
        <v>66762</v>
      </c>
      <c r="T1427" s="1">
        <v>42041</v>
      </c>
      <c r="U1427" s="1">
        <v>42043</v>
      </c>
      <c r="V1427">
        <v>8.7319999999999993</v>
      </c>
      <c r="W1427" s="2">
        <f>Sales_Dataset[[#This Row],[Profit]]/Sales_Dataset[[#This Row],[Sales]]</f>
        <v>0.13404973902364137</v>
      </c>
      <c r="X1427">
        <v>14</v>
      </c>
      <c r="Y1427">
        <v>65.14</v>
      </c>
      <c r="Z1427">
        <v>88634</v>
      </c>
      <c r="AA1427" t="s">
        <v>52</v>
      </c>
      <c r="AB1427" t="s">
        <v>40</v>
      </c>
    </row>
    <row r="1428" spans="1:28" x14ac:dyDescent="0.3">
      <c r="A1428">
        <v>18405</v>
      </c>
      <c r="B1428" t="s">
        <v>41</v>
      </c>
      <c r="C1428">
        <v>7.0000000000000007E-2</v>
      </c>
      <c r="D1428">
        <v>6.3</v>
      </c>
      <c r="E1428">
        <v>0.5</v>
      </c>
      <c r="F1428">
        <v>1041</v>
      </c>
      <c r="G1428" t="s">
        <v>579</v>
      </c>
      <c r="H1428" t="s">
        <v>43</v>
      </c>
      <c r="I1428" t="s">
        <v>60</v>
      </c>
      <c r="J1428" t="s">
        <v>45</v>
      </c>
      <c r="K1428" t="s">
        <v>46</v>
      </c>
      <c r="L1428" t="s">
        <v>47</v>
      </c>
      <c r="M1428" t="s">
        <v>582</v>
      </c>
      <c r="N1428">
        <v>0.39</v>
      </c>
      <c r="O1428" t="s">
        <v>35</v>
      </c>
      <c r="P1428" t="s">
        <v>36</v>
      </c>
      <c r="Q1428" t="s">
        <v>37</v>
      </c>
      <c r="R1428" t="s">
        <v>581</v>
      </c>
      <c r="S1428">
        <v>95695</v>
      </c>
      <c r="T1428" s="1">
        <v>42111</v>
      </c>
      <c r="U1428" s="1">
        <v>42111</v>
      </c>
      <c r="V1428">
        <v>44.912100000000002</v>
      </c>
      <c r="W1428" s="2">
        <f>Sales_Dataset[[#This Row],[Profit]]/Sales_Dataset[[#This Row],[Sales]]</f>
        <v>0.69</v>
      </c>
      <c r="X1428">
        <v>11</v>
      </c>
      <c r="Y1428">
        <v>65.09</v>
      </c>
      <c r="Z1428">
        <v>87846</v>
      </c>
      <c r="AA1428" t="s">
        <v>39</v>
      </c>
      <c r="AB1428" t="s">
        <v>40</v>
      </c>
    </row>
    <row r="1429" spans="1:28" x14ac:dyDescent="0.3">
      <c r="A1429">
        <v>22459</v>
      </c>
      <c r="B1429" t="s">
        <v>27</v>
      </c>
      <c r="C1429">
        <v>0.1</v>
      </c>
      <c r="D1429">
        <v>5.81</v>
      </c>
      <c r="E1429">
        <v>8.49</v>
      </c>
      <c r="F1429">
        <v>3133</v>
      </c>
      <c r="G1429" t="s">
        <v>1943</v>
      </c>
      <c r="H1429" t="s">
        <v>43</v>
      </c>
      <c r="I1429" t="s">
        <v>30</v>
      </c>
      <c r="J1429" t="s">
        <v>45</v>
      </c>
      <c r="K1429" t="s">
        <v>67</v>
      </c>
      <c r="L1429" t="s">
        <v>47</v>
      </c>
      <c r="M1429" t="s">
        <v>2137</v>
      </c>
      <c r="N1429">
        <v>0.39</v>
      </c>
      <c r="O1429" t="s">
        <v>35</v>
      </c>
      <c r="P1429" t="s">
        <v>49</v>
      </c>
      <c r="Q1429" t="s">
        <v>176</v>
      </c>
      <c r="R1429" t="s">
        <v>1944</v>
      </c>
      <c r="S1429">
        <v>60540</v>
      </c>
      <c r="T1429" s="1">
        <v>42020</v>
      </c>
      <c r="U1429" s="1">
        <v>42021</v>
      </c>
      <c r="V1429">
        <v>-350.43950000000001</v>
      </c>
      <c r="W1429" s="2">
        <f>Sales_Dataset[[#This Row],[Profit]]/Sales_Dataset[[#This Row],[Sales]]</f>
        <v>-5.394696736453203</v>
      </c>
      <c r="X1429">
        <v>12</v>
      </c>
      <c r="Y1429">
        <v>64.959999999999994</v>
      </c>
      <c r="Z1429">
        <v>86789</v>
      </c>
      <c r="AA1429" t="s">
        <v>52</v>
      </c>
      <c r="AB1429" t="s">
        <v>40</v>
      </c>
    </row>
    <row r="1430" spans="1:28" x14ac:dyDescent="0.3">
      <c r="A1430">
        <v>21354</v>
      </c>
      <c r="B1430" t="s">
        <v>41</v>
      </c>
      <c r="C1430">
        <v>0.05</v>
      </c>
      <c r="D1430">
        <v>35.99</v>
      </c>
      <c r="E1430">
        <v>5.99</v>
      </c>
      <c r="F1430">
        <v>858</v>
      </c>
      <c r="G1430" t="s">
        <v>1832</v>
      </c>
      <c r="H1430" t="s">
        <v>85</v>
      </c>
      <c r="I1430" t="s">
        <v>30</v>
      </c>
      <c r="J1430" t="s">
        <v>55</v>
      </c>
      <c r="K1430" t="s">
        <v>56</v>
      </c>
      <c r="L1430" t="s">
        <v>82</v>
      </c>
      <c r="M1430" t="s">
        <v>1190</v>
      </c>
      <c r="N1430">
        <v>0.38</v>
      </c>
      <c r="O1430" t="s">
        <v>35</v>
      </c>
      <c r="P1430" t="s">
        <v>69</v>
      </c>
      <c r="Q1430" t="s">
        <v>487</v>
      </c>
      <c r="R1430" t="s">
        <v>1211</v>
      </c>
      <c r="S1430">
        <v>4240</v>
      </c>
      <c r="T1430" s="1">
        <v>42124</v>
      </c>
      <c r="U1430" s="1">
        <v>42126</v>
      </c>
      <c r="V1430">
        <v>-125.83296</v>
      </c>
      <c r="W1430" s="2">
        <f>Sales_Dataset[[#This Row],[Profit]]/Sales_Dataset[[#This Row],[Sales]]</f>
        <v>-1.9391733703190013</v>
      </c>
      <c r="X1430">
        <v>2</v>
      </c>
      <c r="Y1430">
        <v>64.89</v>
      </c>
      <c r="Z1430">
        <v>88571</v>
      </c>
      <c r="AA1430" t="s">
        <v>72</v>
      </c>
      <c r="AB1430" t="s">
        <v>40</v>
      </c>
    </row>
    <row r="1431" spans="1:28" x14ac:dyDescent="0.3">
      <c r="A1431">
        <v>23098</v>
      </c>
      <c r="B1431" t="s">
        <v>27</v>
      </c>
      <c r="C1431">
        <v>0.02</v>
      </c>
      <c r="D1431">
        <v>20.28</v>
      </c>
      <c r="E1431">
        <v>6.68</v>
      </c>
      <c r="F1431">
        <v>210</v>
      </c>
      <c r="G1431" t="s">
        <v>1843</v>
      </c>
      <c r="H1431" t="s">
        <v>43</v>
      </c>
      <c r="I1431" t="s">
        <v>44</v>
      </c>
      <c r="J1431" t="s">
        <v>31</v>
      </c>
      <c r="K1431" t="s">
        <v>117</v>
      </c>
      <c r="L1431" t="s">
        <v>47</v>
      </c>
      <c r="M1431" t="s">
        <v>2316</v>
      </c>
      <c r="N1431">
        <v>0.53</v>
      </c>
      <c r="O1431" t="s">
        <v>35</v>
      </c>
      <c r="P1431" t="s">
        <v>69</v>
      </c>
      <c r="Q1431" t="s">
        <v>70</v>
      </c>
      <c r="R1431" t="s">
        <v>1264</v>
      </c>
      <c r="S1431">
        <v>12180</v>
      </c>
      <c r="T1431" s="1">
        <v>42157</v>
      </c>
      <c r="U1431" s="1">
        <v>42157</v>
      </c>
      <c r="V1431">
        <v>44.677499999999995</v>
      </c>
      <c r="W1431" s="2">
        <f>Sales_Dataset[[#This Row],[Profit]]/Sales_Dataset[[#This Row],[Sales]]</f>
        <v>0.69</v>
      </c>
      <c r="X1431">
        <v>3</v>
      </c>
      <c r="Y1431">
        <v>64.75</v>
      </c>
      <c r="Z1431">
        <v>85966</v>
      </c>
      <c r="AA1431" t="s">
        <v>72</v>
      </c>
      <c r="AB1431" t="s">
        <v>40</v>
      </c>
    </row>
    <row r="1432" spans="1:28" x14ac:dyDescent="0.3">
      <c r="A1432">
        <v>24638</v>
      </c>
      <c r="B1432" t="s">
        <v>41</v>
      </c>
      <c r="C1432">
        <v>0.04</v>
      </c>
      <c r="D1432">
        <v>15.98</v>
      </c>
      <c r="E1432">
        <v>4</v>
      </c>
      <c r="F1432">
        <v>395</v>
      </c>
      <c r="G1432" t="s">
        <v>2686</v>
      </c>
      <c r="H1432" t="s">
        <v>43</v>
      </c>
      <c r="I1432" t="s">
        <v>30</v>
      </c>
      <c r="J1432" t="s">
        <v>55</v>
      </c>
      <c r="K1432" t="s">
        <v>86</v>
      </c>
      <c r="L1432" t="s">
        <v>47</v>
      </c>
      <c r="M1432" t="s">
        <v>2020</v>
      </c>
      <c r="N1432">
        <v>0.37</v>
      </c>
      <c r="O1432" t="s">
        <v>35</v>
      </c>
      <c r="P1432" t="s">
        <v>88</v>
      </c>
      <c r="Q1432" t="s">
        <v>112</v>
      </c>
      <c r="R1432" t="s">
        <v>2687</v>
      </c>
      <c r="S1432">
        <v>28001</v>
      </c>
      <c r="T1432" s="1">
        <v>42173</v>
      </c>
      <c r="U1432" s="1">
        <v>42174</v>
      </c>
      <c r="V1432">
        <v>-19.208000000000002</v>
      </c>
      <c r="W1432" s="2">
        <f>Sales_Dataset[[#This Row],[Profit]]/Sales_Dataset[[#This Row],[Sales]]</f>
        <v>-0.2973834958971977</v>
      </c>
      <c r="X1432">
        <v>4</v>
      </c>
      <c r="Y1432">
        <v>64.59</v>
      </c>
      <c r="Z1432">
        <v>86384</v>
      </c>
      <c r="AA1432" t="s">
        <v>91</v>
      </c>
      <c r="AB1432" t="s">
        <v>40</v>
      </c>
    </row>
    <row r="1433" spans="1:28" x14ac:dyDescent="0.3">
      <c r="A1433">
        <v>20138</v>
      </c>
      <c r="B1433" t="s">
        <v>76</v>
      </c>
      <c r="C1433">
        <v>0</v>
      </c>
      <c r="D1433">
        <v>6.98</v>
      </c>
      <c r="E1433">
        <v>1.6</v>
      </c>
      <c r="F1433">
        <v>2137</v>
      </c>
      <c r="G1433" t="s">
        <v>1402</v>
      </c>
      <c r="H1433" t="s">
        <v>43</v>
      </c>
      <c r="I1433" t="s">
        <v>30</v>
      </c>
      <c r="J1433" t="s">
        <v>45</v>
      </c>
      <c r="K1433" t="s">
        <v>53</v>
      </c>
      <c r="L1433" t="s">
        <v>82</v>
      </c>
      <c r="M1433" t="s">
        <v>1403</v>
      </c>
      <c r="N1433">
        <v>0.38</v>
      </c>
      <c r="O1433" t="s">
        <v>35</v>
      </c>
      <c r="P1433" t="s">
        <v>88</v>
      </c>
      <c r="Q1433" t="s">
        <v>94</v>
      </c>
      <c r="R1433" t="s">
        <v>1404</v>
      </c>
      <c r="S1433">
        <v>33407</v>
      </c>
      <c r="T1433" s="1">
        <v>42035</v>
      </c>
      <c r="U1433" s="1">
        <v>42037</v>
      </c>
      <c r="V1433">
        <v>-343.86799999999999</v>
      </c>
      <c r="W1433" s="2">
        <f>Sales_Dataset[[#This Row],[Profit]]/Sales_Dataset[[#This Row],[Sales]]</f>
        <v>-5.3329404466501238</v>
      </c>
      <c r="X1433">
        <v>9</v>
      </c>
      <c r="Y1433">
        <v>64.48</v>
      </c>
      <c r="Z1433">
        <v>86002</v>
      </c>
      <c r="AA1433" t="s">
        <v>91</v>
      </c>
      <c r="AB1433" t="s">
        <v>40</v>
      </c>
    </row>
    <row r="1434" spans="1:28" x14ac:dyDescent="0.3">
      <c r="A1434">
        <v>20967</v>
      </c>
      <c r="B1434" t="s">
        <v>65</v>
      </c>
      <c r="C1434">
        <v>0.02</v>
      </c>
      <c r="D1434">
        <v>4.0599999999999996</v>
      </c>
      <c r="E1434">
        <v>6.89</v>
      </c>
      <c r="F1434">
        <v>772</v>
      </c>
      <c r="G1434" t="s">
        <v>1697</v>
      </c>
      <c r="H1434" t="s">
        <v>85</v>
      </c>
      <c r="I1434" t="s">
        <v>60</v>
      </c>
      <c r="J1434" t="s">
        <v>45</v>
      </c>
      <c r="K1434" t="s">
        <v>73</v>
      </c>
      <c r="L1434" t="s">
        <v>47</v>
      </c>
      <c r="M1434" t="s">
        <v>351</v>
      </c>
      <c r="N1434">
        <v>0.6</v>
      </c>
      <c r="O1434" t="s">
        <v>35</v>
      </c>
      <c r="P1434" t="s">
        <v>69</v>
      </c>
      <c r="Q1434" t="s">
        <v>165</v>
      </c>
      <c r="R1434" t="s">
        <v>1698</v>
      </c>
      <c r="S1434">
        <v>18103</v>
      </c>
      <c r="T1434" s="1">
        <v>42141</v>
      </c>
      <c r="U1434" s="1">
        <v>42145</v>
      </c>
      <c r="V1434">
        <v>12.706000000000017</v>
      </c>
      <c r="W1434" s="2">
        <f>Sales_Dataset[[#This Row],[Profit]]/Sales_Dataset[[#This Row],[Sales]]</f>
        <v>0.19726750504580062</v>
      </c>
      <c r="X1434">
        <v>12</v>
      </c>
      <c r="Y1434">
        <v>64.41</v>
      </c>
      <c r="Z1434">
        <v>88668</v>
      </c>
      <c r="AA1434" t="s">
        <v>72</v>
      </c>
      <c r="AB1434" t="s">
        <v>40</v>
      </c>
    </row>
    <row r="1435" spans="1:28" x14ac:dyDescent="0.3">
      <c r="A1435">
        <v>24805</v>
      </c>
      <c r="B1435" t="s">
        <v>41</v>
      </c>
      <c r="C1435">
        <v>0.05</v>
      </c>
      <c r="D1435">
        <v>10.98</v>
      </c>
      <c r="E1435">
        <v>3.37</v>
      </c>
      <c r="F1435">
        <v>144</v>
      </c>
      <c r="G1435" t="s">
        <v>2724</v>
      </c>
      <c r="H1435" t="s">
        <v>43</v>
      </c>
      <c r="I1435" t="s">
        <v>60</v>
      </c>
      <c r="J1435" t="s">
        <v>45</v>
      </c>
      <c r="K1435" t="s">
        <v>61</v>
      </c>
      <c r="L1435" t="s">
        <v>62</v>
      </c>
      <c r="M1435" t="s">
        <v>1678</v>
      </c>
      <c r="N1435">
        <v>0.56999999999999995</v>
      </c>
      <c r="O1435" t="s">
        <v>35</v>
      </c>
      <c r="P1435" t="s">
        <v>69</v>
      </c>
      <c r="Q1435" t="s">
        <v>98</v>
      </c>
      <c r="R1435" t="s">
        <v>2725</v>
      </c>
      <c r="S1435">
        <v>2664</v>
      </c>
      <c r="T1435" s="1">
        <v>42157</v>
      </c>
      <c r="U1435" s="1">
        <v>42158</v>
      </c>
      <c r="V1435">
        <v>-2.544</v>
      </c>
      <c r="W1435" s="2">
        <f>Sales_Dataset[[#This Row],[Profit]]/Sales_Dataset[[#This Row],[Sales]]</f>
        <v>-3.9503105590062107E-2</v>
      </c>
      <c r="X1435">
        <v>6</v>
      </c>
      <c r="Y1435">
        <v>64.400000000000006</v>
      </c>
      <c r="Z1435">
        <v>91087</v>
      </c>
      <c r="AA1435" t="s">
        <v>72</v>
      </c>
      <c r="AB1435" t="s">
        <v>40</v>
      </c>
    </row>
    <row r="1436" spans="1:28" x14ac:dyDescent="0.3">
      <c r="A1436">
        <v>19863</v>
      </c>
      <c r="B1436" t="s">
        <v>65</v>
      </c>
      <c r="C1436">
        <v>0.04</v>
      </c>
      <c r="D1436">
        <v>60.65</v>
      </c>
      <c r="E1436">
        <v>12.23</v>
      </c>
      <c r="F1436">
        <v>1749</v>
      </c>
      <c r="G1436" t="s">
        <v>1309</v>
      </c>
      <c r="H1436" t="s">
        <v>43</v>
      </c>
      <c r="I1436" t="s">
        <v>44</v>
      </c>
      <c r="J1436" t="s">
        <v>31</v>
      </c>
      <c r="K1436" t="s">
        <v>117</v>
      </c>
      <c r="L1436" t="s">
        <v>167</v>
      </c>
      <c r="M1436" t="s">
        <v>168</v>
      </c>
      <c r="N1436">
        <v>0.64</v>
      </c>
      <c r="O1436" t="s">
        <v>35</v>
      </c>
      <c r="P1436" t="s">
        <v>49</v>
      </c>
      <c r="Q1436" t="s">
        <v>691</v>
      </c>
      <c r="R1436" t="s">
        <v>1310</v>
      </c>
      <c r="S1436">
        <v>73505</v>
      </c>
      <c r="T1436" s="1">
        <v>42049</v>
      </c>
      <c r="U1436" s="1">
        <v>42051</v>
      </c>
      <c r="V1436">
        <v>44.291099999999993</v>
      </c>
      <c r="W1436" s="2">
        <f>Sales_Dataset[[#This Row],[Profit]]/Sales_Dataset[[#This Row],[Sales]]</f>
        <v>0.69</v>
      </c>
      <c r="X1436">
        <v>1</v>
      </c>
      <c r="Y1436">
        <v>64.19</v>
      </c>
      <c r="Z1436">
        <v>87244</v>
      </c>
      <c r="AA1436" t="s">
        <v>52</v>
      </c>
      <c r="AB1436" t="s">
        <v>40</v>
      </c>
    </row>
    <row r="1437" spans="1:28" x14ac:dyDescent="0.3">
      <c r="A1437">
        <v>19208</v>
      </c>
      <c r="B1437" t="s">
        <v>41</v>
      </c>
      <c r="C1437">
        <v>0.05</v>
      </c>
      <c r="D1437">
        <v>12.2</v>
      </c>
      <c r="E1437">
        <v>6.02</v>
      </c>
      <c r="F1437">
        <v>1561</v>
      </c>
      <c r="G1437" t="s">
        <v>968</v>
      </c>
      <c r="H1437" t="s">
        <v>43</v>
      </c>
      <c r="I1437" t="s">
        <v>30</v>
      </c>
      <c r="J1437" t="s">
        <v>31</v>
      </c>
      <c r="K1437" t="s">
        <v>117</v>
      </c>
      <c r="L1437" t="s">
        <v>62</v>
      </c>
      <c r="M1437" t="s">
        <v>1015</v>
      </c>
      <c r="N1437">
        <v>0.43</v>
      </c>
      <c r="O1437" t="s">
        <v>35</v>
      </c>
      <c r="P1437" t="s">
        <v>49</v>
      </c>
      <c r="Q1437" t="s">
        <v>50</v>
      </c>
      <c r="R1437" t="s">
        <v>970</v>
      </c>
      <c r="S1437">
        <v>76063</v>
      </c>
      <c r="T1437" s="1">
        <v>42107</v>
      </c>
      <c r="U1437" s="1">
        <v>42108</v>
      </c>
      <c r="V1437">
        <v>-6.6420000000000003</v>
      </c>
      <c r="W1437" s="2">
        <f>Sales_Dataset[[#This Row],[Profit]]/Sales_Dataset[[#This Row],[Sales]]</f>
        <v>-0.10389488503050212</v>
      </c>
      <c r="X1437">
        <v>5</v>
      </c>
      <c r="Y1437">
        <v>63.93</v>
      </c>
      <c r="Z1437">
        <v>88094</v>
      </c>
      <c r="AA1437" t="s">
        <v>52</v>
      </c>
      <c r="AB1437" t="s">
        <v>40</v>
      </c>
    </row>
    <row r="1438" spans="1:28" x14ac:dyDescent="0.3">
      <c r="A1438">
        <v>4321</v>
      </c>
      <c r="B1438" t="s">
        <v>58</v>
      </c>
      <c r="C1438">
        <v>0.03</v>
      </c>
      <c r="D1438">
        <v>6.48</v>
      </c>
      <c r="E1438">
        <v>8.73</v>
      </c>
      <c r="F1438">
        <v>2460</v>
      </c>
      <c r="G1438" t="s">
        <v>245</v>
      </c>
      <c r="H1438" t="s">
        <v>43</v>
      </c>
      <c r="I1438" t="s">
        <v>44</v>
      </c>
      <c r="J1438" t="s">
        <v>45</v>
      </c>
      <c r="K1438" t="s">
        <v>53</v>
      </c>
      <c r="L1438" t="s">
        <v>47</v>
      </c>
      <c r="M1438" t="s">
        <v>111</v>
      </c>
      <c r="N1438">
        <v>0.37</v>
      </c>
      <c r="O1438" t="s">
        <v>35</v>
      </c>
      <c r="P1438" t="s">
        <v>69</v>
      </c>
      <c r="Q1438" t="s">
        <v>70</v>
      </c>
      <c r="R1438" t="s">
        <v>71</v>
      </c>
      <c r="S1438">
        <v>10035</v>
      </c>
      <c r="T1438" s="1">
        <v>42007</v>
      </c>
      <c r="U1438" s="1">
        <v>42009</v>
      </c>
      <c r="V1438">
        <v>-35.04</v>
      </c>
      <c r="W1438" s="2">
        <f>Sales_Dataset[[#This Row],[Profit]]/Sales_Dataset[[#This Row],[Sales]]</f>
        <v>-0.54938852304797736</v>
      </c>
      <c r="X1438">
        <v>8</v>
      </c>
      <c r="Y1438">
        <v>63.78</v>
      </c>
      <c r="Z1438">
        <v>30785</v>
      </c>
      <c r="AA1438" t="s">
        <v>72</v>
      </c>
      <c r="AB1438" t="s">
        <v>40</v>
      </c>
    </row>
    <row r="1439" spans="1:28" x14ac:dyDescent="0.3">
      <c r="A1439">
        <v>22639</v>
      </c>
      <c r="B1439" t="s">
        <v>65</v>
      </c>
      <c r="C1439">
        <v>0.08</v>
      </c>
      <c r="D1439">
        <v>67.84</v>
      </c>
      <c r="E1439">
        <v>0.99</v>
      </c>
      <c r="F1439">
        <v>997</v>
      </c>
      <c r="G1439" t="s">
        <v>2192</v>
      </c>
      <c r="H1439" t="s">
        <v>43</v>
      </c>
      <c r="I1439" t="s">
        <v>60</v>
      </c>
      <c r="J1439" t="s">
        <v>45</v>
      </c>
      <c r="K1439" t="s">
        <v>73</v>
      </c>
      <c r="L1439" t="s">
        <v>47</v>
      </c>
      <c r="M1439" t="s">
        <v>2193</v>
      </c>
      <c r="N1439">
        <v>0.57999999999999996</v>
      </c>
      <c r="O1439" t="s">
        <v>35</v>
      </c>
      <c r="P1439" t="s">
        <v>69</v>
      </c>
      <c r="Q1439" t="s">
        <v>497</v>
      </c>
      <c r="R1439" t="s">
        <v>2194</v>
      </c>
      <c r="S1439">
        <v>7002</v>
      </c>
      <c r="T1439" s="1">
        <v>42028</v>
      </c>
      <c r="U1439" s="1">
        <v>42033</v>
      </c>
      <c r="V1439">
        <v>-23.634399999999999</v>
      </c>
      <c r="W1439" s="2">
        <f>Sales_Dataset[[#This Row],[Profit]]/Sales_Dataset[[#This Row],[Sales]]</f>
        <v>-0.37125981778196671</v>
      </c>
      <c r="X1439">
        <v>1</v>
      </c>
      <c r="Y1439">
        <v>63.66</v>
      </c>
      <c r="Z1439">
        <v>89431</v>
      </c>
      <c r="AA1439" t="s">
        <v>72</v>
      </c>
      <c r="AB1439" t="s">
        <v>40</v>
      </c>
    </row>
    <row r="1440" spans="1:28" x14ac:dyDescent="0.3">
      <c r="A1440">
        <v>19209</v>
      </c>
      <c r="B1440" t="s">
        <v>65</v>
      </c>
      <c r="C1440">
        <v>0.02</v>
      </c>
      <c r="D1440">
        <v>59.98</v>
      </c>
      <c r="E1440">
        <v>3.99</v>
      </c>
      <c r="F1440">
        <v>744</v>
      </c>
      <c r="G1440" t="s">
        <v>1016</v>
      </c>
      <c r="H1440" t="s">
        <v>43</v>
      </c>
      <c r="I1440" t="s">
        <v>30</v>
      </c>
      <c r="J1440" t="s">
        <v>45</v>
      </c>
      <c r="K1440" t="s">
        <v>73</v>
      </c>
      <c r="L1440" t="s">
        <v>47</v>
      </c>
      <c r="M1440" t="s">
        <v>1017</v>
      </c>
      <c r="N1440">
        <v>0.56999999999999995</v>
      </c>
      <c r="O1440" t="s">
        <v>35</v>
      </c>
      <c r="P1440" t="s">
        <v>36</v>
      </c>
      <c r="Q1440" t="s">
        <v>396</v>
      </c>
      <c r="R1440" t="s">
        <v>1018</v>
      </c>
      <c r="S1440">
        <v>85737</v>
      </c>
      <c r="T1440" s="1">
        <v>42032</v>
      </c>
      <c r="U1440" s="1">
        <v>42041</v>
      </c>
      <c r="V1440">
        <v>-54.622</v>
      </c>
      <c r="W1440" s="2">
        <f>Sales_Dataset[[#This Row],[Profit]]/Sales_Dataset[[#This Row],[Sales]]</f>
        <v>-0.86045998739760554</v>
      </c>
      <c r="X1440">
        <v>1</v>
      </c>
      <c r="Y1440">
        <v>63.48</v>
      </c>
      <c r="Z1440">
        <v>87725</v>
      </c>
      <c r="AA1440" t="s">
        <v>39</v>
      </c>
      <c r="AB1440" t="s">
        <v>40</v>
      </c>
    </row>
    <row r="1441" spans="1:28" x14ac:dyDescent="0.3">
      <c r="A1441">
        <v>23812</v>
      </c>
      <c r="B1441" t="s">
        <v>76</v>
      </c>
      <c r="C1441">
        <v>0.02</v>
      </c>
      <c r="D1441">
        <v>29.17</v>
      </c>
      <c r="E1441">
        <v>6.27</v>
      </c>
      <c r="F1441">
        <v>1910</v>
      </c>
      <c r="G1441" t="s">
        <v>2525</v>
      </c>
      <c r="H1441" t="s">
        <v>43</v>
      </c>
      <c r="I1441" t="s">
        <v>44</v>
      </c>
      <c r="J1441" t="s">
        <v>45</v>
      </c>
      <c r="K1441" t="s">
        <v>67</v>
      </c>
      <c r="L1441" t="s">
        <v>47</v>
      </c>
      <c r="M1441" t="s">
        <v>949</v>
      </c>
      <c r="N1441">
        <v>0.37</v>
      </c>
      <c r="O1441" t="s">
        <v>35</v>
      </c>
      <c r="P1441" t="s">
        <v>88</v>
      </c>
      <c r="Q1441" t="s">
        <v>89</v>
      </c>
      <c r="R1441" t="s">
        <v>2526</v>
      </c>
      <c r="S1441">
        <v>30269</v>
      </c>
      <c r="T1441" s="1">
        <v>42005</v>
      </c>
      <c r="U1441" s="1">
        <v>42006</v>
      </c>
      <c r="V1441">
        <v>36.905999999999999</v>
      </c>
      <c r="W1441" s="2">
        <f>Sales_Dataset[[#This Row],[Profit]]/Sales_Dataset[[#This Row],[Sales]]</f>
        <v>0.58284902084649393</v>
      </c>
      <c r="X1441">
        <v>2</v>
      </c>
      <c r="Y1441">
        <v>63.32</v>
      </c>
      <c r="Z1441">
        <v>91371</v>
      </c>
      <c r="AA1441" t="s">
        <v>91</v>
      </c>
      <c r="AB1441" t="s">
        <v>40</v>
      </c>
    </row>
    <row r="1442" spans="1:28" x14ac:dyDescent="0.3">
      <c r="A1442">
        <v>2046</v>
      </c>
      <c r="B1442" t="s">
        <v>41</v>
      </c>
      <c r="C1442">
        <v>0.06</v>
      </c>
      <c r="D1442">
        <v>3.28</v>
      </c>
      <c r="E1442">
        <v>3.97</v>
      </c>
      <c r="F1442">
        <v>894</v>
      </c>
      <c r="G1442" t="s">
        <v>178</v>
      </c>
      <c r="H1442" t="s">
        <v>43</v>
      </c>
      <c r="I1442" t="s">
        <v>30</v>
      </c>
      <c r="J1442" t="s">
        <v>45</v>
      </c>
      <c r="K1442" t="s">
        <v>81</v>
      </c>
      <c r="L1442" t="s">
        <v>82</v>
      </c>
      <c r="M1442" t="s">
        <v>180</v>
      </c>
      <c r="N1442">
        <v>0.56000000000000005</v>
      </c>
      <c r="O1442" t="s">
        <v>35</v>
      </c>
      <c r="P1442" t="s">
        <v>69</v>
      </c>
      <c r="Q1442" t="s">
        <v>107</v>
      </c>
      <c r="R1442" t="s">
        <v>108</v>
      </c>
      <c r="S1442">
        <v>20024</v>
      </c>
      <c r="T1442" s="1">
        <v>42014</v>
      </c>
      <c r="U1442" s="1">
        <v>42015</v>
      </c>
      <c r="V1442">
        <v>-86</v>
      </c>
      <c r="W1442" s="2">
        <f>Sales_Dataset[[#This Row],[Profit]]/Sales_Dataset[[#This Row],[Sales]]</f>
        <v>-1.3620525815647766</v>
      </c>
      <c r="X1442">
        <v>19</v>
      </c>
      <c r="Y1442">
        <v>63.14</v>
      </c>
      <c r="Z1442">
        <v>14596</v>
      </c>
      <c r="AA1442" t="s">
        <v>72</v>
      </c>
      <c r="AB1442" t="s">
        <v>40</v>
      </c>
    </row>
    <row r="1443" spans="1:28" x14ac:dyDescent="0.3">
      <c r="A1443">
        <v>19619</v>
      </c>
      <c r="B1443" t="s">
        <v>41</v>
      </c>
      <c r="C1443">
        <v>0.06</v>
      </c>
      <c r="D1443">
        <v>15.73</v>
      </c>
      <c r="E1443">
        <v>7.42</v>
      </c>
      <c r="F1443">
        <v>3151</v>
      </c>
      <c r="G1443" t="s">
        <v>1222</v>
      </c>
      <c r="H1443" t="s">
        <v>43</v>
      </c>
      <c r="I1443" t="s">
        <v>30</v>
      </c>
      <c r="J1443" t="s">
        <v>45</v>
      </c>
      <c r="K1443" t="s">
        <v>61</v>
      </c>
      <c r="L1443" t="s">
        <v>62</v>
      </c>
      <c r="M1443" t="s">
        <v>1130</v>
      </c>
      <c r="N1443">
        <v>0.56000000000000005</v>
      </c>
      <c r="O1443" t="s">
        <v>35</v>
      </c>
      <c r="P1443" t="s">
        <v>36</v>
      </c>
      <c r="Q1443" t="s">
        <v>37</v>
      </c>
      <c r="R1443" t="s">
        <v>1224</v>
      </c>
      <c r="S1443">
        <v>92277</v>
      </c>
      <c r="T1443" s="1">
        <v>42039</v>
      </c>
      <c r="U1443" s="1">
        <v>42040</v>
      </c>
      <c r="V1443">
        <v>-18.558799999999998</v>
      </c>
      <c r="W1443" s="2">
        <f>Sales_Dataset[[#This Row],[Profit]]/Sales_Dataset[[#This Row],[Sales]]</f>
        <v>-0.2943972081218274</v>
      </c>
      <c r="X1443">
        <v>4</v>
      </c>
      <c r="Y1443">
        <v>63.04</v>
      </c>
      <c r="Z1443">
        <v>88544</v>
      </c>
      <c r="AA1443" t="s">
        <v>39</v>
      </c>
      <c r="AB1443" t="s">
        <v>40</v>
      </c>
    </row>
    <row r="1444" spans="1:28" x14ac:dyDescent="0.3">
      <c r="A1444">
        <v>23099</v>
      </c>
      <c r="B1444" t="s">
        <v>27</v>
      </c>
      <c r="C1444">
        <v>0</v>
      </c>
      <c r="D1444">
        <v>11.55</v>
      </c>
      <c r="E1444">
        <v>2.36</v>
      </c>
      <c r="F1444">
        <v>210</v>
      </c>
      <c r="G1444" t="s">
        <v>1843</v>
      </c>
      <c r="H1444" t="s">
        <v>43</v>
      </c>
      <c r="I1444" t="s">
        <v>44</v>
      </c>
      <c r="J1444" t="s">
        <v>45</v>
      </c>
      <c r="K1444" t="s">
        <v>81</v>
      </c>
      <c r="L1444" t="s">
        <v>82</v>
      </c>
      <c r="M1444" t="s">
        <v>322</v>
      </c>
      <c r="N1444">
        <v>0.55000000000000004</v>
      </c>
      <c r="O1444" t="s">
        <v>35</v>
      </c>
      <c r="P1444" t="s">
        <v>69</v>
      </c>
      <c r="Q1444" t="s">
        <v>70</v>
      </c>
      <c r="R1444" t="s">
        <v>1264</v>
      </c>
      <c r="S1444">
        <v>12180</v>
      </c>
      <c r="T1444" s="1">
        <v>42157</v>
      </c>
      <c r="U1444" s="1">
        <v>42158</v>
      </c>
      <c r="V1444">
        <v>23.594999999999999</v>
      </c>
      <c r="W1444" s="2">
        <f>Sales_Dataset[[#This Row],[Profit]]/Sales_Dataset[[#This Row],[Sales]]</f>
        <v>0.37464274372816769</v>
      </c>
      <c r="X1444">
        <v>5</v>
      </c>
      <c r="Y1444">
        <v>62.98</v>
      </c>
      <c r="Z1444">
        <v>85966</v>
      </c>
      <c r="AA1444" t="s">
        <v>72</v>
      </c>
      <c r="AB1444" t="s">
        <v>40</v>
      </c>
    </row>
    <row r="1445" spans="1:28" x14ac:dyDescent="0.3">
      <c r="A1445">
        <v>19058</v>
      </c>
      <c r="B1445" t="s">
        <v>41</v>
      </c>
      <c r="C1445">
        <v>0.09</v>
      </c>
      <c r="D1445">
        <v>32.979999999999997</v>
      </c>
      <c r="E1445">
        <v>5.5</v>
      </c>
      <c r="F1445">
        <v>151</v>
      </c>
      <c r="G1445" t="s">
        <v>935</v>
      </c>
      <c r="H1445" t="s">
        <v>43</v>
      </c>
      <c r="I1445" t="s">
        <v>44</v>
      </c>
      <c r="J1445" t="s">
        <v>55</v>
      </c>
      <c r="K1445" t="s">
        <v>86</v>
      </c>
      <c r="L1445" t="s">
        <v>47</v>
      </c>
      <c r="M1445" t="s">
        <v>936</v>
      </c>
      <c r="N1445">
        <v>0.75</v>
      </c>
      <c r="O1445" t="s">
        <v>35</v>
      </c>
      <c r="P1445" t="s">
        <v>88</v>
      </c>
      <c r="Q1445" t="s">
        <v>736</v>
      </c>
      <c r="R1445" t="s">
        <v>937</v>
      </c>
      <c r="S1445">
        <v>37664</v>
      </c>
      <c r="T1445" s="1">
        <v>42026</v>
      </c>
      <c r="U1445" s="1">
        <v>42027</v>
      </c>
      <c r="V1445">
        <v>-20.258000000000003</v>
      </c>
      <c r="W1445" s="2">
        <f>Sales_Dataset[[#This Row],[Profit]]/Sales_Dataset[[#This Row],[Sales]]</f>
        <v>-0.32433557476785146</v>
      </c>
      <c r="X1445">
        <v>2</v>
      </c>
      <c r="Y1445">
        <v>62.46</v>
      </c>
      <c r="Z1445">
        <v>89521</v>
      </c>
      <c r="AA1445" t="s">
        <v>91</v>
      </c>
      <c r="AB1445" t="s">
        <v>40</v>
      </c>
    </row>
    <row r="1446" spans="1:28" x14ac:dyDescent="0.3">
      <c r="A1446">
        <v>21529</v>
      </c>
      <c r="B1446" t="s">
        <v>27</v>
      </c>
      <c r="C1446">
        <v>0</v>
      </c>
      <c r="D1446">
        <v>4.91</v>
      </c>
      <c r="E1446">
        <v>0.5</v>
      </c>
      <c r="F1446">
        <v>2286</v>
      </c>
      <c r="G1446" t="s">
        <v>1882</v>
      </c>
      <c r="H1446" t="s">
        <v>43</v>
      </c>
      <c r="I1446" t="s">
        <v>30</v>
      </c>
      <c r="J1446" t="s">
        <v>45</v>
      </c>
      <c r="K1446" t="s">
        <v>46</v>
      </c>
      <c r="L1446" t="s">
        <v>47</v>
      </c>
      <c r="M1446" t="s">
        <v>172</v>
      </c>
      <c r="N1446">
        <v>0.36</v>
      </c>
      <c r="O1446" t="s">
        <v>35</v>
      </c>
      <c r="P1446" t="s">
        <v>88</v>
      </c>
      <c r="Q1446" t="s">
        <v>598</v>
      </c>
      <c r="R1446" t="s">
        <v>1883</v>
      </c>
      <c r="S1446">
        <v>29301</v>
      </c>
      <c r="T1446" s="1">
        <v>42039</v>
      </c>
      <c r="U1446" s="1">
        <v>42041</v>
      </c>
      <c r="V1446">
        <v>99.198000000000008</v>
      </c>
      <c r="W1446" s="2">
        <f>Sales_Dataset[[#This Row],[Profit]]/Sales_Dataset[[#This Row],[Sales]]</f>
        <v>1.6033295619848071</v>
      </c>
      <c r="X1446">
        <v>12</v>
      </c>
      <c r="Y1446">
        <v>61.87</v>
      </c>
      <c r="Z1446">
        <v>90145</v>
      </c>
      <c r="AA1446" t="s">
        <v>91</v>
      </c>
      <c r="AB1446" t="s">
        <v>40</v>
      </c>
    </row>
    <row r="1447" spans="1:28" x14ac:dyDescent="0.3">
      <c r="A1447">
        <v>22180</v>
      </c>
      <c r="B1447" t="s">
        <v>76</v>
      </c>
      <c r="C1447">
        <v>0.09</v>
      </c>
      <c r="D1447">
        <v>15.28</v>
      </c>
      <c r="E1447">
        <v>10.91</v>
      </c>
      <c r="F1447">
        <v>275</v>
      </c>
      <c r="G1447" t="s">
        <v>2074</v>
      </c>
      <c r="H1447" t="s">
        <v>43</v>
      </c>
      <c r="I1447" t="s">
        <v>30</v>
      </c>
      <c r="J1447" t="s">
        <v>45</v>
      </c>
      <c r="K1447" t="s">
        <v>67</v>
      </c>
      <c r="L1447" t="s">
        <v>47</v>
      </c>
      <c r="M1447" t="s">
        <v>2075</v>
      </c>
      <c r="N1447">
        <v>0.36</v>
      </c>
      <c r="O1447" t="s">
        <v>35</v>
      </c>
      <c r="P1447" t="s">
        <v>69</v>
      </c>
      <c r="Q1447" t="s">
        <v>480</v>
      </c>
      <c r="R1447" t="s">
        <v>1141</v>
      </c>
      <c r="S1447">
        <v>6824</v>
      </c>
      <c r="T1447" s="1">
        <v>42028</v>
      </c>
      <c r="U1447" s="1">
        <v>42029</v>
      </c>
      <c r="V1447">
        <v>-51.75</v>
      </c>
      <c r="W1447" s="2">
        <f>Sales_Dataset[[#This Row],[Profit]]/Sales_Dataset[[#This Row],[Sales]]</f>
        <v>-0.84118985695708703</v>
      </c>
      <c r="X1447">
        <v>4</v>
      </c>
      <c r="Y1447">
        <v>61.52</v>
      </c>
      <c r="Z1447">
        <v>89292</v>
      </c>
      <c r="AA1447" t="s">
        <v>72</v>
      </c>
      <c r="AB1447" t="s">
        <v>40</v>
      </c>
    </row>
    <row r="1448" spans="1:28" x14ac:dyDescent="0.3">
      <c r="A1448">
        <v>23764</v>
      </c>
      <c r="B1448" t="s">
        <v>65</v>
      </c>
      <c r="C1448">
        <v>0.02</v>
      </c>
      <c r="D1448">
        <v>7.1</v>
      </c>
      <c r="E1448">
        <v>6.05</v>
      </c>
      <c r="F1448">
        <v>3123</v>
      </c>
      <c r="G1448" t="s">
        <v>2510</v>
      </c>
      <c r="H1448" t="s">
        <v>43</v>
      </c>
      <c r="I1448" t="s">
        <v>44</v>
      </c>
      <c r="J1448" t="s">
        <v>45</v>
      </c>
      <c r="K1448" t="s">
        <v>67</v>
      </c>
      <c r="L1448" t="s">
        <v>47</v>
      </c>
      <c r="M1448" t="s">
        <v>358</v>
      </c>
      <c r="N1448">
        <v>0.39</v>
      </c>
      <c r="O1448" t="s">
        <v>35</v>
      </c>
      <c r="P1448" t="s">
        <v>49</v>
      </c>
      <c r="Q1448" t="s">
        <v>176</v>
      </c>
      <c r="R1448" t="s">
        <v>2511</v>
      </c>
      <c r="S1448">
        <v>60160</v>
      </c>
      <c r="T1448" s="1">
        <v>42011</v>
      </c>
      <c r="U1448" s="1">
        <v>42013</v>
      </c>
      <c r="V1448">
        <v>-48.875</v>
      </c>
      <c r="W1448" s="2">
        <f>Sales_Dataset[[#This Row],[Profit]]/Sales_Dataset[[#This Row],[Sales]]</f>
        <v>-0.79471544715447151</v>
      </c>
      <c r="X1448">
        <v>8</v>
      </c>
      <c r="Y1448">
        <v>61.5</v>
      </c>
      <c r="Z1448">
        <v>87287</v>
      </c>
      <c r="AA1448" t="s">
        <v>52</v>
      </c>
      <c r="AB1448" t="s">
        <v>40</v>
      </c>
    </row>
    <row r="1449" spans="1:28" x14ac:dyDescent="0.3">
      <c r="A1449">
        <v>18868</v>
      </c>
      <c r="B1449" t="s">
        <v>65</v>
      </c>
      <c r="C1449">
        <v>0.08</v>
      </c>
      <c r="D1449">
        <v>5.84</v>
      </c>
      <c r="E1449">
        <v>1</v>
      </c>
      <c r="F1449">
        <v>1502</v>
      </c>
      <c r="G1449" t="s">
        <v>832</v>
      </c>
      <c r="H1449" t="s">
        <v>85</v>
      </c>
      <c r="I1449" t="s">
        <v>60</v>
      </c>
      <c r="J1449" t="s">
        <v>45</v>
      </c>
      <c r="K1449" t="s">
        <v>81</v>
      </c>
      <c r="L1449" t="s">
        <v>82</v>
      </c>
      <c r="M1449" t="s">
        <v>833</v>
      </c>
      <c r="N1449">
        <v>0.38</v>
      </c>
      <c r="O1449" t="s">
        <v>35</v>
      </c>
      <c r="P1449" t="s">
        <v>88</v>
      </c>
      <c r="Q1449" t="s">
        <v>94</v>
      </c>
      <c r="R1449" t="s">
        <v>834</v>
      </c>
      <c r="S1449">
        <v>33065</v>
      </c>
      <c r="T1449" s="1">
        <v>42184</v>
      </c>
      <c r="U1449" s="1">
        <v>42188</v>
      </c>
      <c r="V1449">
        <v>731.92199999999991</v>
      </c>
      <c r="W1449" s="2">
        <f>Sales_Dataset[[#This Row],[Profit]]/Sales_Dataset[[#This Row],[Sales]]</f>
        <v>11.922495520443068</v>
      </c>
      <c r="X1449">
        <v>11</v>
      </c>
      <c r="Y1449">
        <v>61.39</v>
      </c>
      <c r="Z1449">
        <v>89194</v>
      </c>
      <c r="AA1449" t="s">
        <v>91</v>
      </c>
      <c r="AB1449" t="s">
        <v>40</v>
      </c>
    </row>
    <row r="1450" spans="1:28" x14ac:dyDescent="0.3">
      <c r="A1450">
        <v>22827</v>
      </c>
      <c r="B1450" t="s">
        <v>58</v>
      </c>
      <c r="C1450">
        <v>0.05</v>
      </c>
      <c r="D1450">
        <v>3.28</v>
      </c>
      <c r="E1450">
        <v>3.97</v>
      </c>
      <c r="F1450">
        <v>2376</v>
      </c>
      <c r="G1450" t="s">
        <v>2249</v>
      </c>
      <c r="H1450" t="s">
        <v>43</v>
      </c>
      <c r="I1450" t="s">
        <v>30</v>
      </c>
      <c r="J1450" t="s">
        <v>45</v>
      </c>
      <c r="K1450" t="s">
        <v>81</v>
      </c>
      <c r="L1450" t="s">
        <v>82</v>
      </c>
      <c r="M1450" t="s">
        <v>1425</v>
      </c>
      <c r="N1450">
        <v>0.56000000000000005</v>
      </c>
      <c r="O1450" t="s">
        <v>35</v>
      </c>
      <c r="P1450" t="s">
        <v>36</v>
      </c>
      <c r="Q1450" t="s">
        <v>610</v>
      </c>
      <c r="R1450" t="s">
        <v>2250</v>
      </c>
      <c r="S1450">
        <v>83843</v>
      </c>
      <c r="T1450" s="1">
        <v>42068</v>
      </c>
      <c r="U1450" s="1">
        <v>42069</v>
      </c>
      <c r="V1450">
        <v>-100.24</v>
      </c>
      <c r="W1450" s="2">
        <f>Sales_Dataset[[#This Row],[Profit]]/Sales_Dataset[[#This Row],[Sales]]</f>
        <v>-1.635503344754446</v>
      </c>
      <c r="X1450">
        <v>18</v>
      </c>
      <c r="Y1450">
        <v>61.29</v>
      </c>
      <c r="Z1450">
        <v>91321</v>
      </c>
      <c r="AA1450" t="s">
        <v>39</v>
      </c>
      <c r="AB1450" t="s">
        <v>40</v>
      </c>
    </row>
    <row r="1451" spans="1:28" x14ac:dyDescent="0.3">
      <c r="A1451">
        <v>22839</v>
      </c>
      <c r="B1451" t="s">
        <v>76</v>
      </c>
      <c r="C1451">
        <v>0.08</v>
      </c>
      <c r="D1451">
        <v>12.53</v>
      </c>
      <c r="E1451">
        <v>0.5</v>
      </c>
      <c r="F1451">
        <v>2539</v>
      </c>
      <c r="G1451" t="s">
        <v>2253</v>
      </c>
      <c r="H1451" t="s">
        <v>43</v>
      </c>
      <c r="I1451" t="s">
        <v>44</v>
      </c>
      <c r="J1451" t="s">
        <v>45</v>
      </c>
      <c r="K1451" t="s">
        <v>46</v>
      </c>
      <c r="L1451" t="s">
        <v>47</v>
      </c>
      <c r="M1451" t="s">
        <v>2254</v>
      </c>
      <c r="N1451">
        <v>0.38</v>
      </c>
      <c r="O1451" t="s">
        <v>35</v>
      </c>
      <c r="P1451" t="s">
        <v>88</v>
      </c>
      <c r="Q1451" t="s">
        <v>94</v>
      </c>
      <c r="R1451" t="s">
        <v>2255</v>
      </c>
      <c r="S1451">
        <v>32789</v>
      </c>
      <c r="T1451" s="1">
        <v>42101</v>
      </c>
      <c r="U1451" s="1">
        <v>42102</v>
      </c>
      <c r="V1451">
        <v>215.71799999999999</v>
      </c>
      <c r="W1451" s="2">
        <f>Sales_Dataset[[#This Row],[Profit]]/Sales_Dataset[[#This Row],[Sales]]</f>
        <v>3.5305728314238949</v>
      </c>
      <c r="X1451">
        <v>5</v>
      </c>
      <c r="Y1451">
        <v>61.1</v>
      </c>
      <c r="Z1451">
        <v>91017</v>
      </c>
      <c r="AA1451" t="s">
        <v>91</v>
      </c>
      <c r="AB1451" t="s">
        <v>40</v>
      </c>
    </row>
    <row r="1452" spans="1:28" x14ac:dyDescent="0.3">
      <c r="A1452">
        <v>22758</v>
      </c>
      <c r="B1452" t="s">
        <v>76</v>
      </c>
      <c r="C1452">
        <v>0.03</v>
      </c>
      <c r="D1452">
        <v>11.34</v>
      </c>
      <c r="E1452">
        <v>5.01</v>
      </c>
      <c r="F1452">
        <v>470</v>
      </c>
      <c r="G1452" t="s">
        <v>2229</v>
      </c>
      <c r="H1452" t="s">
        <v>43</v>
      </c>
      <c r="I1452" t="s">
        <v>60</v>
      </c>
      <c r="J1452" t="s">
        <v>45</v>
      </c>
      <c r="K1452" t="s">
        <v>53</v>
      </c>
      <c r="L1452" t="s">
        <v>47</v>
      </c>
      <c r="M1452" t="s">
        <v>1050</v>
      </c>
      <c r="N1452">
        <v>0.36</v>
      </c>
      <c r="O1452" t="s">
        <v>35</v>
      </c>
      <c r="P1452" t="s">
        <v>69</v>
      </c>
      <c r="Q1452" t="s">
        <v>497</v>
      </c>
      <c r="R1452" t="s">
        <v>2230</v>
      </c>
      <c r="S1452">
        <v>8601</v>
      </c>
      <c r="T1452" s="1">
        <v>42015</v>
      </c>
      <c r="U1452" s="1">
        <v>42015</v>
      </c>
      <c r="V1452">
        <v>23.2028</v>
      </c>
      <c r="W1452" s="2">
        <f>Sales_Dataset[[#This Row],[Profit]]/Sales_Dataset[[#This Row],[Sales]]</f>
        <v>0.38517264276228419</v>
      </c>
      <c r="X1452">
        <v>5</v>
      </c>
      <c r="Y1452">
        <v>60.24</v>
      </c>
      <c r="Z1452">
        <v>88060</v>
      </c>
      <c r="AA1452" t="s">
        <v>72</v>
      </c>
      <c r="AB1452" t="s">
        <v>40</v>
      </c>
    </row>
    <row r="1453" spans="1:28" x14ac:dyDescent="0.3">
      <c r="A1453">
        <v>18087</v>
      </c>
      <c r="B1453" t="s">
        <v>41</v>
      </c>
      <c r="C1453">
        <v>0.04</v>
      </c>
      <c r="D1453">
        <v>3.08</v>
      </c>
      <c r="E1453">
        <v>0.99</v>
      </c>
      <c r="F1453">
        <v>3105</v>
      </c>
      <c r="G1453" t="s">
        <v>408</v>
      </c>
      <c r="H1453" t="s">
        <v>43</v>
      </c>
      <c r="I1453" t="s">
        <v>44</v>
      </c>
      <c r="J1453" t="s">
        <v>45</v>
      </c>
      <c r="K1453" t="s">
        <v>46</v>
      </c>
      <c r="L1453" t="s">
        <v>47</v>
      </c>
      <c r="M1453" t="s">
        <v>48</v>
      </c>
      <c r="N1453">
        <v>0.37</v>
      </c>
      <c r="O1453" t="s">
        <v>35</v>
      </c>
      <c r="P1453" t="s">
        <v>88</v>
      </c>
      <c r="Q1453" t="s">
        <v>409</v>
      </c>
      <c r="R1453" t="s">
        <v>410</v>
      </c>
      <c r="S1453">
        <v>42071</v>
      </c>
      <c r="T1453" s="1">
        <v>42083</v>
      </c>
      <c r="U1453" s="1">
        <v>42084</v>
      </c>
      <c r="V1453">
        <v>13.799999999999999</v>
      </c>
      <c r="W1453" s="2">
        <f>Sales_Dataset[[#This Row],[Profit]]/Sales_Dataset[[#This Row],[Sales]]</f>
        <v>0.22996167305449092</v>
      </c>
      <c r="X1453">
        <v>19</v>
      </c>
      <c r="Y1453">
        <v>60.01</v>
      </c>
      <c r="Z1453">
        <v>86327</v>
      </c>
      <c r="AA1453" t="s">
        <v>91</v>
      </c>
      <c r="AB1453" t="s">
        <v>40</v>
      </c>
    </row>
    <row r="1454" spans="1:28" x14ac:dyDescent="0.3">
      <c r="A1454">
        <v>26208</v>
      </c>
      <c r="B1454" t="s">
        <v>76</v>
      </c>
      <c r="C1454">
        <v>0.08</v>
      </c>
      <c r="D1454">
        <v>11.97</v>
      </c>
      <c r="E1454">
        <v>5.81</v>
      </c>
      <c r="F1454">
        <v>3399</v>
      </c>
      <c r="G1454" t="s">
        <v>3005</v>
      </c>
      <c r="H1454" t="s">
        <v>43</v>
      </c>
      <c r="I1454" t="s">
        <v>60</v>
      </c>
      <c r="J1454" t="s">
        <v>45</v>
      </c>
      <c r="K1454" t="s">
        <v>81</v>
      </c>
      <c r="L1454" t="s">
        <v>62</v>
      </c>
      <c r="M1454" t="s">
        <v>2591</v>
      </c>
      <c r="N1454">
        <v>0.6</v>
      </c>
      <c r="O1454" t="s">
        <v>35</v>
      </c>
      <c r="P1454" t="s">
        <v>49</v>
      </c>
      <c r="Q1454" t="s">
        <v>176</v>
      </c>
      <c r="R1454" t="s">
        <v>1968</v>
      </c>
      <c r="S1454">
        <v>60016</v>
      </c>
      <c r="T1454" s="1">
        <v>42092</v>
      </c>
      <c r="U1454" s="1">
        <v>42094</v>
      </c>
      <c r="V1454">
        <v>-41.87</v>
      </c>
      <c r="W1454" s="2">
        <f>Sales_Dataset[[#This Row],[Profit]]/Sales_Dataset[[#This Row],[Sales]]</f>
        <v>-0.69806602200733581</v>
      </c>
      <c r="X1454">
        <v>5</v>
      </c>
      <c r="Y1454">
        <v>59.98</v>
      </c>
      <c r="Z1454">
        <v>87534</v>
      </c>
      <c r="AA1454" t="s">
        <v>52</v>
      </c>
      <c r="AB1454" t="s">
        <v>40</v>
      </c>
    </row>
    <row r="1455" spans="1:28" x14ac:dyDescent="0.3">
      <c r="A1455">
        <v>24046</v>
      </c>
      <c r="B1455" t="s">
        <v>76</v>
      </c>
      <c r="C1455">
        <v>0.02</v>
      </c>
      <c r="D1455">
        <v>9.06</v>
      </c>
      <c r="E1455">
        <v>9.86</v>
      </c>
      <c r="F1455">
        <v>494</v>
      </c>
      <c r="G1455" t="s">
        <v>858</v>
      </c>
      <c r="H1455" t="s">
        <v>43</v>
      </c>
      <c r="I1455" t="s">
        <v>80</v>
      </c>
      <c r="J1455" t="s">
        <v>45</v>
      </c>
      <c r="K1455" t="s">
        <v>53</v>
      </c>
      <c r="L1455" t="s">
        <v>47</v>
      </c>
      <c r="M1455" t="s">
        <v>305</v>
      </c>
      <c r="N1455">
        <v>0.4</v>
      </c>
      <c r="O1455" t="s">
        <v>35</v>
      </c>
      <c r="P1455" t="s">
        <v>36</v>
      </c>
      <c r="Q1455" t="s">
        <v>108</v>
      </c>
      <c r="R1455" t="s">
        <v>135</v>
      </c>
      <c r="S1455">
        <v>98115</v>
      </c>
      <c r="T1455" s="1">
        <v>42175</v>
      </c>
      <c r="U1455" s="1">
        <v>42177</v>
      </c>
      <c r="V1455">
        <v>-31.754999999999999</v>
      </c>
      <c r="W1455" s="2">
        <f>Sales_Dataset[[#This Row],[Profit]]/Sales_Dataset[[#This Row],[Sales]]</f>
        <v>-0.52969140950792326</v>
      </c>
      <c r="X1455">
        <v>6</v>
      </c>
      <c r="Y1455">
        <v>59.95</v>
      </c>
      <c r="Z1455">
        <v>88908</v>
      </c>
      <c r="AA1455" t="s">
        <v>39</v>
      </c>
      <c r="AB1455" t="s">
        <v>40</v>
      </c>
    </row>
    <row r="1456" spans="1:28" x14ac:dyDescent="0.3">
      <c r="A1456">
        <v>24329</v>
      </c>
      <c r="B1456" t="s">
        <v>27</v>
      </c>
      <c r="C1456">
        <v>0.02</v>
      </c>
      <c r="D1456">
        <v>5.98</v>
      </c>
      <c r="E1456">
        <v>1.49</v>
      </c>
      <c r="F1456">
        <v>3151</v>
      </c>
      <c r="G1456" t="s">
        <v>1222</v>
      </c>
      <c r="H1456" t="s">
        <v>43</v>
      </c>
      <c r="I1456" t="s">
        <v>30</v>
      </c>
      <c r="J1456" t="s">
        <v>45</v>
      </c>
      <c r="K1456" t="s">
        <v>67</v>
      </c>
      <c r="L1456" t="s">
        <v>47</v>
      </c>
      <c r="M1456" t="s">
        <v>285</v>
      </c>
      <c r="N1456">
        <v>0.39</v>
      </c>
      <c r="O1456" t="s">
        <v>35</v>
      </c>
      <c r="P1456" t="s">
        <v>36</v>
      </c>
      <c r="Q1456" t="s">
        <v>37</v>
      </c>
      <c r="R1456" t="s">
        <v>1224</v>
      </c>
      <c r="S1456">
        <v>92277</v>
      </c>
      <c r="T1456" s="1">
        <v>42074</v>
      </c>
      <c r="U1456" s="1">
        <v>42075</v>
      </c>
      <c r="V1456">
        <v>28.526000000000003</v>
      </c>
      <c r="W1456" s="2">
        <f>Sales_Dataset[[#This Row],[Profit]]/Sales_Dataset[[#This Row],[Sales]]</f>
        <v>0.47622704507512525</v>
      </c>
      <c r="X1456">
        <v>10</v>
      </c>
      <c r="Y1456">
        <v>59.9</v>
      </c>
      <c r="Z1456">
        <v>88547</v>
      </c>
      <c r="AA1456" t="s">
        <v>39</v>
      </c>
      <c r="AB1456" t="s">
        <v>40</v>
      </c>
    </row>
    <row r="1457" spans="1:28" x14ac:dyDescent="0.3">
      <c r="A1457">
        <v>20688</v>
      </c>
      <c r="B1457" t="s">
        <v>58</v>
      </c>
      <c r="C1457">
        <v>0.05</v>
      </c>
      <c r="D1457">
        <v>6.3</v>
      </c>
      <c r="E1457">
        <v>0.5</v>
      </c>
      <c r="F1457">
        <v>120</v>
      </c>
      <c r="G1457" t="s">
        <v>1598</v>
      </c>
      <c r="H1457" t="s">
        <v>43</v>
      </c>
      <c r="I1457" t="s">
        <v>30</v>
      </c>
      <c r="J1457" t="s">
        <v>45</v>
      </c>
      <c r="K1457" t="s">
        <v>46</v>
      </c>
      <c r="L1457" t="s">
        <v>47</v>
      </c>
      <c r="M1457" t="s">
        <v>364</v>
      </c>
      <c r="N1457">
        <v>0.39</v>
      </c>
      <c r="O1457" t="s">
        <v>35</v>
      </c>
      <c r="P1457" t="s">
        <v>36</v>
      </c>
      <c r="Q1457" t="s">
        <v>402</v>
      </c>
      <c r="R1457" t="s">
        <v>1238</v>
      </c>
      <c r="S1457">
        <v>84041</v>
      </c>
      <c r="T1457" s="1">
        <v>42016</v>
      </c>
      <c r="U1457" s="1">
        <v>42017</v>
      </c>
      <c r="V1457">
        <v>41.296499999999995</v>
      </c>
      <c r="W1457" s="2">
        <f>Sales_Dataset[[#This Row],[Profit]]/Sales_Dataset[[#This Row],[Sales]]</f>
        <v>0.69</v>
      </c>
      <c r="X1457">
        <v>10</v>
      </c>
      <c r="Y1457">
        <v>59.85</v>
      </c>
      <c r="Z1457">
        <v>86520</v>
      </c>
      <c r="AA1457" t="s">
        <v>39</v>
      </c>
      <c r="AB1457" t="s">
        <v>40</v>
      </c>
    </row>
    <row r="1458" spans="1:28" x14ac:dyDescent="0.3">
      <c r="A1458">
        <v>18694</v>
      </c>
      <c r="B1458" t="s">
        <v>41</v>
      </c>
      <c r="C1458">
        <v>0.05</v>
      </c>
      <c r="D1458">
        <v>6.48</v>
      </c>
      <c r="E1458">
        <v>8.73</v>
      </c>
      <c r="F1458">
        <v>2883</v>
      </c>
      <c r="G1458" t="s">
        <v>745</v>
      </c>
      <c r="H1458" t="s">
        <v>43</v>
      </c>
      <c r="I1458" t="s">
        <v>80</v>
      </c>
      <c r="J1458" t="s">
        <v>45</v>
      </c>
      <c r="K1458" t="s">
        <v>53</v>
      </c>
      <c r="L1458" t="s">
        <v>47</v>
      </c>
      <c r="M1458" t="s">
        <v>111</v>
      </c>
      <c r="N1458">
        <v>0.37</v>
      </c>
      <c r="O1458" t="s">
        <v>35</v>
      </c>
      <c r="P1458" t="s">
        <v>69</v>
      </c>
      <c r="Q1458" t="s">
        <v>441</v>
      </c>
      <c r="R1458" t="s">
        <v>746</v>
      </c>
      <c r="S1458">
        <v>44070</v>
      </c>
      <c r="T1458" s="1">
        <v>42133</v>
      </c>
      <c r="U1458" s="1">
        <v>42133</v>
      </c>
      <c r="V1458">
        <v>-120.59</v>
      </c>
      <c r="W1458" s="2">
        <f>Sales_Dataset[[#This Row],[Profit]]/Sales_Dataset[[#This Row],[Sales]]</f>
        <v>-2.0168924569325974</v>
      </c>
      <c r="X1458">
        <v>9</v>
      </c>
      <c r="Y1458">
        <v>59.79</v>
      </c>
      <c r="Z1458">
        <v>87632</v>
      </c>
      <c r="AA1458" t="s">
        <v>72</v>
      </c>
      <c r="AB1458" t="s">
        <v>40</v>
      </c>
    </row>
    <row r="1459" spans="1:28" x14ac:dyDescent="0.3">
      <c r="A1459">
        <v>19575</v>
      </c>
      <c r="B1459" t="s">
        <v>65</v>
      </c>
      <c r="C1459">
        <v>0.04</v>
      </c>
      <c r="D1459">
        <v>4.55</v>
      </c>
      <c r="E1459">
        <v>1.49</v>
      </c>
      <c r="F1459">
        <v>2944</v>
      </c>
      <c r="G1459" t="s">
        <v>1198</v>
      </c>
      <c r="H1459" t="s">
        <v>43</v>
      </c>
      <c r="I1459" t="s">
        <v>30</v>
      </c>
      <c r="J1459" t="s">
        <v>45</v>
      </c>
      <c r="K1459" t="s">
        <v>67</v>
      </c>
      <c r="L1459" t="s">
        <v>47</v>
      </c>
      <c r="M1459" t="s">
        <v>1199</v>
      </c>
      <c r="N1459">
        <v>0.35</v>
      </c>
      <c r="O1459" t="s">
        <v>35</v>
      </c>
      <c r="P1459" t="s">
        <v>49</v>
      </c>
      <c r="Q1459" t="s">
        <v>216</v>
      </c>
      <c r="R1459" t="s">
        <v>1200</v>
      </c>
      <c r="S1459">
        <v>48640</v>
      </c>
      <c r="T1459" s="1">
        <v>42068</v>
      </c>
      <c r="U1459" s="1">
        <v>42070</v>
      </c>
      <c r="V1459">
        <v>28.288</v>
      </c>
      <c r="W1459" s="2">
        <f>Sales_Dataset[[#This Row],[Profit]]/Sales_Dataset[[#This Row],[Sales]]</f>
        <v>0.47343933054393306</v>
      </c>
      <c r="X1459">
        <v>13</v>
      </c>
      <c r="Y1459">
        <v>59.75</v>
      </c>
      <c r="Z1459">
        <v>90309</v>
      </c>
      <c r="AA1459" t="s">
        <v>52</v>
      </c>
      <c r="AB1459" t="s">
        <v>40</v>
      </c>
    </row>
    <row r="1460" spans="1:28" x14ac:dyDescent="0.3">
      <c r="A1460">
        <v>21979</v>
      </c>
      <c r="B1460" t="s">
        <v>65</v>
      </c>
      <c r="C1460">
        <v>0.03</v>
      </c>
      <c r="D1460">
        <v>13.48</v>
      </c>
      <c r="E1460">
        <v>4.51</v>
      </c>
      <c r="F1460">
        <v>2704</v>
      </c>
      <c r="G1460" t="s">
        <v>2021</v>
      </c>
      <c r="H1460" t="s">
        <v>85</v>
      </c>
      <c r="I1460" t="s">
        <v>80</v>
      </c>
      <c r="J1460" t="s">
        <v>45</v>
      </c>
      <c r="K1460" t="s">
        <v>120</v>
      </c>
      <c r="L1460" t="s">
        <v>47</v>
      </c>
      <c r="M1460" t="s">
        <v>925</v>
      </c>
      <c r="N1460">
        <v>0.59</v>
      </c>
      <c r="O1460" t="s">
        <v>35</v>
      </c>
      <c r="P1460" t="s">
        <v>88</v>
      </c>
      <c r="Q1460" t="s">
        <v>94</v>
      </c>
      <c r="R1460" t="s">
        <v>2022</v>
      </c>
      <c r="S1460">
        <v>32503</v>
      </c>
      <c r="T1460" s="1">
        <v>42124</v>
      </c>
      <c r="U1460" s="1">
        <v>42128</v>
      </c>
      <c r="V1460">
        <v>-256.01800000000003</v>
      </c>
      <c r="W1460" s="2">
        <f>Sales_Dataset[[#This Row],[Profit]]/Sales_Dataset[[#This Row],[Sales]]</f>
        <v>-4.3035468145906881</v>
      </c>
      <c r="X1460">
        <v>4</v>
      </c>
      <c r="Y1460">
        <v>59.49</v>
      </c>
      <c r="Z1460">
        <v>91408</v>
      </c>
      <c r="AA1460" t="s">
        <v>91</v>
      </c>
      <c r="AB1460" t="s">
        <v>40</v>
      </c>
    </row>
    <row r="1461" spans="1:28" x14ac:dyDescent="0.3">
      <c r="A1461">
        <v>19171</v>
      </c>
      <c r="B1461" t="s">
        <v>41</v>
      </c>
      <c r="C1461">
        <v>0.1</v>
      </c>
      <c r="D1461">
        <v>7.45</v>
      </c>
      <c r="E1461">
        <v>6.28</v>
      </c>
      <c r="F1461">
        <v>2265</v>
      </c>
      <c r="G1461" t="s">
        <v>993</v>
      </c>
      <c r="H1461" t="s">
        <v>43</v>
      </c>
      <c r="I1461" t="s">
        <v>30</v>
      </c>
      <c r="J1461" t="s">
        <v>45</v>
      </c>
      <c r="K1461" t="s">
        <v>67</v>
      </c>
      <c r="L1461" t="s">
        <v>47</v>
      </c>
      <c r="M1461" t="s">
        <v>994</v>
      </c>
      <c r="N1461">
        <v>0.4</v>
      </c>
      <c r="O1461" t="s">
        <v>35</v>
      </c>
      <c r="P1461" t="s">
        <v>49</v>
      </c>
      <c r="Q1461" t="s">
        <v>433</v>
      </c>
      <c r="R1461" t="s">
        <v>995</v>
      </c>
      <c r="S1461">
        <v>64130</v>
      </c>
      <c r="T1461" s="1">
        <v>42033</v>
      </c>
      <c r="U1461" s="1">
        <v>42036</v>
      </c>
      <c r="V1461">
        <v>-69.873999999999995</v>
      </c>
      <c r="W1461" s="2">
        <f>Sales_Dataset[[#This Row],[Profit]]/Sales_Dataset[[#This Row],[Sales]]</f>
        <v>-1.1763299663299662</v>
      </c>
      <c r="X1461">
        <v>8</v>
      </c>
      <c r="Y1461">
        <v>59.4</v>
      </c>
      <c r="Z1461">
        <v>86612</v>
      </c>
      <c r="AA1461" t="s">
        <v>52</v>
      </c>
      <c r="AB1461" t="s">
        <v>40</v>
      </c>
    </row>
    <row r="1462" spans="1:28" x14ac:dyDescent="0.3">
      <c r="A1462">
        <v>20366</v>
      </c>
      <c r="B1462" t="s">
        <v>41</v>
      </c>
      <c r="C1462">
        <v>0.05</v>
      </c>
      <c r="D1462">
        <v>3.14</v>
      </c>
      <c r="E1462">
        <v>1.92</v>
      </c>
      <c r="F1462">
        <v>3379</v>
      </c>
      <c r="G1462" t="s">
        <v>1471</v>
      </c>
      <c r="H1462" t="s">
        <v>85</v>
      </c>
      <c r="I1462" t="s">
        <v>44</v>
      </c>
      <c r="J1462" t="s">
        <v>45</v>
      </c>
      <c r="K1462" t="s">
        <v>61</v>
      </c>
      <c r="L1462" t="s">
        <v>82</v>
      </c>
      <c r="M1462" t="s">
        <v>1472</v>
      </c>
      <c r="N1462">
        <v>0.84</v>
      </c>
      <c r="O1462" t="s">
        <v>35</v>
      </c>
      <c r="P1462" t="s">
        <v>88</v>
      </c>
      <c r="Q1462" t="s">
        <v>89</v>
      </c>
      <c r="R1462" t="s">
        <v>1473</v>
      </c>
      <c r="S1462">
        <v>30144</v>
      </c>
      <c r="T1462" s="1">
        <v>42119</v>
      </c>
      <c r="U1462" s="1">
        <v>42120</v>
      </c>
      <c r="V1462">
        <v>1628.37</v>
      </c>
      <c r="W1462" s="2">
        <f>Sales_Dataset[[#This Row],[Profit]]/Sales_Dataset[[#This Row],[Sales]]</f>
        <v>27.496960486322187</v>
      </c>
      <c r="X1462">
        <v>18</v>
      </c>
      <c r="Y1462">
        <v>59.22</v>
      </c>
      <c r="Z1462">
        <v>88839</v>
      </c>
      <c r="AA1462" t="s">
        <v>91</v>
      </c>
      <c r="AB1462" t="s">
        <v>40</v>
      </c>
    </row>
    <row r="1463" spans="1:28" x14ac:dyDescent="0.3">
      <c r="A1463">
        <v>22528</v>
      </c>
      <c r="B1463" t="s">
        <v>58</v>
      </c>
      <c r="C1463">
        <v>0.08</v>
      </c>
      <c r="D1463">
        <v>4.91</v>
      </c>
      <c r="E1463">
        <v>4.97</v>
      </c>
      <c r="F1463">
        <v>1212</v>
      </c>
      <c r="G1463" t="s">
        <v>2157</v>
      </c>
      <c r="H1463" t="s">
        <v>43</v>
      </c>
      <c r="I1463" t="s">
        <v>30</v>
      </c>
      <c r="J1463" t="s">
        <v>45</v>
      </c>
      <c r="K1463" t="s">
        <v>67</v>
      </c>
      <c r="L1463" t="s">
        <v>47</v>
      </c>
      <c r="M1463" t="s">
        <v>2158</v>
      </c>
      <c r="N1463">
        <v>0.38</v>
      </c>
      <c r="O1463" t="s">
        <v>35</v>
      </c>
      <c r="P1463" t="s">
        <v>49</v>
      </c>
      <c r="Q1463" t="s">
        <v>413</v>
      </c>
      <c r="R1463" t="s">
        <v>2159</v>
      </c>
      <c r="S1463">
        <v>46404</v>
      </c>
      <c r="T1463" s="1">
        <v>42019</v>
      </c>
      <c r="U1463" s="1">
        <v>42020</v>
      </c>
      <c r="V1463">
        <v>-99.762500000000003</v>
      </c>
      <c r="W1463" s="2">
        <f>Sales_Dataset[[#This Row],[Profit]]/Sales_Dataset[[#This Row],[Sales]]</f>
        <v>-1.6923240033927056</v>
      </c>
      <c r="X1463">
        <v>12</v>
      </c>
      <c r="Y1463">
        <v>58.95</v>
      </c>
      <c r="Z1463">
        <v>88600</v>
      </c>
      <c r="AA1463" t="s">
        <v>52</v>
      </c>
      <c r="AB1463" t="s">
        <v>40</v>
      </c>
    </row>
    <row r="1464" spans="1:28" x14ac:dyDescent="0.3">
      <c r="A1464">
        <v>20017</v>
      </c>
      <c r="B1464" t="s">
        <v>27</v>
      </c>
      <c r="C1464">
        <v>0.03</v>
      </c>
      <c r="D1464">
        <v>6.48</v>
      </c>
      <c r="E1464">
        <v>6.6</v>
      </c>
      <c r="F1464">
        <v>1499</v>
      </c>
      <c r="G1464" t="s">
        <v>1379</v>
      </c>
      <c r="H1464" t="s">
        <v>43</v>
      </c>
      <c r="I1464" t="s">
        <v>44</v>
      </c>
      <c r="J1464" t="s">
        <v>45</v>
      </c>
      <c r="K1464" t="s">
        <v>53</v>
      </c>
      <c r="L1464" t="s">
        <v>47</v>
      </c>
      <c r="M1464" t="s">
        <v>767</v>
      </c>
      <c r="N1464">
        <v>0.37</v>
      </c>
      <c r="O1464" t="s">
        <v>35</v>
      </c>
      <c r="P1464" t="s">
        <v>88</v>
      </c>
      <c r="Q1464" t="s">
        <v>94</v>
      </c>
      <c r="R1464" t="s">
        <v>1380</v>
      </c>
      <c r="S1464">
        <v>33134</v>
      </c>
      <c r="T1464" s="1">
        <v>42039</v>
      </c>
      <c r="U1464" s="1">
        <v>42040</v>
      </c>
      <c r="V1464">
        <v>-145.852</v>
      </c>
      <c r="W1464" s="2">
        <f>Sales_Dataset[[#This Row],[Profit]]/Sales_Dataset[[#This Row],[Sales]]</f>
        <v>-2.4792112867584568</v>
      </c>
      <c r="X1464">
        <v>9</v>
      </c>
      <c r="Y1464">
        <v>58.83</v>
      </c>
      <c r="Z1464">
        <v>90731</v>
      </c>
      <c r="AA1464" t="s">
        <v>91</v>
      </c>
      <c r="AB1464" t="s">
        <v>40</v>
      </c>
    </row>
    <row r="1465" spans="1:28" x14ac:dyDescent="0.3">
      <c r="A1465">
        <v>21167</v>
      </c>
      <c r="B1465" t="s">
        <v>27</v>
      </c>
      <c r="C1465">
        <v>0.04</v>
      </c>
      <c r="D1465">
        <v>5.34</v>
      </c>
      <c r="E1465">
        <v>2.99</v>
      </c>
      <c r="F1465">
        <v>1316</v>
      </c>
      <c r="G1465" t="s">
        <v>1768</v>
      </c>
      <c r="H1465" t="s">
        <v>43</v>
      </c>
      <c r="I1465" t="s">
        <v>44</v>
      </c>
      <c r="J1465" t="s">
        <v>45</v>
      </c>
      <c r="K1465" t="s">
        <v>67</v>
      </c>
      <c r="L1465" t="s">
        <v>47</v>
      </c>
      <c r="M1465" t="s">
        <v>207</v>
      </c>
      <c r="N1465">
        <v>0.38</v>
      </c>
      <c r="O1465" t="s">
        <v>35</v>
      </c>
      <c r="P1465" t="s">
        <v>36</v>
      </c>
      <c r="Q1465" t="s">
        <v>423</v>
      </c>
      <c r="R1465" t="s">
        <v>1769</v>
      </c>
      <c r="S1465">
        <v>80022</v>
      </c>
      <c r="T1465" s="1">
        <v>42093</v>
      </c>
      <c r="U1465" s="1">
        <v>42095</v>
      </c>
      <c r="V1465">
        <v>3.4509999999999996</v>
      </c>
      <c r="W1465" s="2">
        <f>Sales_Dataset[[#This Row],[Profit]]/Sales_Dataset[[#This Row],[Sales]]</f>
        <v>5.8680496514198259E-2</v>
      </c>
      <c r="X1465">
        <v>11</v>
      </c>
      <c r="Y1465">
        <v>58.81</v>
      </c>
      <c r="Z1465">
        <v>87602</v>
      </c>
      <c r="AA1465" t="s">
        <v>39</v>
      </c>
      <c r="AB1465" t="s">
        <v>40</v>
      </c>
    </row>
    <row r="1466" spans="1:28" x14ac:dyDescent="0.3">
      <c r="A1466">
        <v>25500</v>
      </c>
      <c r="B1466" t="s">
        <v>27</v>
      </c>
      <c r="C1466">
        <v>7.0000000000000007E-2</v>
      </c>
      <c r="D1466">
        <v>5.81</v>
      </c>
      <c r="E1466">
        <v>8.49</v>
      </c>
      <c r="F1466">
        <v>233</v>
      </c>
      <c r="G1466" t="s">
        <v>2860</v>
      </c>
      <c r="H1466" t="s">
        <v>43</v>
      </c>
      <c r="I1466" t="s">
        <v>60</v>
      </c>
      <c r="J1466" t="s">
        <v>45</v>
      </c>
      <c r="K1466" t="s">
        <v>67</v>
      </c>
      <c r="L1466" t="s">
        <v>47</v>
      </c>
      <c r="M1466" t="s">
        <v>2137</v>
      </c>
      <c r="N1466">
        <v>0.39</v>
      </c>
      <c r="O1466" t="s">
        <v>35</v>
      </c>
      <c r="P1466" t="s">
        <v>49</v>
      </c>
      <c r="Q1466" t="s">
        <v>176</v>
      </c>
      <c r="R1466" t="s">
        <v>2861</v>
      </c>
      <c r="S1466">
        <v>60462</v>
      </c>
      <c r="T1466" s="1">
        <v>42055</v>
      </c>
      <c r="U1466" s="1">
        <v>42057</v>
      </c>
      <c r="V1466">
        <v>-243.23649999999998</v>
      </c>
      <c r="W1466" s="2">
        <f>Sales_Dataset[[#This Row],[Profit]]/Sales_Dataset[[#This Row],[Sales]]</f>
        <v>-4.1366751700680267</v>
      </c>
      <c r="X1466">
        <v>10</v>
      </c>
      <c r="Y1466">
        <v>58.8</v>
      </c>
      <c r="Z1466">
        <v>90237</v>
      </c>
      <c r="AA1466" t="s">
        <v>52</v>
      </c>
      <c r="AB1466" t="s">
        <v>40</v>
      </c>
    </row>
    <row r="1467" spans="1:28" x14ac:dyDescent="0.3">
      <c r="A1467">
        <v>23654</v>
      </c>
      <c r="B1467" t="s">
        <v>76</v>
      </c>
      <c r="C1467">
        <v>0.03</v>
      </c>
      <c r="D1467">
        <v>4.24</v>
      </c>
      <c r="E1467">
        <v>5.41</v>
      </c>
      <c r="F1467">
        <v>33</v>
      </c>
      <c r="G1467" t="s">
        <v>2492</v>
      </c>
      <c r="H1467" t="s">
        <v>43</v>
      </c>
      <c r="I1467" t="s">
        <v>30</v>
      </c>
      <c r="J1467" t="s">
        <v>45</v>
      </c>
      <c r="K1467" t="s">
        <v>67</v>
      </c>
      <c r="L1467" t="s">
        <v>47</v>
      </c>
      <c r="M1467" t="s">
        <v>2493</v>
      </c>
      <c r="N1467">
        <v>0.35</v>
      </c>
      <c r="O1467" t="s">
        <v>35</v>
      </c>
      <c r="P1467" t="s">
        <v>36</v>
      </c>
      <c r="Q1467" t="s">
        <v>516</v>
      </c>
      <c r="R1467" t="s">
        <v>2494</v>
      </c>
      <c r="S1467">
        <v>97030</v>
      </c>
      <c r="T1467" s="1">
        <v>42170</v>
      </c>
      <c r="U1467" s="1">
        <v>42172</v>
      </c>
      <c r="V1467">
        <v>-84.437600000000003</v>
      </c>
      <c r="W1467" s="2">
        <f>Sales_Dataset[[#This Row],[Profit]]/Sales_Dataset[[#This Row],[Sales]]</f>
        <v>-1.4389502385821404</v>
      </c>
      <c r="X1467">
        <v>13</v>
      </c>
      <c r="Y1467">
        <v>58.68</v>
      </c>
      <c r="Z1467">
        <v>89201</v>
      </c>
      <c r="AA1467" t="s">
        <v>39</v>
      </c>
      <c r="AB1467" t="s">
        <v>40</v>
      </c>
    </row>
    <row r="1468" spans="1:28" x14ac:dyDescent="0.3">
      <c r="A1468">
        <v>24882</v>
      </c>
      <c r="B1468" t="s">
        <v>27</v>
      </c>
      <c r="C1468">
        <v>0.09</v>
      </c>
      <c r="D1468">
        <v>2.89</v>
      </c>
      <c r="E1468">
        <v>0.5</v>
      </c>
      <c r="F1468">
        <v>669</v>
      </c>
      <c r="G1468" t="s">
        <v>2748</v>
      </c>
      <c r="H1468" t="s">
        <v>43</v>
      </c>
      <c r="I1468" t="s">
        <v>44</v>
      </c>
      <c r="J1468" t="s">
        <v>45</v>
      </c>
      <c r="K1468" t="s">
        <v>46</v>
      </c>
      <c r="L1468" t="s">
        <v>47</v>
      </c>
      <c r="M1468" t="s">
        <v>868</v>
      </c>
      <c r="N1468">
        <v>0.38</v>
      </c>
      <c r="O1468" t="s">
        <v>35</v>
      </c>
      <c r="P1468" t="s">
        <v>49</v>
      </c>
      <c r="Q1468" t="s">
        <v>455</v>
      </c>
      <c r="R1468" t="s">
        <v>2749</v>
      </c>
      <c r="S1468">
        <v>52501</v>
      </c>
      <c r="T1468" s="1">
        <v>42083</v>
      </c>
      <c r="U1468" s="1">
        <v>42085</v>
      </c>
      <c r="V1468">
        <v>40.482299999999995</v>
      </c>
      <c r="W1468" s="2">
        <f>Sales_Dataset[[#This Row],[Profit]]/Sales_Dataset[[#This Row],[Sales]]</f>
        <v>0.69</v>
      </c>
      <c r="X1468">
        <v>22</v>
      </c>
      <c r="Y1468">
        <v>58.67</v>
      </c>
      <c r="Z1468">
        <v>88475</v>
      </c>
      <c r="AA1468" t="s">
        <v>52</v>
      </c>
      <c r="AB1468" t="s">
        <v>40</v>
      </c>
    </row>
    <row r="1469" spans="1:28" x14ac:dyDescent="0.3">
      <c r="A1469">
        <v>23430</v>
      </c>
      <c r="B1469" t="s">
        <v>41</v>
      </c>
      <c r="C1469">
        <v>0.01</v>
      </c>
      <c r="D1469">
        <v>10.64</v>
      </c>
      <c r="E1469">
        <v>5.16</v>
      </c>
      <c r="F1469">
        <v>1829</v>
      </c>
      <c r="G1469" t="s">
        <v>1833</v>
      </c>
      <c r="H1469" t="s">
        <v>85</v>
      </c>
      <c r="I1469" t="s">
        <v>30</v>
      </c>
      <c r="J1469" t="s">
        <v>31</v>
      </c>
      <c r="K1469" t="s">
        <v>117</v>
      </c>
      <c r="L1469" t="s">
        <v>47</v>
      </c>
      <c r="M1469" t="s">
        <v>123</v>
      </c>
      <c r="N1469">
        <v>0.56999999999999995</v>
      </c>
      <c r="O1469" t="s">
        <v>35</v>
      </c>
      <c r="P1469" t="s">
        <v>49</v>
      </c>
      <c r="Q1469" t="s">
        <v>455</v>
      </c>
      <c r="R1469" t="s">
        <v>1834</v>
      </c>
      <c r="S1469">
        <v>52402</v>
      </c>
      <c r="T1469" s="1">
        <v>42088</v>
      </c>
      <c r="U1469" s="1">
        <v>42090</v>
      </c>
      <c r="V1469">
        <v>-11.69</v>
      </c>
      <c r="W1469" s="2">
        <f>Sales_Dataset[[#This Row],[Profit]]/Sales_Dataset[[#This Row],[Sales]]</f>
        <v>-0.19976076555023922</v>
      </c>
      <c r="X1469">
        <v>5</v>
      </c>
      <c r="Y1469">
        <v>58.52</v>
      </c>
      <c r="Z1469">
        <v>86957</v>
      </c>
      <c r="AA1469" t="s">
        <v>52</v>
      </c>
      <c r="AB1469" t="s">
        <v>40</v>
      </c>
    </row>
    <row r="1470" spans="1:28" x14ac:dyDescent="0.3">
      <c r="A1470">
        <v>25330</v>
      </c>
      <c r="B1470" t="s">
        <v>27</v>
      </c>
      <c r="C1470">
        <v>0.05</v>
      </c>
      <c r="D1470">
        <v>6.48</v>
      </c>
      <c r="E1470">
        <v>8.19</v>
      </c>
      <c r="F1470">
        <v>3324</v>
      </c>
      <c r="G1470" t="s">
        <v>2832</v>
      </c>
      <c r="H1470" t="s">
        <v>43</v>
      </c>
      <c r="I1470" t="s">
        <v>80</v>
      </c>
      <c r="J1470" t="s">
        <v>45</v>
      </c>
      <c r="K1470" t="s">
        <v>53</v>
      </c>
      <c r="L1470" t="s">
        <v>47</v>
      </c>
      <c r="M1470" t="s">
        <v>2052</v>
      </c>
      <c r="N1470">
        <v>0.37</v>
      </c>
      <c r="O1470" t="s">
        <v>35</v>
      </c>
      <c r="P1470" t="s">
        <v>36</v>
      </c>
      <c r="Q1470" t="s">
        <v>396</v>
      </c>
      <c r="R1470" t="s">
        <v>2833</v>
      </c>
      <c r="S1470">
        <v>85335</v>
      </c>
      <c r="T1470" s="1">
        <v>42047</v>
      </c>
      <c r="U1470" s="1">
        <v>42050</v>
      </c>
      <c r="V1470">
        <v>-164.18</v>
      </c>
      <c r="W1470" s="2">
        <f>Sales_Dataset[[#This Row],[Profit]]/Sales_Dataset[[#This Row],[Sales]]</f>
        <v>-2.8064957264957267</v>
      </c>
      <c r="X1470">
        <v>9</v>
      </c>
      <c r="Y1470">
        <v>58.5</v>
      </c>
      <c r="Z1470">
        <v>90985</v>
      </c>
      <c r="AA1470" t="s">
        <v>39</v>
      </c>
      <c r="AB1470" t="s">
        <v>40</v>
      </c>
    </row>
    <row r="1471" spans="1:28" x14ac:dyDescent="0.3">
      <c r="A1471">
        <v>22260</v>
      </c>
      <c r="B1471" t="s">
        <v>65</v>
      </c>
      <c r="C1471">
        <v>0.09</v>
      </c>
      <c r="D1471">
        <v>6.3</v>
      </c>
      <c r="E1471">
        <v>0.5</v>
      </c>
      <c r="F1471">
        <v>2202</v>
      </c>
      <c r="G1471" t="s">
        <v>2094</v>
      </c>
      <c r="H1471" t="s">
        <v>43</v>
      </c>
      <c r="I1471" t="s">
        <v>44</v>
      </c>
      <c r="J1471" t="s">
        <v>45</v>
      </c>
      <c r="K1471" t="s">
        <v>46</v>
      </c>
      <c r="L1471" t="s">
        <v>47</v>
      </c>
      <c r="M1471" t="s">
        <v>364</v>
      </c>
      <c r="N1471">
        <v>0.39</v>
      </c>
      <c r="O1471" t="s">
        <v>35</v>
      </c>
      <c r="P1471" t="s">
        <v>49</v>
      </c>
      <c r="Q1471" t="s">
        <v>474</v>
      </c>
      <c r="R1471" t="s">
        <v>2095</v>
      </c>
      <c r="S1471">
        <v>55429</v>
      </c>
      <c r="T1471" s="1">
        <v>42035</v>
      </c>
      <c r="U1471" s="1">
        <v>42035</v>
      </c>
      <c r="V1471">
        <v>40.351199999999992</v>
      </c>
      <c r="W1471" s="2">
        <f>Sales_Dataset[[#This Row],[Profit]]/Sales_Dataset[[#This Row],[Sales]]</f>
        <v>0.69</v>
      </c>
      <c r="X1471">
        <v>10</v>
      </c>
      <c r="Y1471">
        <v>58.48</v>
      </c>
      <c r="Z1471">
        <v>86050</v>
      </c>
      <c r="AA1471" t="s">
        <v>52</v>
      </c>
      <c r="AB1471" t="s">
        <v>40</v>
      </c>
    </row>
    <row r="1472" spans="1:28" x14ac:dyDescent="0.3">
      <c r="A1472">
        <v>19950</v>
      </c>
      <c r="B1472" t="s">
        <v>27</v>
      </c>
      <c r="C1472">
        <v>0.01</v>
      </c>
      <c r="D1472">
        <v>4.91</v>
      </c>
      <c r="E1472">
        <v>0.5</v>
      </c>
      <c r="F1472">
        <v>114</v>
      </c>
      <c r="G1472" t="s">
        <v>946</v>
      </c>
      <c r="H1472" t="s">
        <v>43</v>
      </c>
      <c r="I1472" t="s">
        <v>44</v>
      </c>
      <c r="J1472" t="s">
        <v>45</v>
      </c>
      <c r="K1472" t="s">
        <v>46</v>
      </c>
      <c r="L1472" t="s">
        <v>47</v>
      </c>
      <c r="M1472" t="s">
        <v>172</v>
      </c>
      <c r="N1472">
        <v>0.36</v>
      </c>
      <c r="O1472" t="s">
        <v>35</v>
      </c>
      <c r="P1472" t="s">
        <v>36</v>
      </c>
      <c r="Q1472" t="s">
        <v>516</v>
      </c>
      <c r="R1472" t="s">
        <v>947</v>
      </c>
      <c r="S1472">
        <v>97035</v>
      </c>
      <c r="T1472" s="1">
        <v>42098</v>
      </c>
      <c r="U1472" s="1">
        <v>42100</v>
      </c>
      <c r="V1472">
        <v>40.247699999999995</v>
      </c>
      <c r="W1472" s="2">
        <f>Sales_Dataset[[#This Row],[Profit]]/Sales_Dataset[[#This Row],[Sales]]</f>
        <v>0.69</v>
      </c>
      <c r="X1472">
        <v>12</v>
      </c>
      <c r="Y1472">
        <v>58.33</v>
      </c>
      <c r="Z1472">
        <v>89584</v>
      </c>
      <c r="AA1472" t="s">
        <v>39</v>
      </c>
      <c r="AB1472" t="s">
        <v>40</v>
      </c>
    </row>
    <row r="1473" spans="1:28" x14ac:dyDescent="0.3">
      <c r="A1473">
        <v>18866</v>
      </c>
      <c r="B1473" t="s">
        <v>41</v>
      </c>
      <c r="C1473">
        <v>0.01</v>
      </c>
      <c r="D1473">
        <v>2.16</v>
      </c>
      <c r="E1473">
        <v>6.05</v>
      </c>
      <c r="F1473">
        <v>2526</v>
      </c>
      <c r="G1473" t="s">
        <v>828</v>
      </c>
      <c r="H1473" t="s">
        <v>43</v>
      </c>
      <c r="I1473" t="s">
        <v>30</v>
      </c>
      <c r="J1473" t="s">
        <v>45</v>
      </c>
      <c r="K1473" t="s">
        <v>67</v>
      </c>
      <c r="L1473" t="s">
        <v>47</v>
      </c>
      <c r="M1473" t="s">
        <v>829</v>
      </c>
      <c r="N1473">
        <v>0.37</v>
      </c>
      <c r="O1473" t="s">
        <v>35</v>
      </c>
      <c r="P1473" t="s">
        <v>88</v>
      </c>
      <c r="Q1473" t="s">
        <v>521</v>
      </c>
      <c r="R1473" t="s">
        <v>414</v>
      </c>
      <c r="S1473">
        <v>70506</v>
      </c>
      <c r="T1473" s="1">
        <v>42147</v>
      </c>
      <c r="U1473" s="1">
        <v>42149</v>
      </c>
      <c r="V1473">
        <v>395.76</v>
      </c>
      <c r="W1473" s="2">
        <f>Sales_Dataset[[#This Row],[Profit]]/Sales_Dataset[[#This Row],[Sales]]</f>
        <v>6.8175710594315246</v>
      </c>
      <c r="X1473">
        <v>24</v>
      </c>
      <c r="Y1473">
        <v>58.05</v>
      </c>
      <c r="Z1473">
        <v>87208</v>
      </c>
      <c r="AA1473" t="s">
        <v>91</v>
      </c>
      <c r="AB1473" t="s">
        <v>40</v>
      </c>
    </row>
    <row r="1474" spans="1:28" x14ac:dyDescent="0.3">
      <c r="A1474">
        <v>18898</v>
      </c>
      <c r="B1474" t="s">
        <v>27</v>
      </c>
      <c r="C1474">
        <v>7.0000000000000007E-2</v>
      </c>
      <c r="D1474">
        <v>60.97</v>
      </c>
      <c r="E1474">
        <v>4.5</v>
      </c>
      <c r="F1474">
        <v>2709</v>
      </c>
      <c r="G1474" t="s">
        <v>851</v>
      </c>
      <c r="H1474" t="s">
        <v>43</v>
      </c>
      <c r="I1474" t="s">
        <v>80</v>
      </c>
      <c r="J1474" t="s">
        <v>45</v>
      </c>
      <c r="K1474" t="s">
        <v>73</v>
      </c>
      <c r="L1474" t="s">
        <v>47</v>
      </c>
      <c r="M1474" t="s">
        <v>852</v>
      </c>
      <c r="N1474">
        <v>0.56000000000000005</v>
      </c>
      <c r="O1474" t="s">
        <v>35</v>
      </c>
      <c r="P1474" t="s">
        <v>69</v>
      </c>
      <c r="Q1474" t="s">
        <v>460</v>
      </c>
      <c r="R1474" t="s">
        <v>853</v>
      </c>
      <c r="S1474">
        <v>21042</v>
      </c>
      <c r="T1474" s="1">
        <v>42152</v>
      </c>
      <c r="U1474" s="1">
        <v>42154</v>
      </c>
      <c r="V1474">
        <v>-41.77</v>
      </c>
      <c r="W1474" s="2">
        <f>Sales_Dataset[[#This Row],[Profit]]/Sales_Dataset[[#This Row],[Sales]]</f>
        <v>-0.72216459197786997</v>
      </c>
      <c r="X1474">
        <v>1</v>
      </c>
      <c r="Y1474">
        <v>57.84</v>
      </c>
      <c r="Z1474">
        <v>89240</v>
      </c>
      <c r="AA1474" t="s">
        <v>72</v>
      </c>
      <c r="AB1474" t="s">
        <v>40</v>
      </c>
    </row>
    <row r="1475" spans="1:28" x14ac:dyDescent="0.3">
      <c r="A1475">
        <v>23358</v>
      </c>
      <c r="B1475" t="s">
        <v>76</v>
      </c>
      <c r="C1475">
        <v>0.08</v>
      </c>
      <c r="D1475">
        <v>4.9800000000000004</v>
      </c>
      <c r="E1475">
        <v>4.7</v>
      </c>
      <c r="F1475">
        <v>1683</v>
      </c>
      <c r="G1475" t="s">
        <v>1358</v>
      </c>
      <c r="H1475" t="s">
        <v>43</v>
      </c>
      <c r="I1475" t="s">
        <v>80</v>
      </c>
      <c r="J1475" t="s">
        <v>45</v>
      </c>
      <c r="K1475" t="s">
        <v>53</v>
      </c>
      <c r="L1475" t="s">
        <v>47</v>
      </c>
      <c r="M1475" t="s">
        <v>283</v>
      </c>
      <c r="N1475">
        <v>0.38</v>
      </c>
      <c r="O1475" t="s">
        <v>35</v>
      </c>
      <c r="P1475" t="s">
        <v>49</v>
      </c>
      <c r="Q1475" t="s">
        <v>50</v>
      </c>
      <c r="R1475" t="s">
        <v>1359</v>
      </c>
      <c r="S1475">
        <v>77301</v>
      </c>
      <c r="T1475" s="1">
        <v>42077</v>
      </c>
      <c r="U1475" s="1">
        <v>42078</v>
      </c>
      <c r="V1475">
        <v>-56.35</v>
      </c>
      <c r="W1475" s="2">
        <f>Sales_Dataset[[#This Row],[Profit]]/Sales_Dataset[[#This Row],[Sales]]</f>
        <v>-0.97660311958405543</v>
      </c>
      <c r="X1475">
        <v>12</v>
      </c>
      <c r="Y1475">
        <v>57.7</v>
      </c>
      <c r="Z1475">
        <v>90613</v>
      </c>
      <c r="AA1475" t="s">
        <v>52</v>
      </c>
      <c r="AB1475" t="s">
        <v>40</v>
      </c>
    </row>
    <row r="1476" spans="1:28" x14ac:dyDescent="0.3">
      <c r="A1476">
        <v>24327</v>
      </c>
      <c r="B1476" t="s">
        <v>27</v>
      </c>
      <c r="C1476">
        <v>0.1</v>
      </c>
      <c r="D1476">
        <v>19.98</v>
      </c>
      <c r="E1476">
        <v>5.77</v>
      </c>
      <c r="F1476">
        <v>240</v>
      </c>
      <c r="G1476" t="s">
        <v>2618</v>
      </c>
      <c r="H1476" t="s">
        <v>85</v>
      </c>
      <c r="I1476" t="s">
        <v>60</v>
      </c>
      <c r="J1476" t="s">
        <v>45</v>
      </c>
      <c r="K1476" t="s">
        <v>53</v>
      </c>
      <c r="L1476" t="s">
        <v>47</v>
      </c>
      <c r="M1476" t="s">
        <v>2619</v>
      </c>
      <c r="N1476">
        <v>0.38</v>
      </c>
      <c r="O1476" t="s">
        <v>35</v>
      </c>
      <c r="P1476" t="s">
        <v>36</v>
      </c>
      <c r="Q1476" t="s">
        <v>423</v>
      </c>
      <c r="R1476" t="s">
        <v>2620</v>
      </c>
      <c r="S1476">
        <v>80817</v>
      </c>
      <c r="T1476" s="1">
        <v>42114</v>
      </c>
      <c r="U1476" s="1">
        <v>42114</v>
      </c>
      <c r="V1476">
        <v>35.090000000000003</v>
      </c>
      <c r="W1476" s="2">
        <f>Sales_Dataset[[#This Row],[Profit]]/Sales_Dataset[[#This Row],[Sales]]</f>
        <v>0.61121755791673937</v>
      </c>
      <c r="X1476">
        <v>3</v>
      </c>
      <c r="Y1476">
        <v>57.41</v>
      </c>
      <c r="Z1476">
        <v>90479</v>
      </c>
      <c r="AA1476" t="s">
        <v>39</v>
      </c>
      <c r="AB1476" t="s">
        <v>40</v>
      </c>
    </row>
    <row r="1477" spans="1:28" x14ac:dyDescent="0.3">
      <c r="A1477">
        <v>23401</v>
      </c>
      <c r="B1477" t="s">
        <v>76</v>
      </c>
      <c r="C1477">
        <v>0.03</v>
      </c>
      <c r="D1477">
        <v>13.73</v>
      </c>
      <c r="E1477">
        <v>6.85</v>
      </c>
      <c r="F1477">
        <v>547</v>
      </c>
      <c r="G1477" t="s">
        <v>2414</v>
      </c>
      <c r="H1477" t="s">
        <v>85</v>
      </c>
      <c r="I1477" t="s">
        <v>30</v>
      </c>
      <c r="J1477" t="s">
        <v>31</v>
      </c>
      <c r="K1477" t="s">
        <v>117</v>
      </c>
      <c r="L1477" t="s">
        <v>82</v>
      </c>
      <c r="M1477" t="s">
        <v>440</v>
      </c>
      <c r="N1477">
        <v>0.54</v>
      </c>
      <c r="O1477" t="s">
        <v>35</v>
      </c>
      <c r="P1477" t="s">
        <v>69</v>
      </c>
      <c r="Q1477" t="s">
        <v>856</v>
      </c>
      <c r="R1477" t="s">
        <v>2415</v>
      </c>
      <c r="S1477">
        <v>26501</v>
      </c>
      <c r="T1477" s="1">
        <v>42169</v>
      </c>
      <c r="U1477" s="1">
        <v>42170</v>
      </c>
      <c r="V1477">
        <v>39.585299999999997</v>
      </c>
      <c r="W1477" s="2">
        <f>Sales_Dataset[[#This Row],[Profit]]/Sales_Dataset[[#This Row],[Sales]]</f>
        <v>0.69</v>
      </c>
      <c r="X1477">
        <v>4</v>
      </c>
      <c r="Y1477">
        <v>57.37</v>
      </c>
      <c r="Z1477">
        <v>86250</v>
      </c>
      <c r="AA1477" t="s">
        <v>72</v>
      </c>
      <c r="AB1477" t="s">
        <v>40</v>
      </c>
    </row>
    <row r="1478" spans="1:28" x14ac:dyDescent="0.3">
      <c r="A1478">
        <v>19333</v>
      </c>
      <c r="B1478" t="s">
        <v>76</v>
      </c>
      <c r="C1478">
        <v>0.1</v>
      </c>
      <c r="D1478">
        <v>5.98</v>
      </c>
      <c r="E1478">
        <v>5.35</v>
      </c>
      <c r="F1478">
        <v>1364</v>
      </c>
      <c r="G1478" t="s">
        <v>1078</v>
      </c>
      <c r="H1478" t="s">
        <v>43</v>
      </c>
      <c r="I1478" t="s">
        <v>44</v>
      </c>
      <c r="J1478" t="s">
        <v>45</v>
      </c>
      <c r="K1478" t="s">
        <v>53</v>
      </c>
      <c r="L1478" t="s">
        <v>47</v>
      </c>
      <c r="M1478" t="s">
        <v>362</v>
      </c>
      <c r="N1478">
        <v>0.4</v>
      </c>
      <c r="O1478" t="s">
        <v>35</v>
      </c>
      <c r="P1478" t="s">
        <v>69</v>
      </c>
      <c r="Q1478" t="s">
        <v>460</v>
      </c>
      <c r="R1478" t="s">
        <v>1079</v>
      </c>
      <c r="S1478">
        <v>20746</v>
      </c>
      <c r="T1478" s="1">
        <v>42080</v>
      </c>
      <c r="U1478" s="1">
        <v>42080</v>
      </c>
      <c r="V1478">
        <v>-90.26</v>
      </c>
      <c r="W1478" s="2">
        <f>Sales_Dataset[[#This Row],[Profit]]/Sales_Dataset[[#This Row],[Sales]]</f>
        <v>-1.5741192884548307</v>
      </c>
      <c r="X1478">
        <v>10</v>
      </c>
      <c r="Y1478">
        <v>57.34</v>
      </c>
      <c r="Z1478">
        <v>89994</v>
      </c>
      <c r="AA1478" t="s">
        <v>72</v>
      </c>
      <c r="AB1478" t="s">
        <v>40</v>
      </c>
    </row>
    <row r="1479" spans="1:28" x14ac:dyDescent="0.3">
      <c r="A1479">
        <v>20203</v>
      </c>
      <c r="B1479" t="s">
        <v>76</v>
      </c>
      <c r="C1479">
        <v>0.08</v>
      </c>
      <c r="D1479">
        <v>3.28</v>
      </c>
      <c r="E1479">
        <v>3.97</v>
      </c>
      <c r="F1479">
        <v>3320</v>
      </c>
      <c r="G1479" t="s">
        <v>1424</v>
      </c>
      <c r="H1479" t="s">
        <v>43</v>
      </c>
      <c r="I1479" t="s">
        <v>60</v>
      </c>
      <c r="J1479" t="s">
        <v>45</v>
      </c>
      <c r="K1479" t="s">
        <v>81</v>
      </c>
      <c r="L1479" t="s">
        <v>82</v>
      </c>
      <c r="M1479" t="s">
        <v>1425</v>
      </c>
      <c r="N1479">
        <v>0.56000000000000005</v>
      </c>
      <c r="O1479" t="s">
        <v>35</v>
      </c>
      <c r="P1479" t="s">
        <v>88</v>
      </c>
      <c r="Q1479" t="s">
        <v>736</v>
      </c>
      <c r="R1479" t="s">
        <v>1426</v>
      </c>
      <c r="S1479">
        <v>38301</v>
      </c>
      <c r="T1479" s="1">
        <v>42121</v>
      </c>
      <c r="U1479" s="1">
        <v>42122</v>
      </c>
      <c r="V1479">
        <v>0.42660000000000337</v>
      </c>
      <c r="W1479" s="2">
        <f>Sales_Dataset[[#This Row],[Profit]]/Sales_Dataset[[#This Row],[Sales]]</f>
        <v>7.4528301886793036E-3</v>
      </c>
      <c r="X1479">
        <v>18</v>
      </c>
      <c r="Y1479">
        <v>57.24</v>
      </c>
      <c r="Z1479">
        <v>90103</v>
      </c>
      <c r="AA1479" t="s">
        <v>91</v>
      </c>
      <c r="AB1479" t="s">
        <v>40</v>
      </c>
    </row>
    <row r="1480" spans="1:28" x14ac:dyDescent="0.3">
      <c r="A1480">
        <v>22734</v>
      </c>
      <c r="B1480" t="s">
        <v>65</v>
      </c>
      <c r="C1480">
        <v>0.06</v>
      </c>
      <c r="D1480">
        <v>6.45</v>
      </c>
      <c r="E1480">
        <v>1.34</v>
      </c>
      <c r="F1480">
        <v>3311</v>
      </c>
      <c r="G1480" t="s">
        <v>2217</v>
      </c>
      <c r="H1480" t="s">
        <v>43</v>
      </c>
      <c r="I1480" t="s">
        <v>60</v>
      </c>
      <c r="J1480" t="s">
        <v>45</v>
      </c>
      <c r="K1480" t="s">
        <v>53</v>
      </c>
      <c r="L1480" t="s">
        <v>82</v>
      </c>
      <c r="M1480" t="s">
        <v>2218</v>
      </c>
      <c r="N1480">
        <v>0.36</v>
      </c>
      <c r="O1480" t="s">
        <v>35</v>
      </c>
      <c r="P1480" t="s">
        <v>69</v>
      </c>
      <c r="Q1480" t="s">
        <v>98</v>
      </c>
      <c r="R1480" t="s">
        <v>438</v>
      </c>
      <c r="S1480">
        <v>1890</v>
      </c>
      <c r="T1480" s="1">
        <v>42030</v>
      </c>
      <c r="U1480" s="1">
        <v>42035</v>
      </c>
      <c r="V1480">
        <v>39.426600000000001</v>
      </c>
      <c r="W1480" s="2">
        <f>Sales_Dataset[[#This Row],[Profit]]/Sales_Dataset[[#This Row],[Sales]]</f>
        <v>0.69000000000000006</v>
      </c>
      <c r="X1480">
        <v>9</v>
      </c>
      <c r="Y1480">
        <v>57.14</v>
      </c>
      <c r="Z1480">
        <v>90462</v>
      </c>
      <c r="AA1480" t="s">
        <v>72</v>
      </c>
      <c r="AB1480" t="s">
        <v>40</v>
      </c>
    </row>
    <row r="1481" spans="1:28" x14ac:dyDescent="0.3">
      <c r="A1481">
        <v>19312</v>
      </c>
      <c r="B1481" t="s">
        <v>76</v>
      </c>
      <c r="C1481">
        <v>7.0000000000000007E-2</v>
      </c>
      <c r="D1481">
        <v>5.18</v>
      </c>
      <c r="E1481">
        <v>2.04</v>
      </c>
      <c r="F1481">
        <v>899</v>
      </c>
      <c r="G1481" t="s">
        <v>1060</v>
      </c>
      <c r="H1481" t="s">
        <v>85</v>
      </c>
      <c r="I1481" t="s">
        <v>60</v>
      </c>
      <c r="J1481" t="s">
        <v>45</v>
      </c>
      <c r="K1481" t="s">
        <v>53</v>
      </c>
      <c r="L1481" t="s">
        <v>82</v>
      </c>
      <c r="M1481" t="s">
        <v>146</v>
      </c>
      <c r="N1481">
        <v>0.36</v>
      </c>
      <c r="O1481" t="s">
        <v>35</v>
      </c>
      <c r="P1481" t="s">
        <v>69</v>
      </c>
      <c r="Q1481" t="s">
        <v>165</v>
      </c>
      <c r="R1481" t="s">
        <v>1061</v>
      </c>
      <c r="S1481">
        <v>16602</v>
      </c>
      <c r="T1481" s="1">
        <v>42031</v>
      </c>
      <c r="U1481" s="1">
        <v>42033</v>
      </c>
      <c r="V1481">
        <v>37.31</v>
      </c>
      <c r="W1481" s="2">
        <f>Sales_Dataset[[#This Row],[Profit]]/Sales_Dataset[[#This Row],[Sales]]</f>
        <v>0.65307194118676704</v>
      </c>
      <c r="X1481">
        <v>11</v>
      </c>
      <c r="Y1481">
        <v>57.13</v>
      </c>
      <c r="Z1481">
        <v>86264</v>
      </c>
      <c r="AA1481" t="s">
        <v>72</v>
      </c>
      <c r="AB1481" t="s">
        <v>40</v>
      </c>
    </row>
    <row r="1482" spans="1:28" x14ac:dyDescent="0.3">
      <c r="A1482">
        <v>20873</v>
      </c>
      <c r="B1482" t="s">
        <v>58</v>
      </c>
      <c r="C1482">
        <v>7.0000000000000007E-2</v>
      </c>
      <c r="D1482">
        <v>2.61</v>
      </c>
      <c r="E1482">
        <v>0.5</v>
      </c>
      <c r="F1482">
        <v>1026</v>
      </c>
      <c r="G1482" t="s">
        <v>1667</v>
      </c>
      <c r="H1482" t="s">
        <v>43</v>
      </c>
      <c r="I1482" t="s">
        <v>60</v>
      </c>
      <c r="J1482" t="s">
        <v>45</v>
      </c>
      <c r="K1482" t="s">
        <v>46</v>
      </c>
      <c r="L1482" t="s">
        <v>47</v>
      </c>
      <c r="M1482" t="s">
        <v>955</v>
      </c>
      <c r="N1482">
        <v>0.39</v>
      </c>
      <c r="O1482" t="s">
        <v>35</v>
      </c>
      <c r="P1482" t="s">
        <v>69</v>
      </c>
      <c r="Q1482" t="s">
        <v>70</v>
      </c>
      <c r="R1482" t="s">
        <v>1669</v>
      </c>
      <c r="S1482">
        <v>11722</v>
      </c>
      <c r="T1482" s="1">
        <v>42153</v>
      </c>
      <c r="U1482" s="1">
        <v>42156</v>
      </c>
      <c r="V1482">
        <v>39.350699999999996</v>
      </c>
      <c r="W1482" s="2">
        <f>Sales_Dataset[[#This Row],[Profit]]/Sales_Dataset[[#This Row],[Sales]]</f>
        <v>0.69</v>
      </c>
      <c r="X1482">
        <v>22</v>
      </c>
      <c r="Y1482">
        <v>57.03</v>
      </c>
      <c r="Z1482">
        <v>89008</v>
      </c>
      <c r="AA1482" t="s">
        <v>72</v>
      </c>
      <c r="AB1482" t="s">
        <v>40</v>
      </c>
    </row>
    <row r="1483" spans="1:28" x14ac:dyDescent="0.3">
      <c r="A1483">
        <v>22877</v>
      </c>
      <c r="B1483" t="s">
        <v>41</v>
      </c>
      <c r="C1483">
        <v>0.1</v>
      </c>
      <c r="D1483">
        <v>18.97</v>
      </c>
      <c r="E1483">
        <v>9.5399999999999991</v>
      </c>
      <c r="F1483">
        <v>772</v>
      </c>
      <c r="G1483" t="s">
        <v>1697</v>
      </c>
      <c r="H1483" t="s">
        <v>85</v>
      </c>
      <c r="I1483" t="s">
        <v>60</v>
      </c>
      <c r="J1483" t="s">
        <v>45</v>
      </c>
      <c r="K1483" t="s">
        <v>53</v>
      </c>
      <c r="L1483" t="s">
        <v>47</v>
      </c>
      <c r="M1483" t="s">
        <v>2272</v>
      </c>
      <c r="N1483">
        <v>0.37</v>
      </c>
      <c r="O1483" t="s">
        <v>35</v>
      </c>
      <c r="P1483" t="s">
        <v>69</v>
      </c>
      <c r="Q1483" t="s">
        <v>165</v>
      </c>
      <c r="R1483" t="s">
        <v>1698</v>
      </c>
      <c r="S1483">
        <v>18103</v>
      </c>
      <c r="T1483" s="1">
        <v>42018</v>
      </c>
      <c r="U1483" s="1">
        <v>42020</v>
      </c>
      <c r="V1483">
        <v>-9.1635999999999989</v>
      </c>
      <c r="W1483" s="2">
        <f>Sales_Dataset[[#This Row],[Profit]]/Sales_Dataset[[#This Row],[Sales]]</f>
        <v>-0.16153005464480874</v>
      </c>
      <c r="X1483">
        <v>3</v>
      </c>
      <c r="Y1483">
        <v>56.73</v>
      </c>
      <c r="Z1483">
        <v>88666</v>
      </c>
      <c r="AA1483" t="s">
        <v>72</v>
      </c>
      <c r="AB1483" t="s">
        <v>40</v>
      </c>
    </row>
    <row r="1484" spans="1:28" x14ac:dyDescent="0.3">
      <c r="A1484">
        <v>23811</v>
      </c>
      <c r="B1484" t="s">
        <v>65</v>
      </c>
      <c r="C1484">
        <v>0.03</v>
      </c>
      <c r="D1484">
        <v>6.45</v>
      </c>
      <c r="E1484">
        <v>1.34</v>
      </c>
      <c r="F1484">
        <v>3064</v>
      </c>
      <c r="G1484" t="s">
        <v>2524</v>
      </c>
      <c r="H1484" t="s">
        <v>43</v>
      </c>
      <c r="I1484" t="s">
        <v>80</v>
      </c>
      <c r="J1484" t="s">
        <v>45</v>
      </c>
      <c r="K1484" t="s">
        <v>53</v>
      </c>
      <c r="L1484" t="s">
        <v>82</v>
      </c>
      <c r="M1484" t="s">
        <v>2218</v>
      </c>
      <c r="N1484">
        <v>0.36</v>
      </c>
      <c r="O1484" t="s">
        <v>35</v>
      </c>
      <c r="P1484" t="s">
        <v>36</v>
      </c>
      <c r="Q1484" t="s">
        <v>108</v>
      </c>
      <c r="R1484" t="s">
        <v>1270</v>
      </c>
      <c r="S1484">
        <v>98503</v>
      </c>
      <c r="T1484" s="1">
        <v>42018</v>
      </c>
      <c r="U1484" s="1">
        <v>42023</v>
      </c>
      <c r="V1484">
        <v>39.129899999999999</v>
      </c>
      <c r="W1484" s="2">
        <f>Sales_Dataset[[#This Row],[Profit]]/Sales_Dataset[[#This Row],[Sales]]</f>
        <v>0.69</v>
      </c>
      <c r="X1484">
        <v>9</v>
      </c>
      <c r="Y1484">
        <v>56.71</v>
      </c>
      <c r="Z1484">
        <v>88448</v>
      </c>
      <c r="AA1484" t="s">
        <v>39</v>
      </c>
      <c r="AB1484" t="s">
        <v>40</v>
      </c>
    </row>
    <row r="1485" spans="1:28" x14ac:dyDescent="0.3">
      <c r="A1485">
        <v>23136</v>
      </c>
      <c r="B1485" t="s">
        <v>41</v>
      </c>
      <c r="C1485">
        <v>0.01</v>
      </c>
      <c r="D1485">
        <v>13.79</v>
      </c>
      <c r="E1485">
        <v>8.7799999999999994</v>
      </c>
      <c r="F1485">
        <v>2865</v>
      </c>
      <c r="G1485" t="s">
        <v>2322</v>
      </c>
      <c r="H1485" t="s">
        <v>43</v>
      </c>
      <c r="I1485" t="s">
        <v>30</v>
      </c>
      <c r="J1485" t="s">
        <v>31</v>
      </c>
      <c r="K1485" t="s">
        <v>117</v>
      </c>
      <c r="L1485" t="s">
        <v>47</v>
      </c>
      <c r="M1485" t="s">
        <v>2293</v>
      </c>
      <c r="N1485">
        <v>0.43</v>
      </c>
      <c r="O1485" t="s">
        <v>35</v>
      </c>
      <c r="P1485" t="s">
        <v>49</v>
      </c>
      <c r="Q1485" t="s">
        <v>50</v>
      </c>
      <c r="R1485" t="s">
        <v>2323</v>
      </c>
      <c r="S1485">
        <v>75460</v>
      </c>
      <c r="T1485" s="1">
        <v>42058</v>
      </c>
      <c r="U1485" s="1">
        <v>42060</v>
      </c>
      <c r="V1485">
        <v>-36.770000000000003</v>
      </c>
      <c r="W1485" s="2">
        <f>Sales_Dataset[[#This Row],[Profit]]/Sales_Dataset[[#This Row],[Sales]]</f>
        <v>-0.64872971065631624</v>
      </c>
      <c r="X1485">
        <v>4</v>
      </c>
      <c r="Y1485">
        <v>56.68</v>
      </c>
      <c r="Z1485">
        <v>90871</v>
      </c>
      <c r="AA1485" t="s">
        <v>52</v>
      </c>
      <c r="AB1485" t="s">
        <v>40</v>
      </c>
    </row>
    <row r="1486" spans="1:28" x14ac:dyDescent="0.3">
      <c r="A1486">
        <v>22875</v>
      </c>
      <c r="B1486" t="s">
        <v>41</v>
      </c>
      <c r="C1486">
        <v>0.08</v>
      </c>
      <c r="D1486">
        <v>7.77</v>
      </c>
      <c r="E1486">
        <v>9.23</v>
      </c>
      <c r="F1486">
        <v>772</v>
      </c>
      <c r="G1486" t="s">
        <v>1697</v>
      </c>
      <c r="H1486" t="s">
        <v>43</v>
      </c>
      <c r="I1486" t="s">
        <v>60</v>
      </c>
      <c r="J1486" t="s">
        <v>45</v>
      </c>
      <c r="K1486" t="s">
        <v>73</v>
      </c>
      <c r="L1486" t="s">
        <v>47</v>
      </c>
      <c r="M1486" t="s">
        <v>2271</v>
      </c>
      <c r="N1486">
        <v>0.57999999999999996</v>
      </c>
      <c r="O1486" t="s">
        <v>35</v>
      </c>
      <c r="P1486" t="s">
        <v>69</v>
      </c>
      <c r="Q1486" t="s">
        <v>165</v>
      </c>
      <c r="R1486" t="s">
        <v>1698</v>
      </c>
      <c r="S1486">
        <v>18103</v>
      </c>
      <c r="T1486" s="1">
        <v>42018</v>
      </c>
      <c r="U1486" s="1">
        <v>42020</v>
      </c>
      <c r="V1486">
        <v>-209.25</v>
      </c>
      <c r="W1486" s="2">
        <f>Sales_Dataset[[#This Row],[Profit]]/Sales_Dataset[[#This Row],[Sales]]</f>
        <v>-3.7074769666902907</v>
      </c>
      <c r="X1486">
        <v>7</v>
      </c>
      <c r="Y1486">
        <v>56.44</v>
      </c>
      <c r="Z1486">
        <v>88666</v>
      </c>
      <c r="AA1486" t="s">
        <v>72</v>
      </c>
      <c r="AB1486" t="s">
        <v>40</v>
      </c>
    </row>
    <row r="1487" spans="1:28" x14ac:dyDescent="0.3">
      <c r="A1487">
        <v>18437</v>
      </c>
      <c r="B1487" t="s">
        <v>65</v>
      </c>
      <c r="C1487">
        <v>7.0000000000000007E-2</v>
      </c>
      <c r="D1487">
        <v>5.98</v>
      </c>
      <c r="E1487">
        <v>0.96</v>
      </c>
      <c r="F1487">
        <v>3205</v>
      </c>
      <c r="G1487" t="s">
        <v>608</v>
      </c>
      <c r="H1487" t="s">
        <v>43</v>
      </c>
      <c r="I1487" t="s">
        <v>80</v>
      </c>
      <c r="J1487" t="s">
        <v>45</v>
      </c>
      <c r="K1487" t="s">
        <v>81</v>
      </c>
      <c r="L1487" t="s">
        <v>82</v>
      </c>
      <c r="M1487" t="s">
        <v>609</v>
      </c>
      <c r="N1487">
        <v>0.6</v>
      </c>
      <c r="O1487" t="s">
        <v>35</v>
      </c>
      <c r="P1487" t="s">
        <v>36</v>
      </c>
      <c r="Q1487" t="s">
        <v>610</v>
      </c>
      <c r="R1487" t="s">
        <v>611</v>
      </c>
      <c r="S1487">
        <v>83440</v>
      </c>
      <c r="T1487" s="1">
        <v>42093</v>
      </c>
      <c r="U1487" s="1">
        <v>42097</v>
      </c>
      <c r="V1487">
        <v>32.83</v>
      </c>
      <c r="W1487" s="2">
        <f>Sales_Dataset[[#This Row],[Profit]]/Sales_Dataset[[#This Row],[Sales]]</f>
        <v>0.58209219858156025</v>
      </c>
      <c r="X1487">
        <v>10</v>
      </c>
      <c r="Y1487">
        <v>56.4</v>
      </c>
      <c r="Z1487">
        <v>87933</v>
      </c>
      <c r="AA1487" t="s">
        <v>39</v>
      </c>
      <c r="AB1487" t="s">
        <v>40</v>
      </c>
    </row>
    <row r="1488" spans="1:28" x14ac:dyDescent="0.3">
      <c r="A1488">
        <v>24622</v>
      </c>
      <c r="B1488" t="s">
        <v>76</v>
      </c>
      <c r="C1488">
        <v>0.06</v>
      </c>
      <c r="D1488">
        <v>17.98</v>
      </c>
      <c r="E1488">
        <v>8.51</v>
      </c>
      <c r="F1488">
        <v>1818</v>
      </c>
      <c r="G1488" t="s">
        <v>2677</v>
      </c>
      <c r="H1488" t="s">
        <v>43</v>
      </c>
      <c r="I1488" t="s">
        <v>80</v>
      </c>
      <c r="J1488" t="s">
        <v>55</v>
      </c>
      <c r="K1488" t="s">
        <v>77</v>
      </c>
      <c r="L1488" t="s">
        <v>167</v>
      </c>
      <c r="M1488" t="s">
        <v>324</v>
      </c>
      <c r="N1488">
        <v>0.4</v>
      </c>
      <c r="O1488" t="s">
        <v>35</v>
      </c>
      <c r="P1488" t="s">
        <v>49</v>
      </c>
      <c r="Q1488" t="s">
        <v>216</v>
      </c>
      <c r="R1488" t="s">
        <v>2678</v>
      </c>
      <c r="S1488">
        <v>48126</v>
      </c>
      <c r="T1488" s="1">
        <v>42109</v>
      </c>
      <c r="U1488" s="1">
        <v>42111</v>
      </c>
      <c r="V1488">
        <v>-47.243088</v>
      </c>
      <c r="W1488" s="2">
        <f>Sales_Dataset[[#This Row],[Profit]]/Sales_Dataset[[#This Row],[Sales]]</f>
        <v>-0.83794054629301162</v>
      </c>
      <c r="X1488">
        <v>3</v>
      </c>
      <c r="Y1488">
        <v>56.38</v>
      </c>
      <c r="Z1488">
        <v>85991</v>
      </c>
      <c r="AA1488" t="s">
        <v>52</v>
      </c>
      <c r="AB1488" t="s">
        <v>40</v>
      </c>
    </row>
    <row r="1489" spans="1:28" x14ac:dyDescent="0.3">
      <c r="A1489">
        <v>22414</v>
      </c>
      <c r="B1489" t="s">
        <v>58</v>
      </c>
      <c r="C1489">
        <v>0</v>
      </c>
      <c r="D1489">
        <v>12.2</v>
      </c>
      <c r="E1489">
        <v>6.02</v>
      </c>
      <c r="F1489">
        <v>1350</v>
      </c>
      <c r="G1489" t="s">
        <v>2128</v>
      </c>
      <c r="H1489" t="s">
        <v>85</v>
      </c>
      <c r="I1489" t="s">
        <v>44</v>
      </c>
      <c r="J1489" t="s">
        <v>31</v>
      </c>
      <c r="K1489" t="s">
        <v>117</v>
      </c>
      <c r="L1489" t="s">
        <v>62</v>
      </c>
      <c r="M1489" t="s">
        <v>1015</v>
      </c>
      <c r="N1489">
        <v>0.43</v>
      </c>
      <c r="O1489" t="s">
        <v>35</v>
      </c>
      <c r="P1489" t="s">
        <v>88</v>
      </c>
      <c r="Q1489" t="s">
        <v>94</v>
      </c>
      <c r="R1489" t="s">
        <v>2129</v>
      </c>
      <c r="S1489">
        <v>33055</v>
      </c>
      <c r="T1489" s="1">
        <v>42111</v>
      </c>
      <c r="U1489" s="1">
        <v>42112</v>
      </c>
      <c r="V1489">
        <v>-172.298</v>
      </c>
      <c r="W1489" s="2">
        <f>Sales_Dataset[[#This Row],[Profit]]/Sales_Dataset[[#This Row],[Sales]]</f>
        <v>-3.0636201991465151</v>
      </c>
      <c r="X1489">
        <v>4</v>
      </c>
      <c r="Y1489">
        <v>56.24</v>
      </c>
      <c r="Z1489">
        <v>88233</v>
      </c>
      <c r="AA1489" t="s">
        <v>91</v>
      </c>
      <c r="AB1489" t="s">
        <v>40</v>
      </c>
    </row>
    <row r="1490" spans="1:28" x14ac:dyDescent="0.3">
      <c r="A1490">
        <v>19750</v>
      </c>
      <c r="B1490" t="s">
        <v>65</v>
      </c>
      <c r="C1490">
        <v>0.02</v>
      </c>
      <c r="D1490">
        <v>6.48</v>
      </c>
      <c r="E1490">
        <v>5.1100000000000003</v>
      </c>
      <c r="F1490">
        <v>3366</v>
      </c>
      <c r="G1490" t="s">
        <v>1263</v>
      </c>
      <c r="H1490" t="s">
        <v>43</v>
      </c>
      <c r="I1490" t="s">
        <v>44</v>
      </c>
      <c r="J1490" t="s">
        <v>45</v>
      </c>
      <c r="K1490" t="s">
        <v>53</v>
      </c>
      <c r="L1490" t="s">
        <v>47</v>
      </c>
      <c r="M1490" t="s">
        <v>1265</v>
      </c>
      <c r="N1490">
        <v>0.37</v>
      </c>
      <c r="O1490" t="s">
        <v>35</v>
      </c>
      <c r="P1490" t="s">
        <v>69</v>
      </c>
      <c r="Q1490" t="s">
        <v>441</v>
      </c>
      <c r="R1490" t="s">
        <v>1264</v>
      </c>
      <c r="S1490">
        <v>45373</v>
      </c>
      <c r="T1490" s="1">
        <v>42148</v>
      </c>
      <c r="U1490" s="1">
        <v>42152</v>
      </c>
      <c r="V1490">
        <v>-23.53</v>
      </c>
      <c r="W1490" s="2">
        <f>Sales_Dataset[[#This Row],[Profit]]/Sales_Dataset[[#This Row],[Sales]]</f>
        <v>-0.41853432942013519</v>
      </c>
      <c r="X1490">
        <v>8</v>
      </c>
      <c r="Y1490">
        <v>56.22</v>
      </c>
      <c r="Z1490">
        <v>90501</v>
      </c>
      <c r="AA1490" t="s">
        <v>72</v>
      </c>
      <c r="AB1490" t="s">
        <v>40</v>
      </c>
    </row>
    <row r="1491" spans="1:28" x14ac:dyDescent="0.3">
      <c r="A1491">
        <v>20891</v>
      </c>
      <c r="B1491" t="s">
        <v>76</v>
      </c>
      <c r="C1491">
        <v>0.03</v>
      </c>
      <c r="D1491">
        <v>10.98</v>
      </c>
      <c r="E1491">
        <v>3.37</v>
      </c>
      <c r="F1491">
        <v>2999</v>
      </c>
      <c r="G1491" t="s">
        <v>1677</v>
      </c>
      <c r="H1491" t="s">
        <v>43</v>
      </c>
      <c r="I1491" t="s">
        <v>80</v>
      </c>
      <c r="J1491" t="s">
        <v>45</v>
      </c>
      <c r="K1491" t="s">
        <v>61</v>
      </c>
      <c r="L1491" t="s">
        <v>62</v>
      </c>
      <c r="M1491" t="s">
        <v>1678</v>
      </c>
      <c r="N1491">
        <v>0.56999999999999995</v>
      </c>
      <c r="O1491" t="s">
        <v>35</v>
      </c>
      <c r="P1491" t="s">
        <v>49</v>
      </c>
      <c r="Q1491" t="s">
        <v>216</v>
      </c>
      <c r="R1491" t="s">
        <v>1679</v>
      </c>
      <c r="S1491">
        <v>48237</v>
      </c>
      <c r="T1491" s="1">
        <v>42104</v>
      </c>
      <c r="U1491" s="1">
        <v>42105</v>
      </c>
      <c r="V1491">
        <v>11.82</v>
      </c>
      <c r="W1491" s="2">
        <f>Sales_Dataset[[#This Row],[Profit]]/Sales_Dataset[[#This Row],[Sales]]</f>
        <v>0.21035771489588898</v>
      </c>
      <c r="X1491">
        <v>5</v>
      </c>
      <c r="Y1491">
        <v>56.19</v>
      </c>
      <c r="Z1491">
        <v>87041</v>
      </c>
      <c r="AA1491" t="s">
        <v>52</v>
      </c>
      <c r="AB1491" t="s">
        <v>40</v>
      </c>
    </row>
    <row r="1492" spans="1:28" x14ac:dyDescent="0.3">
      <c r="A1492">
        <v>26378</v>
      </c>
      <c r="B1492" t="s">
        <v>65</v>
      </c>
      <c r="C1492">
        <v>0.06</v>
      </c>
      <c r="D1492">
        <v>4.2</v>
      </c>
      <c r="E1492">
        <v>2.2599999999999998</v>
      </c>
      <c r="F1492">
        <v>1128</v>
      </c>
      <c r="G1492" t="s">
        <v>3033</v>
      </c>
      <c r="H1492" t="s">
        <v>43</v>
      </c>
      <c r="I1492" t="s">
        <v>80</v>
      </c>
      <c r="J1492" t="s">
        <v>45</v>
      </c>
      <c r="K1492" t="s">
        <v>53</v>
      </c>
      <c r="L1492" t="s">
        <v>82</v>
      </c>
      <c r="M1492" t="s">
        <v>2589</v>
      </c>
      <c r="N1492">
        <v>0.36</v>
      </c>
      <c r="O1492" t="s">
        <v>35</v>
      </c>
      <c r="P1492" t="s">
        <v>49</v>
      </c>
      <c r="Q1492" t="s">
        <v>50</v>
      </c>
      <c r="R1492" t="s">
        <v>3034</v>
      </c>
      <c r="S1492">
        <v>78539</v>
      </c>
      <c r="T1492" s="1">
        <v>42177</v>
      </c>
      <c r="U1492" s="1">
        <v>42182</v>
      </c>
      <c r="V1492">
        <v>9.7799999999999994</v>
      </c>
      <c r="W1492" s="2">
        <f>Sales_Dataset[[#This Row],[Profit]]/Sales_Dataset[[#This Row],[Sales]]</f>
        <v>0.17473646596390924</v>
      </c>
      <c r="X1492">
        <v>13</v>
      </c>
      <c r="Y1492">
        <v>55.97</v>
      </c>
      <c r="Z1492">
        <v>87222</v>
      </c>
      <c r="AA1492" t="s">
        <v>52</v>
      </c>
      <c r="AB1492" t="s">
        <v>40</v>
      </c>
    </row>
    <row r="1493" spans="1:28" x14ac:dyDescent="0.3">
      <c r="A1493">
        <v>25811</v>
      </c>
      <c r="B1493" t="s">
        <v>27</v>
      </c>
      <c r="C1493">
        <v>0.01</v>
      </c>
      <c r="D1493">
        <v>4.9800000000000004</v>
      </c>
      <c r="E1493">
        <v>4.62</v>
      </c>
      <c r="F1493">
        <v>1229</v>
      </c>
      <c r="G1493" t="s">
        <v>2923</v>
      </c>
      <c r="H1493" t="s">
        <v>85</v>
      </c>
      <c r="I1493" t="s">
        <v>60</v>
      </c>
      <c r="J1493" t="s">
        <v>55</v>
      </c>
      <c r="K1493" t="s">
        <v>86</v>
      </c>
      <c r="L1493" t="s">
        <v>62</v>
      </c>
      <c r="M1493" t="s">
        <v>359</v>
      </c>
      <c r="N1493">
        <v>0.64</v>
      </c>
      <c r="O1493" t="s">
        <v>35</v>
      </c>
      <c r="P1493" t="s">
        <v>49</v>
      </c>
      <c r="Q1493" t="s">
        <v>50</v>
      </c>
      <c r="R1493" t="s">
        <v>1367</v>
      </c>
      <c r="S1493">
        <v>75482</v>
      </c>
      <c r="T1493" s="1">
        <v>42051</v>
      </c>
      <c r="U1493" s="1">
        <v>42053</v>
      </c>
      <c r="V1493">
        <v>-111.72</v>
      </c>
      <c r="W1493" s="2">
        <f>Sales_Dataset[[#This Row],[Profit]]/Sales_Dataset[[#This Row],[Sales]]</f>
        <v>-2.0064655172413794</v>
      </c>
      <c r="X1493">
        <v>10</v>
      </c>
      <c r="Y1493">
        <v>55.68</v>
      </c>
      <c r="Z1493">
        <v>90378</v>
      </c>
      <c r="AA1493" t="s">
        <v>52</v>
      </c>
      <c r="AB1493" t="s">
        <v>40</v>
      </c>
    </row>
    <row r="1494" spans="1:28" x14ac:dyDescent="0.3">
      <c r="A1494">
        <v>19698</v>
      </c>
      <c r="B1494" t="s">
        <v>65</v>
      </c>
      <c r="C1494">
        <v>0.06</v>
      </c>
      <c r="D1494">
        <v>3.25</v>
      </c>
      <c r="E1494">
        <v>49</v>
      </c>
      <c r="F1494">
        <v>1935</v>
      </c>
      <c r="G1494" t="s">
        <v>1250</v>
      </c>
      <c r="H1494" t="s">
        <v>43</v>
      </c>
      <c r="I1494" t="s">
        <v>44</v>
      </c>
      <c r="J1494" t="s">
        <v>45</v>
      </c>
      <c r="K1494" t="s">
        <v>73</v>
      </c>
      <c r="L1494" t="s">
        <v>105</v>
      </c>
      <c r="M1494" t="s">
        <v>1251</v>
      </c>
      <c r="N1494">
        <v>0.56000000000000005</v>
      </c>
      <c r="O1494" t="s">
        <v>35</v>
      </c>
      <c r="P1494" t="s">
        <v>49</v>
      </c>
      <c r="Q1494" t="s">
        <v>50</v>
      </c>
      <c r="R1494" t="s">
        <v>1252</v>
      </c>
      <c r="S1494">
        <v>75051</v>
      </c>
      <c r="T1494" s="1">
        <v>42154</v>
      </c>
      <c r="U1494" s="1">
        <v>42160</v>
      </c>
      <c r="V1494">
        <v>10.50800000000001</v>
      </c>
      <c r="W1494" s="2">
        <f>Sales_Dataset[[#This Row],[Profit]]/Sales_Dataset[[#This Row],[Sales]]</f>
        <v>0.18899280575539584</v>
      </c>
      <c r="X1494">
        <v>2</v>
      </c>
      <c r="Y1494">
        <v>55.6</v>
      </c>
      <c r="Z1494">
        <v>86688</v>
      </c>
      <c r="AA1494" t="s">
        <v>52</v>
      </c>
      <c r="AB1494" t="s">
        <v>40</v>
      </c>
    </row>
    <row r="1495" spans="1:28" x14ac:dyDescent="0.3">
      <c r="A1495">
        <v>20408</v>
      </c>
      <c r="B1495" t="s">
        <v>41</v>
      </c>
      <c r="C1495">
        <v>0</v>
      </c>
      <c r="D1495">
        <v>8.34</v>
      </c>
      <c r="E1495">
        <v>2.64</v>
      </c>
      <c r="F1495">
        <v>351</v>
      </c>
      <c r="G1495" t="s">
        <v>1202</v>
      </c>
      <c r="H1495" t="s">
        <v>85</v>
      </c>
      <c r="I1495" t="s">
        <v>44</v>
      </c>
      <c r="J1495" t="s">
        <v>45</v>
      </c>
      <c r="K1495" t="s">
        <v>61</v>
      </c>
      <c r="L1495" t="s">
        <v>62</v>
      </c>
      <c r="M1495" t="s">
        <v>191</v>
      </c>
      <c r="N1495">
        <v>0.59</v>
      </c>
      <c r="O1495" t="s">
        <v>35</v>
      </c>
      <c r="P1495" t="s">
        <v>69</v>
      </c>
      <c r="Q1495" t="s">
        <v>70</v>
      </c>
      <c r="R1495" t="s">
        <v>1203</v>
      </c>
      <c r="S1495">
        <v>13601</v>
      </c>
      <c r="T1495" s="1">
        <v>42164</v>
      </c>
      <c r="U1495" s="1">
        <v>42166</v>
      </c>
      <c r="V1495">
        <v>10.5</v>
      </c>
      <c r="W1495" s="2">
        <f>Sales_Dataset[[#This Row],[Profit]]/Sales_Dataset[[#This Row],[Sales]]</f>
        <v>0.18905293482175009</v>
      </c>
      <c r="X1495">
        <v>6</v>
      </c>
      <c r="Y1495">
        <v>55.54</v>
      </c>
      <c r="Z1495">
        <v>88685</v>
      </c>
      <c r="AA1495" t="s">
        <v>72</v>
      </c>
      <c r="AB1495" t="s">
        <v>40</v>
      </c>
    </row>
    <row r="1496" spans="1:28" x14ac:dyDescent="0.3">
      <c r="A1496">
        <v>25761</v>
      </c>
      <c r="B1496" t="s">
        <v>27</v>
      </c>
      <c r="C1496">
        <v>0.05</v>
      </c>
      <c r="D1496">
        <v>5.68</v>
      </c>
      <c r="E1496">
        <v>1.39</v>
      </c>
      <c r="F1496">
        <v>1708</v>
      </c>
      <c r="G1496" t="s">
        <v>2912</v>
      </c>
      <c r="H1496" t="s">
        <v>43</v>
      </c>
      <c r="I1496" t="s">
        <v>60</v>
      </c>
      <c r="J1496" t="s">
        <v>45</v>
      </c>
      <c r="K1496" t="s">
        <v>115</v>
      </c>
      <c r="L1496" t="s">
        <v>47</v>
      </c>
      <c r="M1496" t="s">
        <v>360</v>
      </c>
      <c r="N1496">
        <v>0.38</v>
      </c>
      <c r="O1496" t="s">
        <v>35</v>
      </c>
      <c r="P1496" t="s">
        <v>69</v>
      </c>
      <c r="Q1496" t="s">
        <v>441</v>
      </c>
      <c r="R1496" t="s">
        <v>2913</v>
      </c>
      <c r="S1496">
        <v>44118</v>
      </c>
      <c r="T1496" s="1">
        <v>42021</v>
      </c>
      <c r="U1496" s="1">
        <v>42022</v>
      </c>
      <c r="V1496">
        <v>38.281199999999998</v>
      </c>
      <c r="W1496" s="2">
        <f>Sales_Dataset[[#This Row],[Profit]]/Sales_Dataset[[#This Row],[Sales]]</f>
        <v>0.69000000000000006</v>
      </c>
      <c r="X1496">
        <v>10</v>
      </c>
      <c r="Y1496">
        <v>55.48</v>
      </c>
      <c r="Z1496">
        <v>88781</v>
      </c>
      <c r="AA1496" t="s">
        <v>72</v>
      </c>
      <c r="AB1496" t="s">
        <v>40</v>
      </c>
    </row>
    <row r="1497" spans="1:28" x14ac:dyDescent="0.3">
      <c r="A1497">
        <v>24866</v>
      </c>
      <c r="B1497" t="s">
        <v>58</v>
      </c>
      <c r="C1497">
        <v>0.01</v>
      </c>
      <c r="D1497">
        <v>35.44</v>
      </c>
      <c r="E1497">
        <v>19.989999999999998</v>
      </c>
      <c r="F1497">
        <v>2932</v>
      </c>
      <c r="G1497" t="s">
        <v>2739</v>
      </c>
      <c r="H1497" t="s">
        <v>43</v>
      </c>
      <c r="I1497" t="s">
        <v>60</v>
      </c>
      <c r="J1497" t="s">
        <v>45</v>
      </c>
      <c r="K1497" t="s">
        <v>53</v>
      </c>
      <c r="L1497" t="s">
        <v>47</v>
      </c>
      <c r="M1497" t="s">
        <v>794</v>
      </c>
      <c r="N1497">
        <v>0.38</v>
      </c>
      <c r="O1497" t="s">
        <v>35</v>
      </c>
      <c r="P1497" t="s">
        <v>69</v>
      </c>
      <c r="Q1497" t="s">
        <v>480</v>
      </c>
      <c r="R1497" t="s">
        <v>1213</v>
      </c>
      <c r="S1497">
        <v>6614</v>
      </c>
      <c r="T1497" s="1">
        <v>42116</v>
      </c>
      <c r="U1497" s="1">
        <v>42117</v>
      </c>
      <c r="V1497">
        <v>-52.822799999999994</v>
      </c>
      <c r="W1497" s="2">
        <f>Sales_Dataset[[#This Row],[Profit]]/Sales_Dataset[[#This Row],[Sales]]</f>
        <v>-0.95296409886343125</v>
      </c>
      <c r="X1497">
        <v>1</v>
      </c>
      <c r="Y1497">
        <v>55.43</v>
      </c>
      <c r="Z1497">
        <v>87620</v>
      </c>
      <c r="AA1497" t="s">
        <v>72</v>
      </c>
      <c r="AB1497" t="s">
        <v>40</v>
      </c>
    </row>
    <row r="1498" spans="1:28" x14ac:dyDescent="0.3">
      <c r="A1498">
        <v>18164</v>
      </c>
      <c r="B1498" t="s">
        <v>58</v>
      </c>
      <c r="C1498">
        <v>0.03</v>
      </c>
      <c r="D1498">
        <v>28.48</v>
      </c>
      <c r="E1498">
        <v>1.99</v>
      </c>
      <c r="F1498">
        <v>2206</v>
      </c>
      <c r="G1498" t="s">
        <v>453</v>
      </c>
      <c r="H1498" t="s">
        <v>43</v>
      </c>
      <c r="I1498" t="s">
        <v>80</v>
      </c>
      <c r="J1498" t="s">
        <v>55</v>
      </c>
      <c r="K1498" t="s">
        <v>86</v>
      </c>
      <c r="L1498" t="s">
        <v>62</v>
      </c>
      <c r="M1498" t="s">
        <v>454</v>
      </c>
      <c r="N1498">
        <v>0.4</v>
      </c>
      <c r="O1498" t="s">
        <v>35</v>
      </c>
      <c r="P1498" t="s">
        <v>49</v>
      </c>
      <c r="Q1498" t="s">
        <v>455</v>
      </c>
      <c r="R1498" t="s">
        <v>456</v>
      </c>
      <c r="S1498">
        <v>50501</v>
      </c>
      <c r="T1498" s="1">
        <v>42009</v>
      </c>
      <c r="U1498" s="1">
        <v>42010</v>
      </c>
      <c r="V1498">
        <v>-35.290399999999998</v>
      </c>
      <c r="W1498" s="2">
        <f>Sales_Dataset[[#This Row],[Profit]]/Sales_Dataset[[#This Row],[Sales]]</f>
        <v>-0.63874027149321266</v>
      </c>
      <c r="X1498">
        <v>2</v>
      </c>
      <c r="Y1498">
        <v>55.25</v>
      </c>
      <c r="Z1498">
        <v>86258</v>
      </c>
      <c r="AA1498" t="s">
        <v>52</v>
      </c>
      <c r="AB1498" t="s">
        <v>40</v>
      </c>
    </row>
    <row r="1499" spans="1:28" x14ac:dyDescent="0.3">
      <c r="A1499">
        <v>25981</v>
      </c>
      <c r="B1499" t="s">
        <v>65</v>
      </c>
      <c r="C1499">
        <v>0.06</v>
      </c>
      <c r="D1499">
        <v>17.78</v>
      </c>
      <c r="E1499">
        <v>5.03</v>
      </c>
      <c r="F1499">
        <v>1062</v>
      </c>
      <c r="G1499" t="s">
        <v>2952</v>
      </c>
      <c r="H1499" t="s">
        <v>43</v>
      </c>
      <c r="I1499" t="s">
        <v>60</v>
      </c>
      <c r="J1499" t="s">
        <v>31</v>
      </c>
      <c r="K1499" t="s">
        <v>117</v>
      </c>
      <c r="L1499" t="s">
        <v>47</v>
      </c>
      <c r="M1499" t="s">
        <v>2954</v>
      </c>
      <c r="N1499">
        <v>0.54</v>
      </c>
      <c r="O1499" t="s">
        <v>35</v>
      </c>
      <c r="P1499" t="s">
        <v>69</v>
      </c>
      <c r="Q1499" t="s">
        <v>70</v>
      </c>
      <c r="R1499" t="s">
        <v>2953</v>
      </c>
      <c r="S1499">
        <v>11727</v>
      </c>
      <c r="T1499" s="1">
        <v>42154</v>
      </c>
      <c r="U1499" s="1">
        <v>42157</v>
      </c>
      <c r="V1499">
        <v>38.067299999999996</v>
      </c>
      <c r="W1499" s="2">
        <f>Sales_Dataset[[#This Row],[Profit]]/Sales_Dataset[[#This Row],[Sales]]</f>
        <v>0.69</v>
      </c>
      <c r="X1499">
        <v>3</v>
      </c>
      <c r="Y1499">
        <v>55.17</v>
      </c>
      <c r="Z1499">
        <v>91355</v>
      </c>
      <c r="AA1499" t="s">
        <v>72</v>
      </c>
      <c r="AB1499" t="s">
        <v>40</v>
      </c>
    </row>
    <row r="1500" spans="1:28" x14ac:dyDescent="0.3">
      <c r="A1500">
        <v>20551</v>
      </c>
      <c r="B1500" t="s">
        <v>76</v>
      </c>
      <c r="C1500">
        <v>0</v>
      </c>
      <c r="D1500">
        <v>5.98</v>
      </c>
      <c r="E1500">
        <v>0.96</v>
      </c>
      <c r="F1500">
        <v>1827</v>
      </c>
      <c r="G1500" t="s">
        <v>1205</v>
      </c>
      <c r="H1500" t="s">
        <v>43</v>
      </c>
      <c r="I1500" t="s">
        <v>30</v>
      </c>
      <c r="J1500" t="s">
        <v>45</v>
      </c>
      <c r="K1500" t="s">
        <v>81</v>
      </c>
      <c r="L1500" t="s">
        <v>82</v>
      </c>
      <c r="M1500" t="s">
        <v>609</v>
      </c>
      <c r="N1500">
        <v>0.6</v>
      </c>
      <c r="O1500" t="s">
        <v>35</v>
      </c>
      <c r="P1500" t="s">
        <v>49</v>
      </c>
      <c r="Q1500" t="s">
        <v>455</v>
      </c>
      <c r="R1500" t="s">
        <v>491</v>
      </c>
      <c r="S1500">
        <v>52601</v>
      </c>
      <c r="T1500" s="1">
        <v>42054</v>
      </c>
      <c r="U1500" s="1">
        <v>42055</v>
      </c>
      <c r="V1500">
        <v>38.039699999999996</v>
      </c>
      <c r="W1500" s="2">
        <f>Sales_Dataset[[#This Row],[Profit]]/Sales_Dataset[[#This Row],[Sales]]</f>
        <v>0.69</v>
      </c>
      <c r="X1500">
        <v>9</v>
      </c>
      <c r="Y1500">
        <v>55.13</v>
      </c>
      <c r="Z1500">
        <v>86956</v>
      </c>
      <c r="AA1500" t="s">
        <v>52</v>
      </c>
      <c r="AB1500" t="s">
        <v>40</v>
      </c>
    </row>
    <row r="1501" spans="1:28" x14ac:dyDescent="0.3">
      <c r="A1501">
        <v>22712</v>
      </c>
      <c r="B1501" t="s">
        <v>65</v>
      </c>
      <c r="C1501">
        <v>0.09</v>
      </c>
      <c r="D1501">
        <v>14.2</v>
      </c>
      <c r="E1501">
        <v>5.3</v>
      </c>
      <c r="F1501">
        <v>2220</v>
      </c>
      <c r="G1501" t="s">
        <v>2211</v>
      </c>
      <c r="H1501" t="s">
        <v>43</v>
      </c>
      <c r="I1501" t="s">
        <v>80</v>
      </c>
      <c r="J1501" t="s">
        <v>31</v>
      </c>
      <c r="K1501" t="s">
        <v>117</v>
      </c>
      <c r="L1501" t="s">
        <v>82</v>
      </c>
      <c r="M1501" t="s">
        <v>1789</v>
      </c>
      <c r="N1501">
        <v>0.46</v>
      </c>
      <c r="O1501" t="s">
        <v>35</v>
      </c>
      <c r="P1501" t="s">
        <v>88</v>
      </c>
      <c r="Q1501" t="s">
        <v>94</v>
      </c>
      <c r="R1501" t="s">
        <v>2212</v>
      </c>
      <c r="S1501">
        <v>34787</v>
      </c>
      <c r="T1501" s="1">
        <v>42063</v>
      </c>
      <c r="U1501" s="1">
        <v>42064</v>
      </c>
      <c r="V1501">
        <v>-324.73</v>
      </c>
      <c r="W1501" s="2">
        <f>Sales_Dataset[[#This Row],[Profit]]/Sales_Dataset[[#This Row],[Sales]]</f>
        <v>-5.8956063907044305</v>
      </c>
      <c r="X1501">
        <v>4</v>
      </c>
      <c r="Y1501">
        <v>55.08</v>
      </c>
      <c r="Z1501">
        <v>91036</v>
      </c>
      <c r="AA1501" t="s">
        <v>91</v>
      </c>
      <c r="AB1501" t="s">
        <v>40</v>
      </c>
    </row>
    <row r="1502" spans="1:28" x14ac:dyDescent="0.3">
      <c r="A1502">
        <v>23967</v>
      </c>
      <c r="B1502" t="s">
        <v>76</v>
      </c>
      <c r="C1502">
        <v>0.04</v>
      </c>
      <c r="D1502">
        <v>4.1399999999999997</v>
      </c>
      <c r="E1502">
        <v>6.6</v>
      </c>
      <c r="F1502">
        <v>27</v>
      </c>
      <c r="G1502" t="s">
        <v>2554</v>
      </c>
      <c r="H1502" t="s">
        <v>43</v>
      </c>
      <c r="I1502" t="s">
        <v>30</v>
      </c>
      <c r="J1502" t="s">
        <v>31</v>
      </c>
      <c r="K1502" t="s">
        <v>117</v>
      </c>
      <c r="L1502" t="s">
        <v>47</v>
      </c>
      <c r="M1502" t="s">
        <v>2227</v>
      </c>
      <c r="N1502">
        <v>0.49</v>
      </c>
      <c r="O1502" t="s">
        <v>35</v>
      </c>
      <c r="P1502" t="s">
        <v>36</v>
      </c>
      <c r="Q1502" t="s">
        <v>37</v>
      </c>
      <c r="R1502" t="s">
        <v>577</v>
      </c>
      <c r="S1502">
        <v>90712</v>
      </c>
      <c r="T1502" s="1">
        <v>42126</v>
      </c>
      <c r="U1502" s="1">
        <v>42128</v>
      </c>
      <c r="V1502">
        <v>8.8940000000000055</v>
      </c>
      <c r="W1502" s="2">
        <f>Sales_Dataset[[#This Row],[Profit]]/Sales_Dataset[[#This Row],[Sales]]</f>
        <v>0.16235852500912751</v>
      </c>
      <c r="X1502">
        <v>12</v>
      </c>
      <c r="Y1502">
        <v>54.78</v>
      </c>
      <c r="Z1502">
        <v>87652</v>
      </c>
      <c r="AA1502" t="s">
        <v>39</v>
      </c>
      <c r="AB1502" t="s">
        <v>40</v>
      </c>
    </row>
    <row r="1503" spans="1:28" x14ac:dyDescent="0.3">
      <c r="A1503">
        <v>22377</v>
      </c>
      <c r="B1503" t="s">
        <v>76</v>
      </c>
      <c r="C1503">
        <v>0.03</v>
      </c>
      <c r="D1503">
        <v>7.84</v>
      </c>
      <c r="E1503">
        <v>4.71</v>
      </c>
      <c r="F1503">
        <v>2419</v>
      </c>
      <c r="G1503" t="s">
        <v>2121</v>
      </c>
      <c r="H1503" t="s">
        <v>43</v>
      </c>
      <c r="I1503" t="s">
        <v>80</v>
      </c>
      <c r="J1503" t="s">
        <v>45</v>
      </c>
      <c r="K1503" t="s">
        <v>67</v>
      </c>
      <c r="L1503" t="s">
        <v>47</v>
      </c>
      <c r="M1503" t="s">
        <v>2123</v>
      </c>
      <c r="N1503">
        <v>0.35</v>
      </c>
      <c r="O1503" t="s">
        <v>35</v>
      </c>
      <c r="P1503" t="s">
        <v>88</v>
      </c>
      <c r="Q1503" t="s">
        <v>437</v>
      </c>
      <c r="R1503" t="s">
        <v>1335</v>
      </c>
      <c r="S1503">
        <v>23701</v>
      </c>
      <c r="T1503" s="1">
        <v>42089</v>
      </c>
      <c r="U1503" s="1">
        <v>42092</v>
      </c>
      <c r="V1503">
        <v>859.7177999999999</v>
      </c>
      <c r="W1503" s="2">
        <f>Sales_Dataset[[#This Row],[Profit]]/Sales_Dataset[[#This Row],[Sales]]</f>
        <v>15.812356078719882</v>
      </c>
      <c r="X1503">
        <v>7</v>
      </c>
      <c r="Y1503">
        <v>54.37</v>
      </c>
      <c r="Z1503">
        <v>86751</v>
      </c>
      <c r="AA1503" t="s">
        <v>91</v>
      </c>
      <c r="AB1503" t="s">
        <v>40</v>
      </c>
    </row>
    <row r="1504" spans="1:28" x14ac:dyDescent="0.3">
      <c r="A1504">
        <v>24324</v>
      </c>
      <c r="B1504" t="s">
        <v>76</v>
      </c>
      <c r="C1504">
        <v>7.0000000000000007E-2</v>
      </c>
      <c r="D1504">
        <v>55.99</v>
      </c>
      <c r="E1504">
        <v>5</v>
      </c>
      <c r="F1504">
        <v>1083</v>
      </c>
      <c r="G1504" t="s">
        <v>2617</v>
      </c>
      <c r="H1504" t="s">
        <v>85</v>
      </c>
      <c r="I1504" t="s">
        <v>30</v>
      </c>
      <c r="J1504" t="s">
        <v>55</v>
      </c>
      <c r="K1504" t="s">
        <v>56</v>
      </c>
      <c r="L1504" t="s">
        <v>62</v>
      </c>
      <c r="M1504" t="s">
        <v>1753</v>
      </c>
      <c r="N1504">
        <v>0.83</v>
      </c>
      <c r="O1504" t="s">
        <v>35</v>
      </c>
      <c r="P1504" t="s">
        <v>49</v>
      </c>
      <c r="Q1504" t="s">
        <v>176</v>
      </c>
      <c r="R1504" t="s">
        <v>1320</v>
      </c>
      <c r="S1504">
        <v>62701</v>
      </c>
      <c r="T1504" s="1">
        <v>42094</v>
      </c>
      <c r="U1504" s="1">
        <v>42096</v>
      </c>
      <c r="V1504">
        <v>-232.99100000000001</v>
      </c>
      <c r="W1504" s="2">
        <f>Sales_Dataset[[#This Row],[Profit]]/Sales_Dataset[[#This Row],[Sales]]</f>
        <v>-4.3082655325443788</v>
      </c>
      <c r="X1504">
        <v>1</v>
      </c>
      <c r="Y1504">
        <v>54.08</v>
      </c>
      <c r="Z1504">
        <v>88460</v>
      </c>
      <c r="AA1504" t="s">
        <v>52</v>
      </c>
      <c r="AB1504" t="s">
        <v>40</v>
      </c>
    </row>
    <row r="1505" spans="1:28" x14ac:dyDescent="0.3">
      <c r="A1505">
        <v>24776</v>
      </c>
      <c r="B1505" t="s">
        <v>65</v>
      </c>
      <c r="C1505">
        <v>0.02</v>
      </c>
      <c r="D1505">
        <v>4.57</v>
      </c>
      <c r="E1505">
        <v>5.42</v>
      </c>
      <c r="F1505">
        <v>666</v>
      </c>
      <c r="G1505" t="s">
        <v>2713</v>
      </c>
      <c r="H1505" t="s">
        <v>43</v>
      </c>
      <c r="I1505" t="s">
        <v>30</v>
      </c>
      <c r="J1505" t="s">
        <v>45</v>
      </c>
      <c r="K1505" t="s">
        <v>67</v>
      </c>
      <c r="L1505" t="s">
        <v>47</v>
      </c>
      <c r="M1505" t="s">
        <v>327</v>
      </c>
      <c r="N1505">
        <v>0.37</v>
      </c>
      <c r="O1505" t="s">
        <v>35</v>
      </c>
      <c r="P1505" t="s">
        <v>88</v>
      </c>
      <c r="Q1505" t="s">
        <v>736</v>
      </c>
      <c r="R1505" t="s">
        <v>2714</v>
      </c>
      <c r="S1505">
        <v>37211</v>
      </c>
      <c r="T1505" s="1">
        <v>42116</v>
      </c>
      <c r="U1505" s="1">
        <v>42120</v>
      </c>
      <c r="V1505">
        <v>-352.81399999999996</v>
      </c>
      <c r="W1505" s="2">
        <f>Sales_Dataset[[#This Row],[Profit]]/Sales_Dataset[[#This Row],[Sales]]</f>
        <v>-6.5287564766839372</v>
      </c>
      <c r="X1505">
        <v>11</v>
      </c>
      <c r="Y1505">
        <v>54.04</v>
      </c>
      <c r="Z1505">
        <v>88679</v>
      </c>
      <c r="AA1505" t="s">
        <v>91</v>
      </c>
      <c r="AB1505" t="s">
        <v>40</v>
      </c>
    </row>
    <row r="1506" spans="1:28" x14ac:dyDescent="0.3">
      <c r="A1506">
        <v>19062</v>
      </c>
      <c r="B1506" t="s">
        <v>41</v>
      </c>
      <c r="C1506">
        <v>0.06</v>
      </c>
      <c r="D1506">
        <v>4.91</v>
      </c>
      <c r="E1506">
        <v>5.68</v>
      </c>
      <c r="F1506">
        <v>3230</v>
      </c>
      <c r="G1506" t="s">
        <v>873</v>
      </c>
      <c r="H1506" t="s">
        <v>85</v>
      </c>
      <c r="I1506" t="s">
        <v>60</v>
      </c>
      <c r="J1506" t="s">
        <v>45</v>
      </c>
      <c r="K1506" t="s">
        <v>67</v>
      </c>
      <c r="L1506" t="s">
        <v>47</v>
      </c>
      <c r="M1506" t="s">
        <v>938</v>
      </c>
      <c r="N1506">
        <v>0.36</v>
      </c>
      <c r="O1506" t="s">
        <v>35</v>
      </c>
      <c r="P1506" t="s">
        <v>49</v>
      </c>
      <c r="Q1506" t="s">
        <v>419</v>
      </c>
      <c r="R1506" t="s">
        <v>875</v>
      </c>
      <c r="S1506">
        <v>53186</v>
      </c>
      <c r="T1506" s="1">
        <v>42168</v>
      </c>
      <c r="U1506" s="1">
        <v>42168</v>
      </c>
      <c r="V1506">
        <v>-31.68825</v>
      </c>
      <c r="W1506" s="2">
        <f>Sales_Dataset[[#This Row],[Profit]]/Sales_Dataset[[#This Row],[Sales]]</f>
        <v>-0.58801725737613653</v>
      </c>
      <c r="X1506">
        <v>10</v>
      </c>
      <c r="Y1506">
        <v>53.89</v>
      </c>
      <c r="Z1506">
        <v>87436</v>
      </c>
      <c r="AA1506" t="s">
        <v>52</v>
      </c>
      <c r="AB1506" t="s">
        <v>40</v>
      </c>
    </row>
    <row r="1507" spans="1:28" x14ac:dyDescent="0.3">
      <c r="A1507">
        <v>19877</v>
      </c>
      <c r="B1507" t="s">
        <v>27</v>
      </c>
      <c r="C1507">
        <v>0.05</v>
      </c>
      <c r="D1507">
        <v>5.18</v>
      </c>
      <c r="E1507">
        <v>2.04</v>
      </c>
      <c r="F1507">
        <v>91</v>
      </c>
      <c r="G1507" t="s">
        <v>1214</v>
      </c>
      <c r="H1507" t="s">
        <v>43</v>
      </c>
      <c r="I1507" t="s">
        <v>44</v>
      </c>
      <c r="J1507" t="s">
        <v>45</v>
      </c>
      <c r="K1507" t="s">
        <v>53</v>
      </c>
      <c r="L1507" t="s">
        <v>82</v>
      </c>
      <c r="M1507" t="s">
        <v>146</v>
      </c>
      <c r="N1507">
        <v>0.36</v>
      </c>
      <c r="O1507" t="s">
        <v>35</v>
      </c>
      <c r="P1507" t="s">
        <v>36</v>
      </c>
      <c r="Q1507" t="s">
        <v>37</v>
      </c>
      <c r="R1507" t="s">
        <v>1215</v>
      </c>
      <c r="S1507">
        <v>94591</v>
      </c>
      <c r="T1507" s="1">
        <v>42053</v>
      </c>
      <c r="U1507" s="1">
        <v>42055</v>
      </c>
      <c r="V1507">
        <v>34.010400000000004</v>
      </c>
      <c r="W1507" s="2">
        <f>Sales_Dataset[[#This Row],[Profit]]/Sales_Dataset[[#This Row],[Sales]]</f>
        <v>0.6352334703025776</v>
      </c>
      <c r="X1507">
        <v>10</v>
      </c>
      <c r="Y1507">
        <v>53.54</v>
      </c>
      <c r="Z1507">
        <v>87176</v>
      </c>
      <c r="AA1507" t="s">
        <v>39</v>
      </c>
      <c r="AB1507" t="s">
        <v>40</v>
      </c>
    </row>
    <row r="1508" spans="1:28" x14ac:dyDescent="0.3">
      <c r="A1508">
        <v>23012</v>
      </c>
      <c r="B1508" t="s">
        <v>27</v>
      </c>
      <c r="C1508">
        <v>0.06</v>
      </c>
      <c r="D1508">
        <v>5.81</v>
      </c>
      <c r="E1508">
        <v>3.37</v>
      </c>
      <c r="F1508">
        <v>1363</v>
      </c>
      <c r="G1508" t="s">
        <v>2296</v>
      </c>
      <c r="H1508" t="s">
        <v>43</v>
      </c>
      <c r="I1508" t="s">
        <v>80</v>
      </c>
      <c r="J1508" t="s">
        <v>45</v>
      </c>
      <c r="K1508" t="s">
        <v>268</v>
      </c>
      <c r="L1508" t="s">
        <v>82</v>
      </c>
      <c r="M1508" t="s">
        <v>2299</v>
      </c>
      <c r="N1508">
        <v>0.54</v>
      </c>
      <c r="O1508" t="s">
        <v>35</v>
      </c>
      <c r="P1508" t="s">
        <v>88</v>
      </c>
      <c r="Q1508" t="s">
        <v>94</v>
      </c>
      <c r="R1508" t="s">
        <v>2298</v>
      </c>
      <c r="S1508">
        <v>32707</v>
      </c>
      <c r="T1508" s="1">
        <v>42039</v>
      </c>
      <c r="U1508" s="1">
        <v>42041</v>
      </c>
      <c r="V1508">
        <v>-149.1182</v>
      </c>
      <c r="W1508" s="2">
        <f>Sales_Dataset[[#This Row],[Profit]]/Sales_Dataset[[#This Row],[Sales]]</f>
        <v>-2.7903854790419165</v>
      </c>
      <c r="X1508">
        <v>9</v>
      </c>
      <c r="Y1508">
        <v>53.44</v>
      </c>
      <c r="Z1508">
        <v>89993</v>
      </c>
      <c r="AA1508" t="s">
        <v>91</v>
      </c>
      <c r="AB1508" t="s">
        <v>40</v>
      </c>
    </row>
    <row r="1509" spans="1:28" x14ac:dyDescent="0.3">
      <c r="A1509">
        <v>21772</v>
      </c>
      <c r="B1509" t="s">
        <v>41</v>
      </c>
      <c r="C1509">
        <v>0</v>
      </c>
      <c r="D1509">
        <v>7.28</v>
      </c>
      <c r="E1509">
        <v>1.77</v>
      </c>
      <c r="F1509">
        <v>2359</v>
      </c>
      <c r="G1509" t="s">
        <v>1961</v>
      </c>
      <c r="H1509" t="s">
        <v>43</v>
      </c>
      <c r="I1509" t="s">
        <v>44</v>
      </c>
      <c r="J1509" t="s">
        <v>45</v>
      </c>
      <c r="K1509" t="s">
        <v>53</v>
      </c>
      <c r="L1509" t="s">
        <v>82</v>
      </c>
      <c r="M1509" t="s">
        <v>1962</v>
      </c>
      <c r="N1509">
        <v>0.37</v>
      </c>
      <c r="O1509" t="s">
        <v>35</v>
      </c>
      <c r="P1509" t="s">
        <v>88</v>
      </c>
      <c r="Q1509" t="s">
        <v>94</v>
      </c>
      <c r="R1509" t="s">
        <v>1963</v>
      </c>
      <c r="S1509">
        <v>33917</v>
      </c>
      <c r="T1509" s="1">
        <v>42040</v>
      </c>
      <c r="U1509" s="1">
        <v>42040</v>
      </c>
      <c r="V1509">
        <v>167.16000000000003</v>
      </c>
      <c r="W1509" s="2">
        <f>Sales_Dataset[[#This Row],[Profit]]/Sales_Dataset[[#This Row],[Sales]]</f>
        <v>3.1291651067016102</v>
      </c>
      <c r="X1509">
        <v>7</v>
      </c>
      <c r="Y1509">
        <v>53.42</v>
      </c>
      <c r="Z1509">
        <v>88265</v>
      </c>
      <c r="AA1509" t="s">
        <v>91</v>
      </c>
      <c r="AB1509" t="s">
        <v>40</v>
      </c>
    </row>
    <row r="1510" spans="1:28" x14ac:dyDescent="0.3">
      <c r="A1510">
        <v>21350</v>
      </c>
      <c r="B1510" t="s">
        <v>41</v>
      </c>
      <c r="C1510">
        <v>0</v>
      </c>
      <c r="D1510">
        <v>11.97</v>
      </c>
      <c r="E1510">
        <v>4.9800000000000004</v>
      </c>
      <c r="F1510">
        <v>825</v>
      </c>
      <c r="G1510" t="s">
        <v>1824</v>
      </c>
      <c r="H1510" t="s">
        <v>43</v>
      </c>
      <c r="I1510" t="s">
        <v>44</v>
      </c>
      <c r="J1510" t="s">
        <v>45</v>
      </c>
      <c r="K1510" t="s">
        <v>73</v>
      </c>
      <c r="L1510" t="s">
        <v>47</v>
      </c>
      <c r="M1510" t="s">
        <v>1566</v>
      </c>
      <c r="N1510">
        <v>0.57999999999999996</v>
      </c>
      <c r="O1510" t="s">
        <v>35</v>
      </c>
      <c r="P1510" t="s">
        <v>49</v>
      </c>
      <c r="Q1510" t="s">
        <v>50</v>
      </c>
      <c r="R1510" t="s">
        <v>1825</v>
      </c>
      <c r="S1510">
        <v>79605</v>
      </c>
      <c r="T1510" s="1">
        <v>42145</v>
      </c>
      <c r="U1510" s="1">
        <v>42148</v>
      </c>
      <c r="V1510">
        <v>3.3840000000000039</v>
      </c>
      <c r="W1510" s="2">
        <f>Sales_Dataset[[#This Row],[Profit]]/Sales_Dataset[[#This Row],[Sales]]</f>
        <v>6.3489681050656735E-2</v>
      </c>
      <c r="X1510">
        <v>4</v>
      </c>
      <c r="Y1510">
        <v>53.3</v>
      </c>
      <c r="Z1510">
        <v>89258</v>
      </c>
      <c r="AA1510" t="s">
        <v>52</v>
      </c>
      <c r="AB1510" t="s">
        <v>40</v>
      </c>
    </row>
    <row r="1511" spans="1:28" x14ac:dyDescent="0.3">
      <c r="A1511">
        <v>20520</v>
      </c>
      <c r="B1511" t="s">
        <v>76</v>
      </c>
      <c r="C1511">
        <v>0.05</v>
      </c>
      <c r="D1511">
        <v>3.8</v>
      </c>
      <c r="E1511">
        <v>1.49</v>
      </c>
      <c r="F1511">
        <v>191</v>
      </c>
      <c r="G1511" t="s">
        <v>801</v>
      </c>
      <c r="H1511" t="s">
        <v>43</v>
      </c>
      <c r="I1511" t="s">
        <v>30</v>
      </c>
      <c r="J1511" t="s">
        <v>45</v>
      </c>
      <c r="K1511" t="s">
        <v>67</v>
      </c>
      <c r="L1511" t="s">
        <v>47</v>
      </c>
      <c r="M1511" t="s">
        <v>1520</v>
      </c>
      <c r="N1511">
        <v>0.38</v>
      </c>
      <c r="O1511" t="s">
        <v>35</v>
      </c>
      <c r="P1511" t="s">
        <v>49</v>
      </c>
      <c r="Q1511" t="s">
        <v>176</v>
      </c>
      <c r="R1511" t="s">
        <v>424</v>
      </c>
      <c r="S1511">
        <v>60505</v>
      </c>
      <c r="T1511" s="1">
        <v>42103</v>
      </c>
      <c r="U1511" s="1">
        <v>42105</v>
      </c>
      <c r="V1511">
        <v>14.466999999999999</v>
      </c>
      <c r="W1511" s="2">
        <f>Sales_Dataset[[#This Row],[Profit]]/Sales_Dataset[[#This Row],[Sales]]</f>
        <v>0.27162974089372888</v>
      </c>
      <c r="X1511">
        <v>14</v>
      </c>
      <c r="Y1511">
        <v>53.26</v>
      </c>
      <c r="Z1511">
        <v>89093</v>
      </c>
      <c r="AA1511" t="s">
        <v>52</v>
      </c>
      <c r="AB1511" t="s">
        <v>40</v>
      </c>
    </row>
    <row r="1512" spans="1:28" x14ac:dyDescent="0.3">
      <c r="A1512">
        <v>19907</v>
      </c>
      <c r="B1512" t="s">
        <v>41</v>
      </c>
      <c r="C1512">
        <v>0.06</v>
      </c>
      <c r="D1512">
        <v>4.9800000000000004</v>
      </c>
      <c r="E1512">
        <v>7.44</v>
      </c>
      <c r="F1512">
        <v>2724</v>
      </c>
      <c r="G1512" t="s">
        <v>1321</v>
      </c>
      <c r="H1512" t="s">
        <v>43</v>
      </c>
      <c r="I1512" t="s">
        <v>44</v>
      </c>
      <c r="J1512" t="s">
        <v>45</v>
      </c>
      <c r="K1512" t="s">
        <v>53</v>
      </c>
      <c r="L1512" t="s">
        <v>47</v>
      </c>
      <c r="M1512" t="s">
        <v>136</v>
      </c>
      <c r="N1512">
        <v>0.36</v>
      </c>
      <c r="O1512" t="s">
        <v>35</v>
      </c>
      <c r="P1512" t="s">
        <v>88</v>
      </c>
      <c r="Q1512" t="s">
        <v>736</v>
      </c>
      <c r="R1512" t="s">
        <v>1322</v>
      </c>
      <c r="S1512">
        <v>37421</v>
      </c>
      <c r="T1512" s="1">
        <v>42125</v>
      </c>
      <c r="U1512" s="1">
        <v>42126</v>
      </c>
      <c r="V1512">
        <v>-37.561999999999998</v>
      </c>
      <c r="W1512" s="2">
        <f>Sales_Dataset[[#This Row],[Profit]]/Sales_Dataset[[#This Row],[Sales]]</f>
        <v>-0.70591993986092838</v>
      </c>
      <c r="X1512">
        <v>10</v>
      </c>
      <c r="Y1512">
        <v>53.21</v>
      </c>
      <c r="Z1512">
        <v>88959</v>
      </c>
      <c r="AA1512" t="s">
        <v>91</v>
      </c>
      <c r="AB1512" t="s">
        <v>40</v>
      </c>
    </row>
    <row r="1513" spans="1:28" x14ac:dyDescent="0.3">
      <c r="A1513">
        <v>23655</v>
      </c>
      <c r="B1513" t="s">
        <v>76</v>
      </c>
      <c r="C1513">
        <v>0.04</v>
      </c>
      <c r="D1513">
        <v>2.94</v>
      </c>
      <c r="E1513">
        <v>0.7</v>
      </c>
      <c r="F1513">
        <v>33</v>
      </c>
      <c r="G1513" t="s">
        <v>2492</v>
      </c>
      <c r="H1513" t="s">
        <v>43</v>
      </c>
      <c r="I1513" t="s">
        <v>30</v>
      </c>
      <c r="J1513" t="s">
        <v>45</v>
      </c>
      <c r="K1513" t="s">
        <v>81</v>
      </c>
      <c r="L1513" t="s">
        <v>82</v>
      </c>
      <c r="M1513" t="s">
        <v>1416</v>
      </c>
      <c r="N1513">
        <v>0.57999999999999996</v>
      </c>
      <c r="O1513" t="s">
        <v>35</v>
      </c>
      <c r="P1513" t="s">
        <v>36</v>
      </c>
      <c r="Q1513" t="s">
        <v>516</v>
      </c>
      <c r="R1513" t="s">
        <v>2494</v>
      </c>
      <c r="S1513">
        <v>97030</v>
      </c>
      <c r="T1513" s="1">
        <v>42170</v>
      </c>
      <c r="U1513" s="1">
        <v>42171</v>
      </c>
      <c r="V1513">
        <v>24.312000000000001</v>
      </c>
      <c r="W1513" s="2">
        <f>Sales_Dataset[[#This Row],[Profit]]/Sales_Dataset[[#This Row],[Sales]]</f>
        <v>0.4578531073446328</v>
      </c>
      <c r="X1513">
        <v>18</v>
      </c>
      <c r="Y1513">
        <v>53.1</v>
      </c>
      <c r="Z1513">
        <v>89201</v>
      </c>
      <c r="AA1513" t="s">
        <v>39</v>
      </c>
      <c r="AB1513" t="s">
        <v>40</v>
      </c>
    </row>
    <row r="1514" spans="1:28" x14ac:dyDescent="0.3">
      <c r="A1514">
        <v>23795</v>
      </c>
      <c r="B1514" t="s">
        <v>65</v>
      </c>
      <c r="C1514">
        <v>0.05</v>
      </c>
      <c r="D1514">
        <v>20.34</v>
      </c>
      <c r="E1514">
        <v>35</v>
      </c>
      <c r="F1514">
        <v>2146</v>
      </c>
      <c r="G1514" t="s">
        <v>2521</v>
      </c>
      <c r="H1514" t="s">
        <v>43</v>
      </c>
      <c r="I1514" t="s">
        <v>30</v>
      </c>
      <c r="J1514" t="s">
        <v>45</v>
      </c>
      <c r="K1514" t="s">
        <v>120</v>
      </c>
      <c r="L1514" t="s">
        <v>105</v>
      </c>
      <c r="M1514" t="s">
        <v>257</v>
      </c>
      <c r="N1514">
        <v>0.84</v>
      </c>
      <c r="O1514" t="s">
        <v>35</v>
      </c>
      <c r="P1514" t="s">
        <v>88</v>
      </c>
      <c r="Q1514" t="s">
        <v>437</v>
      </c>
      <c r="R1514" t="s">
        <v>2358</v>
      </c>
      <c r="S1514">
        <v>20151</v>
      </c>
      <c r="T1514" s="1">
        <v>42010</v>
      </c>
      <c r="U1514" s="1">
        <v>42014</v>
      </c>
      <c r="V1514">
        <v>52.775999999999996</v>
      </c>
      <c r="W1514" s="2">
        <f>Sales_Dataset[[#This Row],[Profit]]/Sales_Dataset[[#This Row],[Sales]]</f>
        <v>0.99539796303281769</v>
      </c>
      <c r="X1514">
        <v>2</v>
      </c>
      <c r="Y1514">
        <v>53.02</v>
      </c>
      <c r="Z1514">
        <v>87071</v>
      </c>
      <c r="AA1514" t="s">
        <v>91</v>
      </c>
      <c r="AB1514" t="s">
        <v>40</v>
      </c>
    </row>
    <row r="1515" spans="1:28" x14ac:dyDescent="0.3">
      <c r="A1515">
        <v>18950</v>
      </c>
      <c r="B1515" t="s">
        <v>65</v>
      </c>
      <c r="C1515">
        <v>0.01</v>
      </c>
      <c r="D1515">
        <v>4.9800000000000004</v>
      </c>
      <c r="E1515">
        <v>4.75</v>
      </c>
      <c r="F1515">
        <v>3035</v>
      </c>
      <c r="G1515" t="s">
        <v>882</v>
      </c>
      <c r="H1515" t="s">
        <v>43</v>
      </c>
      <c r="I1515" t="s">
        <v>44</v>
      </c>
      <c r="J1515" t="s">
        <v>45</v>
      </c>
      <c r="K1515" t="s">
        <v>53</v>
      </c>
      <c r="L1515" t="s">
        <v>47</v>
      </c>
      <c r="M1515" t="s">
        <v>883</v>
      </c>
      <c r="N1515">
        <v>0.36</v>
      </c>
      <c r="O1515" t="s">
        <v>35</v>
      </c>
      <c r="P1515" t="s">
        <v>49</v>
      </c>
      <c r="Q1515" t="s">
        <v>176</v>
      </c>
      <c r="R1515" t="s">
        <v>884</v>
      </c>
      <c r="S1515">
        <v>60148</v>
      </c>
      <c r="T1515" s="1">
        <v>42019</v>
      </c>
      <c r="U1515" s="1">
        <v>42024</v>
      </c>
      <c r="V1515">
        <v>-75.900400000000005</v>
      </c>
      <c r="W1515" s="2">
        <f>Sales_Dataset[[#This Row],[Profit]]/Sales_Dataset[[#This Row],[Sales]]</f>
        <v>-1.4339769506895901</v>
      </c>
      <c r="X1515">
        <v>10</v>
      </c>
      <c r="Y1515">
        <v>52.93</v>
      </c>
      <c r="Z1515">
        <v>89128</v>
      </c>
      <c r="AA1515" t="s">
        <v>52</v>
      </c>
      <c r="AB1515" t="s">
        <v>40</v>
      </c>
    </row>
    <row r="1516" spans="1:28" x14ac:dyDescent="0.3">
      <c r="A1516">
        <v>19450</v>
      </c>
      <c r="B1516" t="s">
        <v>41</v>
      </c>
      <c r="C1516">
        <v>0.01</v>
      </c>
      <c r="D1516">
        <v>4.9800000000000004</v>
      </c>
      <c r="E1516">
        <v>6.07</v>
      </c>
      <c r="F1516">
        <v>494</v>
      </c>
      <c r="G1516" t="s">
        <v>858</v>
      </c>
      <c r="H1516" t="s">
        <v>43</v>
      </c>
      <c r="I1516" t="s">
        <v>80</v>
      </c>
      <c r="J1516" t="s">
        <v>45</v>
      </c>
      <c r="K1516" t="s">
        <v>53</v>
      </c>
      <c r="L1516" t="s">
        <v>47</v>
      </c>
      <c r="M1516" t="s">
        <v>149</v>
      </c>
      <c r="N1516">
        <v>0.36</v>
      </c>
      <c r="O1516" t="s">
        <v>35</v>
      </c>
      <c r="P1516" t="s">
        <v>36</v>
      </c>
      <c r="Q1516" t="s">
        <v>108</v>
      </c>
      <c r="R1516" t="s">
        <v>135</v>
      </c>
      <c r="S1516">
        <v>98115</v>
      </c>
      <c r="T1516" s="1">
        <v>42045</v>
      </c>
      <c r="U1516" s="1">
        <v>42046</v>
      </c>
      <c r="V1516">
        <v>-35.916399999999996</v>
      </c>
      <c r="W1516" s="2">
        <f>Sales_Dataset[[#This Row],[Profit]]/Sales_Dataset[[#This Row],[Sales]]</f>
        <v>-0.67856414131872278</v>
      </c>
      <c r="X1516">
        <v>10</v>
      </c>
      <c r="Y1516">
        <v>52.93</v>
      </c>
      <c r="Z1516">
        <v>88907</v>
      </c>
      <c r="AA1516" t="s">
        <v>39</v>
      </c>
      <c r="AB1516" t="s">
        <v>40</v>
      </c>
    </row>
    <row r="1517" spans="1:28" x14ac:dyDescent="0.3">
      <c r="A1517">
        <v>24498</v>
      </c>
      <c r="B1517" t="s">
        <v>27</v>
      </c>
      <c r="C1517">
        <v>0.05</v>
      </c>
      <c r="D1517">
        <v>17.48</v>
      </c>
      <c r="E1517">
        <v>1.99</v>
      </c>
      <c r="F1517">
        <v>258</v>
      </c>
      <c r="G1517" t="s">
        <v>2654</v>
      </c>
      <c r="H1517" t="s">
        <v>43</v>
      </c>
      <c r="I1517" t="s">
        <v>80</v>
      </c>
      <c r="J1517" t="s">
        <v>55</v>
      </c>
      <c r="K1517" t="s">
        <v>86</v>
      </c>
      <c r="L1517" t="s">
        <v>62</v>
      </c>
      <c r="M1517" t="s">
        <v>2349</v>
      </c>
      <c r="N1517">
        <v>0.45</v>
      </c>
      <c r="O1517" t="s">
        <v>35</v>
      </c>
      <c r="P1517" t="s">
        <v>88</v>
      </c>
      <c r="Q1517" t="s">
        <v>94</v>
      </c>
      <c r="R1517" t="s">
        <v>2655</v>
      </c>
      <c r="S1517">
        <v>33772</v>
      </c>
      <c r="T1517" s="1">
        <v>42006</v>
      </c>
      <c r="U1517" s="1">
        <v>42008</v>
      </c>
      <c r="V1517">
        <v>-127.00800000000001</v>
      </c>
      <c r="W1517" s="2">
        <f>Sales_Dataset[[#This Row],[Profit]]/Sales_Dataset[[#This Row],[Sales]]</f>
        <v>-2.4205831903945114</v>
      </c>
      <c r="X1517">
        <v>3</v>
      </c>
      <c r="Y1517">
        <v>52.47</v>
      </c>
      <c r="Z1517">
        <v>85858</v>
      </c>
      <c r="AA1517" t="s">
        <v>91</v>
      </c>
      <c r="AB1517" t="s">
        <v>40</v>
      </c>
    </row>
    <row r="1518" spans="1:28" x14ac:dyDescent="0.3">
      <c r="A1518">
        <v>25054</v>
      </c>
      <c r="B1518" t="s">
        <v>76</v>
      </c>
      <c r="C1518">
        <v>0</v>
      </c>
      <c r="D1518">
        <v>5.77</v>
      </c>
      <c r="E1518">
        <v>4.97</v>
      </c>
      <c r="F1518">
        <v>1765</v>
      </c>
      <c r="G1518" t="s">
        <v>2793</v>
      </c>
      <c r="H1518" t="s">
        <v>43</v>
      </c>
      <c r="I1518" t="s">
        <v>80</v>
      </c>
      <c r="J1518" t="s">
        <v>45</v>
      </c>
      <c r="K1518" t="s">
        <v>67</v>
      </c>
      <c r="L1518" t="s">
        <v>47</v>
      </c>
      <c r="M1518" t="s">
        <v>2794</v>
      </c>
      <c r="N1518">
        <v>0.35</v>
      </c>
      <c r="O1518" t="s">
        <v>35</v>
      </c>
      <c r="P1518" t="s">
        <v>49</v>
      </c>
      <c r="Q1518" t="s">
        <v>433</v>
      </c>
      <c r="R1518" t="s">
        <v>2795</v>
      </c>
      <c r="S1518">
        <v>63141</v>
      </c>
      <c r="T1518" s="1">
        <v>42128</v>
      </c>
      <c r="U1518" s="1">
        <v>42129</v>
      </c>
      <c r="V1518">
        <v>3.5581000000000031</v>
      </c>
      <c r="W1518" s="2">
        <f>Sales_Dataset[[#This Row],[Profit]]/Sales_Dataset[[#This Row],[Sales]]</f>
        <v>6.7863818424566152E-2</v>
      </c>
      <c r="X1518">
        <v>8</v>
      </c>
      <c r="Y1518">
        <v>52.43</v>
      </c>
      <c r="Z1518">
        <v>89777</v>
      </c>
      <c r="AA1518" t="s">
        <v>52</v>
      </c>
      <c r="AB1518" t="s">
        <v>40</v>
      </c>
    </row>
    <row r="1519" spans="1:28" x14ac:dyDescent="0.3">
      <c r="A1519">
        <v>22438</v>
      </c>
      <c r="B1519" t="s">
        <v>65</v>
      </c>
      <c r="C1519">
        <v>0.1</v>
      </c>
      <c r="D1519">
        <v>10.98</v>
      </c>
      <c r="E1519">
        <v>3.99</v>
      </c>
      <c r="F1519">
        <v>2647</v>
      </c>
      <c r="G1519" t="s">
        <v>2130</v>
      </c>
      <c r="H1519" t="s">
        <v>43</v>
      </c>
      <c r="I1519" t="s">
        <v>30</v>
      </c>
      <c r="J1519" t="s">
        <v>45</v>
      </c>
      <c r="K1519" t="s">
        <v>73</v>
      </c>
      <c r="L1519" t="s">
        <v>47</v>
      </c>
      <c r="M1519" t="s">
        <v>2131</v>
      </c>
      <c r="N1519">
        <v>0.57999999999999996</v>
      </c>
      <c r="O1519" t="s">
        <v>35</v>
      </c>
      <c r="P1519" t="s">
        <v>36</v>
      </c>
      <c r="Q1519" t="s">
        <v>37</v>
      </c>
      <c r="R1519" t="s">
        <v>881</v>
      </c>
      <c r="S1519">
        <v>93309</v>
      </c>
      <c r="T1519" s="1">
        <v>42080</v>
      </c>
      <c r="U1519" s="1">
        <v>42087</v>
      </c>
      <c r="V1519">
        <v>-21.03</v>
      </c>
      <c r="W1519" s="2">
        <f>Sales_Dataset[[#This Row],[Profit]]/Sales_Dataset[[#This Row],[Sales]]</f>
        <v>-0.40279639915724957</v>
      </c>
      <c r="X1519">
        <v>5</v>
      </c>
      <c r="Y1519">
        <v>52.21</v>
      </c>
      <c r="Z1519">
        <v>91386</v>
      </c>
      <c r="AA1519" t="s">
        <v>39</v>
      </c>
      <c r="AB1519" t="s">
        <v>40</v>
      </c>
    </row>
    <row r="1520" spans="1:28" x14ac:dyDescent="0.3">
      <c r="A1520">
        <v>23578</v>
      </c>
      <c r="B1520" t="s">
        <v>65</v>
      </c>
      <c r="C1520">
        <v>0.1</v>
      </c>
      <c r="D1520">
        <v>4.13</v>
      </c>
      <c r="E1520">
        <v>0.99</v>
      </c>
      <c r="F1520">
        <v>1671</v>
      </c>
      <c r="G1520" t="s">
        <v>2031</v>
      </c>
      <c r="H1520" t="s">
        <v>43</v>
      </c>
      <c r="I1520" t="s">
        <v>60</v>
      </c>
      <c r="J1520" t="s">
        <v>45</v>
      </c>
      <c r="K1520" t="s">
        <v>46</v>
      </c>
      <c r="L1520" t="s">
        <v>47</v>
      </c>
      <c r="M1520" t="s">
        <v>687</v>
      </c>
      <c r="N1520">
        <v>0.39</v>
      </c>
      <c r="O1520" t="s">
        <v>35</v>
      </c>
      <c r="P1520" t="s">
        <v>88</v>
      </c>
      <c r="Q1520" t="s">
        <v>437</v>
      </c>
      <c r="R1520" t="s">
        <v>2033</v>
      </c>
      <c r="S1520">
        <v>22015</v>
      </c>
      <c r="T1520" s="1">
        <v>42044</v>
      </c>
      <c r="U1520" s="1">
        <v>42048</v>
      </c>
      <c r="V1520">
        <v>-40.53</v>
      </c>
      <c r="W1520" s="2">
        <f>Sales_Dataset[[#This Row],[Profit]]/Sales_Dataset[[#This Row],[Sales]]</f>
        <v>-0.77703220858895716</v>
      </c>
      <c r="X1520">
        <v>13</v>
      </c>
      <c r="Y1520">
        <v>52.16</v>
      </c>
      <c r="Z1520">
        <v>86724</v>
      </c>
      <c r="AA1520" t="s">
        <v>91</v>
      </c>
      <c r="AB1520" t="s">
        <v>40</v>
      </c>
    </row>
    <row r="1521" spans="1:28" x14ac:dyDescent="0.3">
      <c r="A1521">
        <v>20591</v>
      </c>
      <c r="B1521" t="s">
        <v>27</v>
      </c>
      <c r="C1521">
        <v>0</v>
      </c>
      <c r="D1521">
        <v>55.99</v>
      </c>
      <c r="E1521">
        <v>2.5</v>
      </c>
      <c r="F1521">
        <v>1743</v>
      </c>
      <c r="G1521" t="s">
        <v>1538</v>
      </c>
      <c r="H1521" t="s">
        <v>43</v>
      </c>
      <c r="I1521" t="s">
        <v>80</v>
      </c>
      <c r="J1521" t="s">
        <v>55</v>
      </c>
      <c r="K1521" t="s">
        <v>56</v>
      </c>
      <c r="L1521" t="s">
        <v>62</v>
      </c>
      <c r="M1521" t="s">
        <v>1539</v>
      </c>
      <c r="N1521">
        <v>0.83</v>
      </c>
      <c r="O1521" t="s">
        <v>35</v>
      </c>
      <c r="P1521" t="s">
        <v>49</v>
      </c>
      <c r="Q1521" t="s">
        <v>50</v>
      </c>
      <c r="R1521" t="s">
        <v>525</v>
      </c>
      <c r="S1521">
        <v>77546</v>
      </c>
      <c r="T1521" s="1">
        <v>42047</v>
      </c>
      <c r="U1521" s="1">
        <v>42049</v>
      </c>
      <c r="V1521">
        <v>-121.05807999999999</v>
      </c>
      <c r="W1521" s="2">
        <f>Sales_Dataset[[#This Row],[Profit]]/Sales_Dataset[[#This Row],[Sales]]</f>
        <v>-2.323571593090211</v>
      </c>
      <c r="X1521">
        <v>1</v>
      </c>
      <c r="Y1521">
        <v>52.1</v>
      </c>
      <c r="Z1521">
        <v>91025</v>
      </c>
      <c r="AA1521" t="s">
        <v>52</v>
      </c>
      <c r="AB1521" t="s">
        <v>40</v>
      </c>
    </row>
    <row r="1522" spans="1:28" x14ac:dyDescent="0.3">
      <c r="A1522">
        <v>19214</v>
      </c>
      <c r="B1522" t="s">
        <v>27</v>
      </c>
      <c r="C1522">
        <v>0.04</v>
      </c>
      <c r="D1522">
        <v>9.99</v>
      </c>
      <c r="E1522">
        <v>11.59</v>
      </c>
      <c r="F1522">
        <v>3264</v>
      </c>
      <c r="G1522" t="s">
        <v>1020</v>
      </c>
      <c r="H1522" t="s">
        <v>43</v>
      </c>
      <c r="I1522" t="s">
        <v>30</v>
      </c>
      <c r="J1522" t="s">
        <v>45</v>
      </c>
      <c r="K1522" t="s">
        <v>53</v>
      </c>
      <c r="L1522" t="s">
        <v>47</v>
      </c>
      <c r="M1522" t="s">
        <v>225</v>
      </c>
      <c r="N1522">
        <v>0.4</v>
      </c>
      <c r="O1522" t="s">
        <v>35</v>
      </c>
      <c r="P1522" t="s">
        <v>36</v>
      </c>
      <c r="Q1522" t="s">
        <v>37</v>
      </c>
      <c r="R1522" t="s">
        <v>1021</v>
      </c>
      <c r="S1522">
        <v>95501</v>
      </c>
      <c r="T1522" s="1">
        <v>42143</v>
      </c>
      <c r="U1522" s="1">
        <v>42145</v>
      </c>
      <c r="V1522">
        <v>-92.32</v>
      </c>
      <c r="W1522" s="2">
        <f>Sales_Dataset[[#This Row],[Profit]]/Sales_Dataset[[#This Row],[Sales]]</f>
        <v>-1.7723171434056437</v>
      </c>
      <c r="X1522">
        <v>5</v>
      </c>
      <c r="Y1522">
        <v>52.09</v>
      </c>
      <c r="Z1522">
        <v>89835</v>
      </c>
      <c r="AA1522" t="s">
        <v>39</v>
      </c>
      <c r="AB1522" t="s">
        <v>40</v>
      </c>
    </row>
    <row r="1523" spans="1:28" x14ac:dyDescent="0.3">
      <c r="A1523">
        <v>23782</v>
      </c>
      <c r="B1523" t="s">
        <v>27</v>
      </c>
      <c r="C1523">
        <v>0.08</v>
      </c>
      <c r="D1523">
        <v>4</v>
      </c>
      <c r="E1523">
        <v>1.3</v>
      </c>
      <c r="F1523">
        <v>2531</v>
      </c>
      <c r="G1523" t="s">
        <v>2517</v>
      </c>
      <c r="H1523" t="s">
        <v>43</v>
      </c>
      <c r="I1523" t="s">
        <v>60</v>
      </c>
      <c r="J1523" t="s">
        <v>45</v>
      </c>
      <c r="K1523" t="s">
        <v>53</v>
      </c>
      <c r="L1523" t="s">
        <v>82</v>
      </c>
      <c r="M1523" t="s">
        <v>173</v>
      </c>
      <c r="N1523">
        <v>0.37</v>
      </c>
      <c r="O1523" t="s">
        <v>35</v>
      </c>
      <c r="P1523" t="s">
        <v>36</v>
      </c>
      <c r="Q1523" t="s">
        <v>37</v>
      </c>
      <c r="R1523" t="s">
        <v>2518</v>
      </c>
      <c r="S1523">
        <v>93422</v>
      </c>
      <c r="T1523" s="1">
        <v>42126</v>
      </c>
      <c r="U1523" s="1">
        <v>42128</v>
      </c>
      <c r="V1523">
        <v>28.4</v>
      </c>
      <c r="W1523" s="2">
        <f>Sales_Dataset[[#This Row],[Profit]]/Sales_Dataset[[#This Row],[Sales]]</f>
        <v>0.54625889594152721</v>
      </c>
      <c r="X1523">
        <v>14</v>
      </c>
      <c r="Y1523">
        <v>51.99</v>
      </c>
      <c r="Z1523">
        <v>87452</v>
      </c>
      <c r="AA1523" t="s">
        <v>39</v>
      </c>
      <c r="AB1523" t="s">
        <v>40</v>
      </c>
    </row>
    <row r="1524" spans="1:28" x14ac:dyDescent="0.3">
      <c r="A1524">
        <v>20804</v>
      </c>
      <c r="B1524" t="s">
        <v>65</v>
      </c>
      <c r="C1524">
        <v>0.1</v>
      </c>
      <c r="D1524">
        <v>2.62</v>
      </c>
      <c r="E1524">
        <v>0.8</v>
      </c>
      <c r="F1524">
        <v>1347</v>
      </c>
      <c r="G1524" t="s">
        <v>1622</v>
      </c>
      <c r="H1524" t="s">
        <v>43</v>
      </c>
      <c r="I1524" t="s">
        <v>44</v>
      </c>
      <c r="J1524" t="s">
        <v>45</v>
      </c>
      <c r="K1524" t="s">
        <v>268</v>
      </c>
      <c r="L1524" t="s">
        <v>82</v>
      </c>
      <c r="M1524" t="s">
        <v>1302</v>
      </c>
      <c r="N1524">
        <v>0.39</v>
      </c>
      <c r="O1524" t="s">
        <v>35</v>
      </c>
      <c r="P1524" t="s">
        <v>88</v>
      </c>
      <c r="Q1524" t="s">
        <v>94</v>
      </c>
      <c r="R1524" t="s">
        <v>1623</v>
      </c>
      <c r="S1524">
        <v>33511</v>
      </c>
      <c r="T1524" s="1">
        <v>42124</v>
      </c>
      <c r="U1524" s="1">
        <v>42130</v>
      </c>
      <c r="V1524">
        <v>-94.490899999999996</v>
      </c>
      <c r="W1524" s="2">
        <f>Sales_Dataset[[#This Row],[Profit]]/Sales_Dataset[[#This Row],[Sales]]</f>
        <v>-1.8220381797146161</v>
      </c>
      <c r="X1524">
        <v>21</v>
      </c>
      <c r="Y1524">
        <v>51.86</v>
      </c>
      <c r="Z1524">
        <v>89686</v>
      </c>
      <c r="AA1524" t="s">
        <v>91</v>
      </c>
      <c r="AB1524" t="s">
        <v>40</v>
      </c>
    </row>
    <row r="1525" spans="1:28" x14ac:dyDescent="0.3">
      <c r="A1525">
        <v>21118</v>
      </c>
      <c r="B1525" t="s">
        <v>41</v>
      </c>
      <c r="C1525">
        <v>0.01</v>
      </c>
      <c r="D1525">
        <v>55.99</v>
      </c>
      <c r="E1525">
        <v>5</v>
      </c>
      <c r="F1525">
        <v>452</v>
      </c>
      <c r="G1525" t="s">
        <v>1752</v>
      </c>
      <c r="H1525" t="s">
        <v>43</v>
      </c>
      <c r="I1525" t="s">
        <v>44</v>
      </c>
      <c r="J1525" t="s">
        <v>55</v>
      </c>
      <c r="K1525" t="s">
        <v>56</v>
      </c>
      <c r="L1525" t="s">
        <v>62</v>
      </c>
      <c r="M1525" t="s">
        <v>1753</v>
      </c>
      <c r="N1525">
        <v>0.83</v>
      </c>
      <c r="O1525" t="s">
        <v>35</v>
      </c>
      <c r="P1525" t="s">
        <v>36</v>
      </c>
      <c r="Q1525" t="s">
        <v>37</v>
      </c>
      <c r="R1525" t="s">
        <v>1754</v>
      </c>
      <c r="S1525">
        <v>93635</v>
      </c>
      <c r="T1525" s="1">
        <v>42151</v>
      </c>
      <c r="U1525" s="1">
        <v>42152</v>
      </c>
      <c r="V1525">
        <v>-235.89500000000001</v>
      </c>
      <c r="W1525" s="2">
        <f>Sales_Dataset[[#This Row],[Profit]]/Sales_Dataset[[#This Row],[Sales]]</f>
        <v>-4.5513216284005402</v>
      </c>
      <c r="X1525">
        <v>1</v>
      </c>
      <c r="Y1525">
        <v>51.83</v>
      </c>
      <c r="Z1525">
        <v>86012</v>
      </c>
      <c r="AA1525" t="s">
        <v>39</v>
      </c>
      <c r="AB1525" t="s">
        <v>40</v>
      </c>
    </row>
    <row r="1526" spans="1:28" x14ac:dyDescent="0.3">
      <c r="A1526">
        <v>20400</v>
      </c>
      <c r="B1526" t="s">
        <v>76</v>
      </c>
      <c r="C1526">
        <v>0.05</v>
      </c>
      <c r="D1526">
        <v>5.4</v>
      </c>
      <c r="E1526">
        <v>7.78</v>
      </c>
      <c r="F1526">
        <v>371</v>
      </c>
      <c r="G1526" t="s">
        <v>1487</v>
      </c>
      <c r="H1526" t="s">
        <v>85</v>
      </c>
      <c r="I1526" t="s">
        <v>30</v>
      </c>
      <c r="J1526" t="s">
        <v>45</v>
      </c>
      <c r="K1526" t="s">
        <v>67</v>
      </c>
      <c r="L1526" t="s">
        <v>47</v>
      </c>
      <c r="M1526" t="s">
        <v>390</v>
      </c>
      <c r="N1526">
        <v>0.37</v>
      </c>
      <c r="O1526" t="s">
        <v>35</v>
      </c>
      <c r="P1526" t="s">
        <v>69</v>
      </c>
      <c r="Q1526" t="s">
        <v>98</v>
      </c>
      <c r="R1526" t="s">
        <v>1488</v>
      </c>
      <c r="S1526">
        <v>2149</v>
      </c>
      <c r="T1526" s="1">
        <v>42151</v>
      </c>
      <c r="U1526" s="1">
        <v>42153</v>
      </c>
      <c r="V1526">
        <v>-132.62950000000001</v>
      </c>
      <c r="W1526" s="2">
        <f>Sales_Dataset[[#This Row],[Profit]]/Sales_Dataset[[#This Row],[Sales]]</f>
        <v>-2.5594268622153611</v>
      </c>
      <c r="X1526">
        <v>9</v>
      </c>
      <c r="Y1526">
        <v>51.82</v>
      </c>
      <c r="Z1526">
        <v>90291</v>
      </c>
      <c r="AA1526" t="s">
        <v>72</v>
      </c>
      <c r="AB1526" t="s">
        <v>40</v>
      </c>
    </row>
    <row r="1527" spans="1:28" x14ac:dyDescent="0.3">
      <c r="A1527">
        <v>24121</v>
      </c>
      <c r="B1527" t="s">
        <v>65</v>
      </c>
      <c r="C1527">
        <v>0</v>
      </c>
      <c r="D1527">
        <v>2.08</v>
      </c>
      <c r="E1527">
        <v>5.33</v>
      </c>
      <c r="F1527">
        <v>2250</v>
      </c>
      <c r="G1527" t="s">
        <v>2579</v>
      </c>
      <c r="H1527" t="s">
        <v>43</v>
      </c>
      <c r="I1527" t="s">
        <v>44</v>
      </c>
      <c r="J1527" t="s">
        <v>31</v>
      </c>
      <c r="K1527" t="s">
        <v>117</v>
      </c>
      <c r="L1527" t="s">
        <v>47</v>
      </c>
      <c r="M1527" t="s">
        <v>1091</v>
      </c>
      <c r="N1527">
        <v>0.43</v>
      </c>
      <c r="O1527" t="s">
        <v>35</v>
      </c>
      <c r="P1527" t="s">
        <v>69</v>
      </c>
      <c r="Q1527" t="s">
        <v>165</v>
      </c>
      <c r="R1527" t="s">
        <v>2580</v>
      </c>
      <c r="S1527">
        <v>16801</v>
      </c>
      <c r="T1527" s="1">
        <v>42107</v>
      </c>
      <c r="U1527" s="1">
        <v>42114</v>
      </c>
      <c r="V1527">
        <v>-192.5532</v>
      </c>
      <c r="W1527" s="2">
        <f>Sales_Dataset[[#This Row],[Profit]]/Sales_Dataset[[#This Row],[Sales]]</f>
        <v>-3.7454425209103293</v>
      </c>
      <c r="X1527">
        <v>22</v>
      </c>
      <c r="Y1527">
        <v>51.41</v>
      </c>
      <c r="Z1527">
        <v>86699</v>
      </c>
      <c r="AA1527" t="s">
        <v>72</v>
      </c>
      <c r="AB1527" t="s">
        <v>40</v>
      </c>
    </row>
    <row r="1528" spans="1:28" x14ac:dyDescent="0.3">
      <c r="A1528">
        <v>25098</v>
      </c>
      <c r="B1528" t="s">
        <v>41</v>
      </c>
      <c r="C1528">
        <v>0.1</v>
      </c>
      <c r="D1528">
        <v>7.7</v>
      </c>
      <c r="E1528">
        <v>3.68</v>
      </c>
      <c r="F1528">
        <v>2570</v>
      </c>
      <c r="G1528" t="s">
        <v>2809</v>
      </c>
      <c r="H1528" t="s">
        <v>43</v>
      </c>
      <c r="I1528" t="s">
        <v>80</v>
      </c>
      <c r="J1528" t="s">
        <v>31</v>
      </c>
      <c r="K1528" t="s">
        <v>117</v>
      </c>
      <c r="L1528" t="s">
        <v>82</v>
      </c>
      <c r="M1528" t="s">
        <v>333</v>
      </c>
      <c r="N1528">
        <v>0.52</v>
      </c>
      <c r="O1528" t="s">
        <v>35</v>
      </c>
      <c r="P1528" t="s">
        <v>36</v>
      </c>
      <c r="Q1528" t="s">
        <v>37</v>
      </c>
      <c r="R1528" t="s">
        <v>391</v>
      </c>
      <c r="S1528">
        <v>95616</v>
      </c>
      <c r="T1528" s="1">
        <v>42119</v>
      </c>
      <c r="U1528" s="1">
        <v>42120</v>
      </c>
      <c r="V1528">
        <v>-22.626000000000001</v>
      </c>
      <c r="W1528" s="2">
        <f>Sales_Dataset[[#This Row],[Profit]]/Sales_Dataset[[#This Row],[Sales]]</f>
        <v>-0.44191406249999998</v>
      </c>
      <c r="X1528">
        <v>7</v>
      </c>
      <c r="Y1528">
        <v>51.2</v>
      </c>
      <c r="Z1528">
        <v>90327</v>
      </c>
      <c r="AA1528" t="s">
        <v>39</v>
      </c>
      <c r="AB1528" t="s">
        <v>40</v>
      </c>
    </row>
    <row r="1529" spans="1:28" x14ac:dyDescent="0.3">
      <c r="A1529">
        <v>26057</v>
      </c>
      <c r="B1529" t="s">
        <v>65</v>
      </c>
      <c r="C1529">
        <v>0.1</v>
      </c>
      <c r="D1529">
        <v>4.91</v>
      </c>
      <c r="E1529">
        <v>0.5</v>
      </c>
      <c r="F1529">
        <v>2472</v>
      </c>
      <c r="G1529" t="s">
        <v>2974</v>
      </c>
      <c r="H1529" t="s">
        <v>85</v>
      </c>
      <c r="I1529" t="s">
        <v>44</v>
      </c>
      <c r="J1529" t="s">
        <v>45</v>
      </c>
      <c r="K1529" t="s">
        <v>46</v>
      </c>
      <c r="L1529" t="s">
        <v>47</v>
      </c>
      <c r="M1529" t="s">
        <v>172</v>
      </c>
      <c r="N1529">
        <v>0.36</v>
      </c>
      <c r="O1529" t="s">
        <v>35</v>
      </c>
      <c r="P1529" t="s">
        <v>49</v>
      </c>
      <c r="Q1529" t="s">
        <v>176</v>
      </c>
      <c r="R1529" t="s">
        <v>2975</v>
      </c>
      <c r="S1529">
        <v>60432</v>
      </c>
      <c r="T1529" s="1">
        <v>42056</v>
      </c>
      <c r="U1529" s="1">
        <v>42056</v>
      </c>
      <c r="V1529">
        <v>35.279699999999998</v>
      </c>
      <c r="W1529" s="2">
        <f>Sales_Dataset[[#This Row],[Profit]]/Sales_Dataset[[#This Row],[Sales]]</f>
        <v>0.69</v>
      </c>
      <c r="X1529">
        <v>10</v>
      </c>
      <c r="Y1529">
        <v>51.13</v>
      </c>
      <c r="Z1529">
        <v>86514</v>
      </c>
      <c r="AA1529" t="s">
        <v>52</v>
      </c>
      <c r="AB1529" t="s">
        <v>40</v>
      </c>
    </row>
    <row r="1530" spans="1:28" x14ac:dyDescent="0.3">
      <c r="A1530">
        <v>24793</v>
      </c>
      <c r="B1530" t="s">
        <v>76</v>
      </c>
      <c r="C1530">
        <v>0.01</v>
      </c>
      <c r="D1530">
        <v>6.68</v>
      </c>
      <c r="E1530">
        <v>4.91</v>
      </c>
      <c r="F1530">
        <v>1950</v>
      </c>
      <c r="G1530" t="s">
        <v>2719</v>
      </c>
      <c r="H1530" t="s">
        <v>43</v>
      </c>
      <c r="I1530" t="s">
        <v>60</v>
      </c>
      <c r="J1530" t="s">
        <v>45</v>
      </c>
      <c r="K1530" t="s">
        <v>53</v>
      </c>
      <c r="L1530" t="s">
        <v>47</v>
      </c>
      <c r="M1530" t="s">
        <v>227</v>
      </c>
      <c r="N1530">
        <v>0.37</v>
      </c>
      <c r="O1530" t="s">
        <v>35</v>
      </c>
      <c r="P1530" t="s">
        <v>36</v>
      </c>
      <c r="Q1530" t="s">
        <v>1259</v>
      </c>
      <c r="R1530" t="s">
        <v>2720</v>
      </c>
      <c r="S1530">
        <v>59750</v>
      </c>
      <c r="T1530" s="1">
        <v>42010</v>
      </c>
      <c r="U1530" s="1">
        <v>42012</v>
      </c>
      <c r="V1530">
        <v>-15.48</v>
      </c>
      <c r="W1530" s="2">
        <f>Sales_Dataset[[#This Row],[Profit]]/Sales_Dataset[[#This Row],[Sales]]</f>
        <v>-0.30335097001763667</v>
      </c>
      <c r="X1530">
        <v>7</v>
      </c>
      <c r="Y1530">
        <v>51.03</v>
      </c>
      <c r="Z1530">
        <v>90414</v>
      </c>
      <c r="AA1530" t="s">
        <v>39</v>
      </c>
      <c r="AB1530" t="s">
        <v>40</v>
      </c>
    </row>
    <row r="1531" spans="1:28" x14ac:dyDescent="0.3">
      <c r="A1531">
        <v>22537</v>
      </c>
      <c r="B1531" t="s">
        <v>27</v>
      </c>
      <c r="C1531">
        <v>0.02</v>
      </c>
      <c r="D1531">
        <v>15.14</v>
      </c>
      <c r="E1531">
        <v>4.53</v>
      </c>
      <c r="F1531">
        <v>1101</v>
      </c>
      <c r="G1531" t="s">
        <v>2162</v>
      </c>
      <c r="H1531" t="s">
        <v>43</v>
      </c>
      <c r="I1531" t="s">
        <v>60</v>
      </c>
      <c r="J1531" t="s">
        <v>45</v>
      </c>
      <c r="K1531" t="s">
        <v>120</v>
      </c>
      <c r="L1531" t="s">
        <v>47</v>
      </c>
      <c r="M1531" t="s">
        <v>2064</v>
      </c>
      <c r="N1531">
        <v>0.81</v>
      </c>
      <c r="O1531" t="s">
        <v>35</v>
      </c>
      <c r="P1531" t="s">
        <v>36</v>
      </c>
      <c r="Q1531" t="s">
        <v>37</v>
      </c>
      <c r="R1531" t="s">
        <v>2163</v>
      </c>
      <c r="S1531">
        <v>93030</v>
      </c>
      <c r="T1531" s="1">
        <v>42129</v>
      </c>
      <c r="U1531" s="1">
        <v>42130</v>
      </c>
      <c r="V1531">
        <v>5.8840000000000074</v>
      </c>
      <c r="W1531" s="2">
        <f>Sales_Dataset[[#This Row],[Profit]]/Sales_Dataset[[#This Row],[Sales]]</f>
        <v>0.11532732261858109</v>
      </c>
      <c r="X1531">
        <v>3</v>
      </c>
      <c r="Y1531">
        <v>51.02</v>
      </c>
      <c r="Z1531">
        <v>91488</v>
      </c>
      <c r="AA1531" t="s">
        <v>39</v>
      </c>
      <c r="AB1531" t="s">
        <v>40</v>
      </c>
    </row>
    <row r="1532" spans="1:28" x14ac:dyDescent="0.3">
      <c r="A1532">
        <v>24851</v>
      </c>
      <c r="B1532" t="s">
        <v>65</v>
      </c>
      <c r="C1532">
        <v>0.09</v>
      </c>
      <c r="D1532">
        <v>6.48</v>
      </c>
      <c r="E1532">
        <v>6.86</v>
      </c>
      <c r="F1532">
        <v>797</v>
      </c>
      <c r="G1532" t="s">
        <v>908</v>
      </c>
      <c r="H1532" t="s">
        <v>43</v>
      </c>
      <c r="I1532" t="s">
        <v>30</v>
      </c>
      <c r="J1532" t="s">
        <v>45</v>
      </c>
      <c r="K1532" t="s">
        <v>53</v>
      </c>
      <c r="L1532" t="s">
        <v>47</v>
      </c>
      <c r="M1532" t="s">
        <v>513</v>
      </c>
      <c r="N1532">
        <v>0.37</v>
      </c>
      <c r="O1532" t="s">
        <v>35</v>
      </c>
      <c r="P1532" t="s">
        <v>36</v>
      </c>
      <c r="Q1532" t="s">
        <v>402</v>
      </c>
      <c r="R1532" t="s">
        <v>910</v>
      </c>
      <c r="S1532">
        <v>84067</v>
      </c>
      <c r="T1532" s="1">
        <v>42069</v>
      </c>
      <c r="U1532" s="1">
        <v>42071</v>
      </c>
      <c r="V1532">
        <v>-62.23</v>
      </c>
      <c r="W1532" s="2">
        <f>Sales_Dataset[[#This Row],[Profit]]/Sales_Dataset[[#This Row],[Sales]]</f>
        <v>-1.223073899371069</v>
      </c>
      <c r="X1532">
        <v>8</v>
      </c>
      <c r="Y1532">
        <v>50.88</v>
      </c>
      <c r="Z1532">
        <v>86870</v>
      </c>
      <c r="AA1532" t="s">
        <v>39</v>
      </c>
      <c r="AB1532" t="s">
        <v>40</v>
      </c>
    </row>
    <row r="1533" spans="1:28" x14ac:dyDescent="0.3">
      <c r="A1533">
        <v>26093</v>
      </c>
      <c r="B1533" t="s">
        <v>58</v>
      </c>
      <c r="C1533">
        <v>0.05</v>
      </c>
      <c r="D1533">
        <v>4.24</v>
      </c>
      <c r="E1533">
        <v>5.41</v>
      </c>
      <c r="F1533">
        <v>853</v>
      </c>
      <c r="G1533" t="s">
        <v>2983</v>
      </c>
      <c r="H1533" t="s">
        <v>43</v>
      </c>
      <c r="I1533" t="s">
        <v>60</v>
      </c>
      <c r="J1533" t="s">
        <v>45</v>
      </c>
      <c r="K1533" t="s">
        <v>67</v>
      </c>
      <c r="L1533" t="s">
        <v>47</v>
      </c>
      <c r="M1533" t="s">
        <v>2493</v>
      </c>
      <c r="N1533">
        <v>0.35</v>
      </c>
      <c r="O1533" t="s">
        <v>35</v>
      </c>
      <c r="P1533" t="s">
        <v>36</v>
      </c>
      <c r="Q1533" t="s">
        <v>37</v>
      </c>
      <c r="R1533" t="s">
        <v>2984</v>
      </c>
      <c r="S1533">
        <v>92345</v>
      </c>
      <c r="T1533" s="1">
        <v>42079</v>
      </c>
      <c r="U1533" s="1">
        <v>42081</v>
      </c>
      <c r="V1533">
        <v>-89.216999999999999</v>
      </c>
      <c r="W1533" s="2">
        <f>Sales_Dataset[[#This Row],[Profit]]/Sales_Dataset[[#This Row],[Sales]]</f>
        <v>-1.7552036199095022</v>
      </c>
      <c r="X1533">
        <v>12</v>
      </c>
      <c r="Y1533">
        <v>50.83</v>
      </c>
      <c r="Z1533">
        <v>88570</v>
      </c>
      <c r="AA1533" t="s">
        <v>39</v>
      </c>
      <c r="AB1533" t="s">
        <v>40</v>
      </c>
    </row>
    <row r="1534" spans="1:28" x14ac:dyDescent="0.3">
      <c r="A1534">
        <v>23294</v>
      </c>
      <c r="B1534" t="s">
        <v>76</v>
      </c>
      <c r="C1534">
        <v>0.02</v>
      </c>
      <c r="D1534">
        <v>4</v>
      </c>
      <c r="E1534">
        <v>1.3</v>
      </c>
      <c r="F1534">
        <v>3331</v>
      </c>
      <c r="G1534" t="s">
        <v>1901</v>
      </c>
      <c r="H1534" t="s">
        <v>43</v>
      </c>
      <c r="I1534" t="s">
        <v>30</v>
      </c>
      <c r="J1534" t="s">
        <v>45</v>
      </c>
      <c r="K1534" t="s">
        <v>53</v>
      </c>
      <c r="L1534" t="s">
        <v>82</v>
      </c>
      <c r="M1534" t="s">
        <v>173</v>
      </c>
      <c r="N1534">
        <v>0.37</v>
      </c>
      <c r="O1534" t="s">
        <v>35</v>
      </c>
      <c r="P1534" t="s">
        <v>88</v>
      </c>
      <c r="Q1534" t="s">
        <v>94</v>
      </c>
      <c r="R1534" t="s">
        <v>1902</v>
      </c>
      <c r="S1534">
        <v>32174</v>
      </c>
      <c r="T1534" s="1">
        <v>42013</v>
      </c>
      <c r="U1534" s="1">
        <v>42013</v>
      </c>
      <c r="V1534">
        <v>-23.295999999999999</v>
      </c>
      <c r="W1534" s="2">
        <f>Sales_Dataset[[#This Row],[Profit]]/Sales_Dataset[[#This Row],[Sales]]</f>
        <v>-0.45939656872411749</v>
      </c>
      <c r="X1534">
        <v>12</v>
      </c>
      <c r="Y1534">
        <v>50.71</v>
      </c>
      <c r="Z1534">
        <v>86284</v>
      </c>
      <c r="AA1534" t="s">
        <v>91</v>
      </c>
      <c r="AB1534" t="s">
        <v>40</v>
      </c>
    </row>
    <row r="1535" spans="1:28" x14ac:dyDescent="0.3">
      <c r="A1535">
        <v>20516</v>
      </c>
      <c r="B1535" t="s">
        <v>27</v>
      </c>
      <c r="C1535">
        <v>7.0000000000000007E-2</v>
      </c>
      <c r="D1535">
        <v>8.33</v>
      </c>
      <c r="E1535">
        <v>1.99</v>
      </c>
      <c r="F1535">
        <v>3063</v>
      </c>
      <c r="G1535" t="s">
        <v>1233</v>
      </c>
      <c r="H1535" t="s">
        <v>43</v>
      </c>
      <c r="I1535" t="s">
        <v>80</v>
      </c>
      <c r="J1535" t="s">
        <v>55</v>
      </c>
      <c r="K1535" t="s">
        <v>86</v>
      </c>
      <c r="L1535" t="s">
        <v>62</v>
      </c>
      <c r="M1535" t="s">
        <v>277</v>
      </c>
      <c r="N1535">
        <v>0.52</v>
      </c>
      <c r="O1535" t="s">
        <v>35</v>
      </c>
      <c r="P1535" t="s">
        <v>36</v>
      </c>
      <c r="Q1535" t="s">
        <v>108</v>
      </c>
      <c r="R1535" t="s">
        <v>1235</v>
      </c>
      <c r="S1535">
        <v>98034</v>
      </c>
      <c r="T1535" s="1">
        <v>42061</v>
      </c>
      <c r="U1535" s="1">
        <v>42063</v>
      </c>
      <c r="V1535">
        <v>11.95</v>
      </c>
      <c r="W1535" s="2">
        <f>Sales_Dataset[[#This Row],[Profit]]/Sales_Dataset[[#This Row],[Sales]]</f>
        <v>0.23766905330151153</v>
      </c>
      <c r="X1535">
        <v>6</v>
      </c>
      <c r="Y1535">
        <v>50.28</v>
      </c>
      <c r="Z1535">
        <v>88447</v>
      </c>
      <c r="AA1535" t="s">
        <v>39</v>
      </c>
      <c r="AB1535" t="s">
        <v>40</v>
      </c>
    </row>
    <row r="1536" spans="1:28" x14ac:dyDescent="0.3">
      <c r="A1536">
        <v>19295</v>
      </c>
      <c r="B1536" t="s">
        <v>58</v>
      </c>
      <c r="C1536">
        <v>0.08</v>
      </c>
      <c r="D1536">
        <v>4.28</v>
      </c>
      <c r="E1536">
        <v>4.79</v>
      </c>
      <c r="F1536">
        <v>2668</v>
      </c>
      <c r="G1536" t="s">
        <v>835</v>
      </c>
      <c r="H1536" t="s">
        <v>43</v>
      </c>
      <c r="I1536" t="s">
        <v>30</v>
      </c>
      <c r="J1536" t="s">
        <v>45</v>
      </c>
      <c r="K1536" t="s">
        <v>53</v>
      </c>
      <c r="L1536" t="s">
        <v>47</v>
      </c>
      <c r="M1536" t="s">
        <v>1059</v>
      </c>
      <c r="N1536">
        <v>0.4</v>
      </c>
      <c r="O1536" t="s">
        <v>35</v>
      </c>
      <c r="P1536" t="s">
        <v>49</v>
      </c>
      <c r="Q1536" t="s">
        <v>626</v>
      </c>
      <c r="R1536" t="s">
        <v>837</v>
      </c>
      <c r="S1536">
        <v>57701</v>
      </c>
      <c r="T1536" s="1">
        <v>42091</v>
      </c>
      <c r="U1536" s="1">
        <v>42093</v>
      </c>
      <c r="V1536">
        <v>-121.2</v>
      </c>
      <c r="W1536" s="2">
        <f>Sales_Dataset[[#This Row],[Profit]]/Sales_Dataset[[#This Row],[Sales]]</f>
        <v>-2.4303188289552837</v>
      </c>
      <c r="X1536">
        <v>12</v>
      </c>
      <c r="Y1536">
        <v>49.87</v>
      </c>
      <c r="Z1536">
        <v>87830</v>
      </c>
      <c r="AA1536" t="s">
        <v>52</v>
      </c>
      <c r="AB1536" t="s">
        <v>40</v>
      </c>
    </row>
    <row r="1537" spans="1:28" x14ac:dyDescent="0.3">
      <c r="A1537">
        <v>19933</v>
      </c>
      <c r="B1537" t="s">
        <v>58</v>
      </c>
      <c r="C1537">
        <v>0.09</v>
      </c>
      <c r="D1537">
        <v>6.48</v>
      </c>
      <c r="E1537">
        <v>6.35</v>
      </c>
      <c r="F1537">
        <v>691</v>
      </c>
      <c r="G1537" t="s">
        <v>1336</v>
      </c>
      <c r="H1537" t="s">
        <v>43</v>
      </c>
      <c r="I1537" t="s">
        <v>44</v>
      </c>
      <c r="J1537" t="s">
        <v>45</v>
      </c>
      <c r="K1537" t="s">
        <v>53</v>
      </c>
      <c r="L1537" t="s">
        <v>47</v>
      </c>
      <c r="M1537" t="s">
        <v>1337</v>
      </c>
      <c r="N1537">
        <v>0.37</v>
      </c>
      <c r="O1537" t="s">
        <v>35</v>
      </c>
      <c r="P1537" t="s">
        <v>36</v>
      </c>
      <c r="Q1537" t="s">
        <v>108</v>
      </c>
      <c r="R1537" t="s">
        <v>1338</v>
      </c>
      <c r="S1537">
        <v>98408</v>
      </c>
      <c r="T1537" s="1">
        <v>42084</v>
      </c>
      <c r="U1537" s="1">
        <v>42085</v>
      </c>
      <c r="V1537">
        <v>-88.6</v>
      </c>
      <c r="W1537" s="2">
        <f>Sales_Dataset[[#This Row],[Profit]]/Sales_Dataset[[#This Row],[Sales]]</f>
        <v>-1.7787592852840792</v>
      </c>
      <c r="X1537">
        <v>8</v>
      </c>
      <c r="Y1537">
        <v>49.81</v>
      </c>
      <c r="Z1537">
        <v>89915</v>
      </c>
      <c r="AA1537" t="s">
        <v>39</v>
      </c>
      <c r="AB1537" t="s">
        <v>40</v>
      </c>
    </row>
    <row r="1538" spans="1:28" x14ac:dyDescent="0.3">
      <c r="A1538">
        <v>20045</v>
      </c>
      <c r="B1538" t="s">
        <v>41</v>
      </c>
      <c r="C1538">
        <v>0.01</v>
      </c>
      <c r="D1538">
        <v>8.34</v>
      </c>
      <c r="E1538">
        <v>0.96</v>
      </c>
      <c r="F1538">
        <v>896</v>
      </c>
      <c r="G1538" t="s">
        <v>1142</v>
      </c>
      <c r="H1538" t="s">
        <v>43</v>
      </c>
      <c r="I1538" t="s">
        <v>30</v>
      </c>
      <c r="J1538" t="s">
        <v>31</v>
      </c>
      <c r="K1538" t="s">
        <v>117</v>
      </c>
      <c r="L1538" t="s">
        <v>82</v>
      </c>
      <c r="M1538" t="s">
        <v>179</v>
      </c>
      <c r="N1538">
        <v>0.43</v>
      </c>
      <c r="O1538" t="s">
        <v>35</v>
      </c>
      <c r="P1538" t="s">
        <v>49</v>
      </c>
      <c r="Q1538" t="s">
        <v>50</v>
      </c>
      <c r="R1538" t="s">
        <v>1144</v>
      </c>
      <c r="S1538">
        <v>76201</v>
      </c>
      <c r="T1538" s="1">
        <v>42014</v>
      </c>
      <c r="U1538" s="1">
        <v>42016</v>
      </c>
      <c r="V1538">
        <v>34.348199999999999</v>
      </c>
      <c r="W1538" s="2">
        <f>Sales_Dataset[[#This Row],[Profit]]/Sales_Dataset[[#This Row],[Sales]]</f>
        <v>0.69</v>
      </c>
      <c r="X1538">
        <v>6</v>
      </c>
      <c r="Y1538">
        <v>49.78</v>
      </c>
      <c r="Z1538">
        <v>90166</v>
      </c>
      <c r="AA1538" t="s">
        <v>52</v>
      </c>
      <c r="AB1538" t="s">
        <v>40</v>
      </c>
    </row>
    <row r="1539" spans="1:28" x14ac:dyDescent="0.3">
      <c r="A1539">
        <v>18275</v>
      </c>
      <c r="B1539" t="s">
        <v>65</v>
      </c>
      <c r="C1539">
        <v>0.05</v>
      </c>
      <c r="D1539">
        <v>3.98</v>
      </c>
      <c r="E1539">
        <v>5.26</v>
      </c>
      <c r="F1539">
        <v>1699</v>
      </c>
      <c r="G1539" t="s">
        <v>526</v>
      </c>
      <c r="H1539" t="s">
        <v>43</v>
      </c>
      <c r="I1539" t="s">
        <v>60</v>
      </c>
      <c r="J1539" t="s">
        <v>45</v>
      </c>
      <c r="K1539" t="s">
        <v>67</v>
      </c>
      <c r="L1539" t="s">
        <v>47</v>
      </c>
      <c r="M1539" t="s">
        <v>527</v>
      </c>
      <c r="N1539">
        <v>0.38</v>
      </c>
      <c r="O1539" t="s">
        <v>35</v>
      </c>
      <c r="P1539" t="s">
        <v>69</v>
      </c>
      <c r="Q1539" t="s">
        <v>165</v>
      </c>
      <c r="R1539" t="s">
        <v>528</v>
      </c>
      <c r="S1539">
        <v>19057</v>
      </c>
      <c r="T1539" s="1">
        <v>42088</v>
      </c>
      <c r="U1539" s="1">
        <v>42092</v>
      </c>
      <c r="V1539">
        <v>-152.52449999999999</v>
      </c>
      <c r="W1539" s="2">
        <f>Sales_Dataset[[#This Row],[Profit]]/Sales_Dataset[[#This Row],[Sales]]</f>
        <v>-3.0850424757281552</v>
      </c>
      <c r="X1539">
        <v>12</v>
      </c>
      <c r="Y1539">
        <v>49.44</v>
      </c>
      <c r="Z1539">
        <v>87345</v>
      </c>
      <c r="AA1539" t="s">
        <v>72</v>
      </c>
      <c r="AB1539" t="s">
        <v>40</v>
      </c>
    </row>
    <row r="1540" spans="1:28" x14ac:dyDescent="0.3">
      <c r="A1540">
        <v>18046</v>
      </c>
      <c r="B1540" t="s">
        <v>58</v>
      </c>
      <c r="C1540">
        <v>0.09</v>
      </c>
      <c r="D1540">
        <v>5.4</v>
      </c>
      <c r="E1540">
        <v>7.78</v>
      </c>
      <c r="F1540">
        <v>2610</v>
      </c>
      <c r="G1540" t="s">
        <v>389</v>
      </c>
      <c r="H1540" t="s">
        <v>43</v>
      </c>
      <c r="I1540" t="s">
        <v>30</v>
      </c>
      <c r="J1540" t="s">
        <v>45</v>
      </c>
      <c r="K1540" t="s">
        <v>67</v>
      </c>
      <c r="L1540" t="s">
        <v>47</v>
      </c>
      <c r="M1540" t="s">
        <v>390</v>
      </c>
      <c r="N1540">
        <v>0.37</v>
      </c>
      <c r="O1540" t="s">
        <v>35</v>
      </c>
      <c r="P1540" t="s">
        <v>36</v>
      </c>
      <c r="Q1540" t="s">
        <v>37</v>
      </c>
      <c r="R1540" t="s">
        <v>391</v>
      </c>
      <c r="S1540">
        <v>95616</v>
      </c>
      <c r="T1540" s="1">
        <v>42140</v>
      </c>
      <c r="U1540" s="1">
        <v>42141</v>
      </c>
      <c r="V1540">
        <v>-136.25200000000001</v>
      </c>
      <c r="W1540" s="2">
        <f>Sales_Dataset[[#This Row],[Profit]]/Sales_Dataset[[#This Row],[Sales]]</f>
        <v>-2.7670999187652314</v>
      </c>
      <c r="X1540">
        <v>9</v>
      </c>
      <c r="Y1540">
        <v>49.24</v>
      </c>
      <c r="Z1540">
        <v>86118</v>
      </c>
      <c r="AA1540" t="s">
        <v>39</v>
      </c>
      <c r="AB1540" t="s">
        <v>40</v>
      </c>
    </row>
    <row r="1541" spans="1:28" x14ac:dyDescent="0.3">
      <c r="A1541">
        <v>22105</v>
      </c>
      <c r="B1541" t="s">
        <v>76</v>
      </c>
      <c r="C1541">
        <v>0.04</v>
      </c>
      <c r="D1541">
        <v>7.08</v>
      </c>
      <c r="E1541">
        <v>2.35</v>
      </c>
      <c r="F1541">
        <v>2430</v>
      </c>
      <c r="G1541" t="s">
        <v>1605</v>
      </c>
      <c r="H1541" t="s">
        <v>43</v>
      </c>
      <c r="I1541" t="s">
        <v>44</v>
      </c>
      <c r="J1541" t="s">
        <v>45</v>
      </c>
      <c r="K1541" t="s">
        <v>81</v>
      </c>
      <c r="L1541" t="s">
        <v>82</v>
      </c>
      <c r="M1541" t="s">
        <v>2053</v>
      </c>
      <c r="N1541">
        <v>0.47</v>
      </c>
      <c r="O1541" t="s">
        <v>35</v>
      </c>
      <c r="P1541" t="s">
        <v>49</v>
      </c>
      <c r="Q1541" t="s">
        <v>50</v>
      </c>
      <c r="R1541" t="s">
        <v>1607</v>
      </c>
      <c r="S1541">
        <v>76541</v>
      </c>
      <c r="T1541" s="1">
        <v>42104</v>
      </c>
      <c r="U1541" s="1">
        <v>42105</v>
      </c>
      <c r="V1541">
        <v>24.59</v>
      </c>
      <c r="W1541" s="2">
        <f>Sales_Dataset[[#This Row],[Profit]]/Sales_Dataset[[#This Row],[Sales]]</f>
        <v>0.50081466395112018</v>
      </c>
      <c r="X1541">
        <v>7</v>
      </c>
      <c r="Y1541">
        <v>49.1</v>
      </c>
      <c r="Z1541">
        <v>91109</v>
      </c>
      <c r="AA1541" t="s">
        <v>52</v>
      </c>
      <c r="AB1541" t="s">
        <v>40</v>
      </c>
    </row>
    <row r="1542" spans="1:28" x14ac:dyDescent="0.3">
      <c r="A1542">
        <v>23907</v>
      </c>
      <c r="B1542" t="s">
        <v>65</v>
      </c>
      <c r="C1542">
        <v>0.08</v>
      </c>
      <c r="D1542">
        <v>8.32</v>
      </c>
      <c r="E1542">
        <v>2.38</v>
      </c>
      <c r="F1542">
        <v>3355</v>
      </c>
      <c r="G1542" t="s">
        <v>2547</v>
      </c>
      <c r="H1542" t="s">
        <v>85</v>
      </c>
      <c r="I1542" t="s">
        <v>30</v>
      </c>
      <c r="J1542" t="s">
        <v>55</v>
      </c>
      <c r="K1542" t="s">
        <v>86</v>
      </c>
      <c r="L1542" t="s">
        <v>62</v>
      </c>
      <c r="M1542" t="s">
        <v>984</v>
      </c>
      <c r="N1542">
        <v>0.74</v>
      </c>
      <c r="O1542" t="s">
        <v>35</v>
      </c>
      <c r="P1542" t="s">
        <v>36</v>
      </c>
      <c r="Q1542" t="s">
        <v>37</v>
      </c>
      <c r="R1542" t="s">
        <v>2548</v>
      </c>
      <c r="S1542">
        <v>93010</v>
      </c>
      <c r="T1542" s="1">
        <v>42063</v>
      </c>
      <c r="U1542" s="1">
        <v>42067</v>
      </c>
      <c r="V1542">
        <v>-41.83</v>
      </c>
      <c r="W1542" s="2">
        <f>Sales_Dataset[[#This Row],[Profit]]/Sales_Dataset[[#This Row],[Sales]]</f>
        <v>-0.85384772402531117</v>
      </c>
      <c r="X1542">
        <v>6</v>
      </c>
      <c r="Y1542">
        <v>48.99</v>
      </c>
      <c r="Z1542">
        <v>88587</v>
      </c>
      <c r="AA1542" t="s">
        <v>39</v>
      </c>
      <c r="AB1542" t="s">
        <v>40</v>
      </c>
    </row>
    <row r="1543" spans="1:28" x14ac:dyDescent="0.3">
      <c r="A1543">
        <v>21530</v>
      </c>
      <c r="B1543" t="s">
        <v>27</v>
      </c>
      <c r="C1543">
        <v>0.01</v>
      </c>
      <c r="D1543">
        <v>7.28</v>
      </c>
      <c r="E1543">
        <v>11.15</v>
      </c>
      <c r="F1543">
        <v>2286</v>
      </c>
      <c r="G1543" t="s">
        <v>1882</v>
      </c>
      <c r="H1543" t="s">
        <v>43</v>
      </c>
      <c r="I1543" t="s">
        <v>30</v>
      </c>
      <c r="J1543" t="s">
        <v>45</v>
      </c>
      <c r="K1543" t="s">
        <v>53</v>
      </c>
      <c r="L1543" t="s">
        <v>47</v>
      </c>
      <c r="M1543" t="s">
        <v>1884</v>
      </c>
      <c r="N1543">
        <v>0.37</v>
      </c>
      <c r="O1543" t="s">
        <v>35</v>
      </c>
      <c r="P1543" t="s">
        <v>88</v>
      </c>
      <c r="Q1543" t="s">
        <v>598</v>
      </c>
      <c r="R1543" t="s">
        <v>1883</v>
      </c>
      <c r="S1543">
        <v>29301</v>
      </c>
      <c r="T1543" s="1">
        <v>42039</v>
      </c>
      <c r="U1543" s="1">
        <v>42040</v>
      </c>
      <c r="V1543">
        <v>136.03139999999999</v>
      </c>
      <c r="W1543" s="2">
        <f>Sales_Dataset[[#This Row],[Profit]]/Sales_Dataset[[#This Row],[Sales]]</f>
        <v>2.7829664484451717</v>
      </c>
      <c r="X1543">
        <v>6</v>
      </c>
      <c r="Y1543">
        <v>48.88</v>
      </c>
      <c r="Z1543">
        <v>90145</v>
      </c>
      <c r="AA1543" t="s">
        <v>91</v>
      </c>
      <c r="AB1543" t="s">
        <v>40</v>
      </c>
    </row>
    <row r="1544" spans="1:28" x14ac:dyDescent="0.3">
      <c r="A1544">
        <v>25011</v>
      </c>
      <c r="B1544" t="s">
        <v>27</v>
      </c>
      <c r="C1544">
        <v>0.02</v>
      </c>
      <c r="D1544">
        <v>5.53</v>
      </c>
      <c r="E1544">
        <v>6.98</v>
      </c>
      <c r="F1544">
        <v>1593</v>
      </c>
      <c r="G1544" t="s">
        <v>2783</v>
      </c>
      <c r="H1544" t="s">
        <v>43</v>
      </c>
      <c r="I1544" t="s">
        <v>30</v>
      </c>
      <c r="J1544" t="s">
        <v>45</v>
      </c>
      <c r="K1544" t="s">
        <v>67</v>
      </c>
      <c r="L1544" t="s">
        <v>47</v>
      </c>
      <c r="M1544" t="s">
        <v>2784</v>
      </c>
      <c r="N1544">
        <v>0.39</v>
      </c>
      <c r="O1544" t="s">
        <v>35</v>
      </c>
      <c r="P1544" t="s">
        <v>49</v>
      </c>
      <c r="Q1544" t="s">
        <v>691</v>
      </c>
      <c r="R1544" t="s">
        <v>780</v>
      </c>
      <c r="S1544">
        <v>74006</v>
      </c>
      <c r="T1544" s="1">
        <v>42098</v>
      </c>
      <c r="U1544" s="1">
        <v>42100</v>
      </c>
      <c r="V1544">
        <v>-77.823719999999994</v>
      </c>
      <c r="W1544" s="2">
        <f>Sales_Dataset[[#This Row],[Profit]]/Sales_Dataset[[#This Row],[Sales]]</f>
        <v>-1.5944216349108786</v>
      </c>
      <c r="X1544">
        <v>8</v>
      </c>
      <c r="Y1544">
        <v>48.81</v>
      </c>
      <c r="Z1544">
        <v>86668</v>
      </c>
      <c r="AA1544" t="s">
        <v>52</v>
      </c>
      <c r="AB1544" t="s">
        <v>40</v>
      </c>
    </row>
    <row r="1545" spans="1:28" x14ac:dyDescent="0.3">
      <c r="A1545">
        <v>20390</v>
      </c>
      <c r="B1545" t="s">
        <v>58</v>
      </c>
      <c r="C1545">
        <v>7.0000000000000007E-2</v>
      </c>
      <c r="D1545">
        <v>4.76</v>
      </c>
      <c r="E1545">
        <v>0.88</v>
      </c>
      <c r="F1545">
        <v>2962</v>
      </c>
      <c r="G1545" t="s">
        <v>1481</v>
      </c>
      <c r="H1545" t="s">
        <v>85</v>
      </c>
      <c r="I1545" t="s">
        <v>80</v>
      </c>
      <c r="J1545" t="s">
        <v>45</v>
      </c>
      <c r="K1545" t="s">
        <v>53</v>
      </c>
      <c r="L1545" t="s">
        <v>82</v>
      </c>
      <c r="M1545" t="s">
        <v>850</v>
      </c>
      <c r="N1545">
        <v>0.39</v>
      </c>
      <c r="O1545" t="s">
        <v>35</v>
      </c>
      <c r="P1545" t="s">
        <v>36</v>
      </c>
      <c r="Q1545" t="s">
        <v>423</v>
      </c>
      <c r="R1545" t="s">
        <v>843</v>
      </c>
      <c r="S1545">
        <v>80027</v>
      </c>
      <c r="T1545" s="1">
        <v>42131</v>
      </c>
      <c r="U1545" s="1">
        <v>42133</v>
      </c>
      <c r="V1545">
        <v>33.347699999999996</v>
      </c>
      <c r="W1545" s="2">
        <f>Sales_Dataset[[#This Row],[Profit]]/Sales_Dataset[[#This Row],[Sales]]</f>
        <v>0.69</v>
      </c>
      <c r="X1545">
        <v>10</v>
      </c>
      <c r="Y1545">
        <v>48.33</v>
      </c>
      <c r="Z1545">
        <v>88611</v>
      </c>
      <c r="AA1545" t="s">
        <v>39</v>
      </c>
      <c r="AB1545" t="s">
        <v>40</v>
      </c>
    </row>
    <row r="1546" spans="1:28" x14ac:dyDescent="0.3">
      <c r="A1546">
        <v>23736</v>
      </c>
      <c r="B1546" t="s">
        <v>76</v>
      </c>
      <c r="C1546">
        <v>0.03</v>
      </c>
      <c r="D1546">
        <v>6.68</v>
      </c>
      <c r="E1546">
        <v>1.5</v>
      </c>
      <c r="F1546">
        <v>3221</v>
      </c>
      <c r="G1546" t="s">
        <v>2505</v>
      </c>
      <c r="H1546" t="s">
        <v>43</v>
      </c>
      <c r="I1546" t="s">
        <v>30</v>
      </c>
      <c r="J1546" t="s">
        <v>45</v>
      </c>
      <c r="K1546" t="s">
        <v>81</v>
      </c>
      <c r="L1546" t="s">
        <v>82</v>
      </c>
      <c r="M1546" t="s">
        <v>672</v>
      </c>
      <c r="N1546">
        <v>0.48</v>
      </c>
      <c r="O1546" t="s">
        <v>35</v>
      </c>
      <c r="P1546" t="s">
        <v>88</v>
      </c>
      <c r="Q1546" t="s">
        <v>94</v>
      </c>
      <c r="R1546" t="s">
        <v>2506</v>
      </c>
      <c r="S1546">
        <v>33322</v>
      </c>
      <c r="T1546" s="1">
        <v>42106</v>
      </c>
      <c r="U1546" s="1">
        <v>42107</v>
      </c>
      <c r="V1546">
        <v>-577.30400000000009</v>
      </c>
      <c r="W1546" s="2">
        <f>Sales_Dataset[[#This Row],[Profit]]/Sales_Dataset[[#This Row],[Sales]]</f>
        <v>-11.947516556291392</v>
      </c>
      <c r="X1546">
        <v>7</v>
      </c>
      <c r="Y1546">
        <v>48.32</v>
      </c>
      <c r="Z1546">
        <v>90815</v>
      </c>
      <c r="AA1546" t="s">
        <v>91</v>
      </c>
      <c r="AB1546" t="s">
        <v>40</v>
      </c>
    </row>
    <row r="1547" spans="1:28" x14ac:dyDescent="0.3">
      <c r="A1547">
        <v>21166</v>
      </c>
      <c r="B1547" t="s">
        <v>27</v>
      </c>
      <c r="C1547">
        <v>0</v>
      </c>
      <c r="D1547">
        <v>4.91</v>
      </c>
      <c r="E1547">
        <v>5.68</v>
      </c>
      <c r="F1547">
        <v>1315</v>
      </c>
      <c r="G1547" t="s">
        <v>1766</v>
      </c>
      <c r="H1547" t="s">
        <v>43</v>
      </c>
      <c r="I1547" t="s">
        <v>44</v>
      </c>
      <c r="J1547" t="s">
        <v>45</v>
      </c>
      <c r="K1547" t="s">
        <v>67</v>
      </c>
      <c r="L1547" t="s">
        <v>47</v>
      </c>
      <c r="M1547" t="s">
        <v>938</v>
      </c>
      <c r="N1547">
        <v>0.36</v>
      </c>
      <c r="O1547" t="s">
        <v>35</v>
      </c>
      <c r="P1547" t="s">
        <v>36</v>
      </c>
      <c r="Q1547" t="s">
        <v>423</v>
      </c>
      <c r="R1547" t="s">
        <v>1767</v>
      </c>
      <c r="S1547">
        <v>80906</v>
      </c>
      <c r="T1547" s="1">
        <v>42093</v>
      </c>
      <c r="U1547" s="1">
        <v>42094</v>
      </c>
      <c r="V1547">
        <v>-95.047499999999999</v>
      </c>
      <c r="W1547" s="2">
        <f>Sales_Dataset[[#This Row],[Profit]]/Sales_Dataset[[#This Row],[Sales]]</f>
        <v>-1.967857142857143</v>
      </c>
      <c r="X1547">
        <v>9</v>
      </c>
      <c r="Y1547">
        <v>48.3</v>
      </c>
      <c r="Z1547">
        <v>87602</v>
      </c>
      <c r="AA1547" t="s">
        <v>39</v>
      </c>
      <c r="AB1547" t="s">
        <v>40</v>
      </c>
    </row>
    <row r="1548" spans="1:28" x14ac:dyDescent="0.3">
      <c r="A1548">
        <v>19769</v>
      </c>
      <c r="B1548" t="s">
        <v>58</v>
      </c>
      <c r="C1548">
        <v>0.08</v>
      </c>
      <c r="D1548">
        <v>8.09</v>
      </c>
      <c r="E1548">
        <v>7.96</v>
      </c>
      <c r="F1548">
        <v>1632</v>
      </c>
      <c r="G1548" t="s">
        <v>1271</v>
      </c>
      <c r="H1548" t="s">
        <v>85</v>
      </c>
      <c r="I1548" t="s">
        <v>44</v>
      </c>
      <c r="J1548" t="s">
        <v>31</v>
      </c>
      <c r="K1548" t="s">
        <v>117</v>
      </c>
      <c r="L1548" t="s">
        <v>47</v>
      </c>
      <c r="M1548" t="s">
        <v>839</v>
      </c>
      <c r="N1548">
        <v>0.49</v>
      </c>
      <c r="O1548" t="s">
        <v>35</v>
      </c>
      <c r="P1548" t="s">
        <v>88</v>
      </c>
      <c r="Q1548" t="s">
        <v>1227</v>
      </c>
      <c r="R1548" t="s">
        <v>1272</v>
      </c>
      <c r="S1548">
        <v>39401</v>
      </c>
      <c r="T1548" s="1">
        <v>42019</v>
      </c>
      <c r="U1548" s="1">
        <v>42020</v>
      </c>
      <c r="V1548">
        <v>15.984</v>
      </c>
      <c r="W1548" s="2">
        <f>Sales_Dataset[[#This Row],[Profit]]/Sales_Dataset[[#This Row],[Sales]]</f>
        <v>0.33127461139896375</v>
      </c>
      <c r="X1548">
        <v>6</v>
      </c>
      <c r="Y1548">
        <v>48.25</v>
      </c>
      <c r="Z1548">
        <v>90530</v>
      </c>
      <c r="AA1548" t="s">
        <v>91</v>
      </c>
      <c r="AB1548" t="s">
        <v>40</v>
      </c>
    </row>
    <row r="1549" spans="1:28" x14ac:dyDescent="0.3">
      <c r="A1549">
        <v>21597</v>
      </c>
      <c r="B1549" t="s">
        <v>58</v>
      </c>
      <c r="C1549">
        <v>7.0000000000000007E-2</v>
      </c>
      <c r="D1549">
        <v>10.06</v>
      </c>
      <c r="E1549">
        <v>2.06</v>
      </c>
      <c r="F1549">
        <v>1533</v>
      </c>
      <c r="G1549" t="s">
        <v>1903</v>
      </c>
      <c r="H1549" t="s">
        <v>43</v>
      </c>
      <c r="I1549" t="s">
        <v>30</v>
      </c>
      <c r="J1549" t="s">
        <v>45</v>
      </c>
      <c r="K1549" t="s">
        <v>53</v>
      </c>
      <c r="L1549" t="s">
        <v>82</v>
      </c>
      <c r="M1549" t="s">
        <v>662</v>
      </c>
      <c r="N1549">
        <v>0.39</v>
      </c>
      <c r="O1549" t="s">
        <v>35</v>
      </c>
      <c r="P1549" t="s">
        <v>49</v>
      </c>
      <c r="Q1549" t="s">
        <v>433</v>
      </c>
      <c r="R1549" t="s">
        <v>1904</v>
      </c>
      <c r="S1549">
        <v>63130</v>
      </c>
      <c r="T1549" s="1">
        <v>42041</v>
      </c>
      <c r="U1549" s="1">
        <v>42042</v>
      </c>
      <c r="V1549">
        <v>33.189</v>
      </c>
      <c r="W1549" s="2">
        <f>Sales_Dataset[[#This Row],[Profit]]/Sales_Dataset[[#This Row],[Sales]]</f>
        <v>0.69</v>
      </c>
      <c r="X1549">
        <v>5</v>
      </c>
      <c r="Y1549">
        <v>48.1</v>
      </c>
      <c r="Z1549">
        <v>91328</v>
      </c>
      <c r="AA1549" t="s">
        <v>52</v>
      </c>
      <c r="AB1549" t="s">
        <v>40</v>
      </c>
    </row>
    <row r="1550" spans="1:28" x14ac:dyDescent="0.3">
      <c r="A1550">
        <v>25677</v>
      </c>
      <c r="B1550" t="s">
        <v>58</v>
      </c>
      <c r="C1550">
        <v>0.1</v>
      </c>
      <c r="D1550">
        <v>8.34</v>
      </c>
      <c r="E1550">
        <v>2.64</v>
      </c>
      <c r="F1550">
        <v>919</v>
      </c>
      <c r="G1550" t="s">
        <v>2894</v>
      </c>
      <c r="H1550" t="s">
        <v>43</v>
      </c>
      <c r="I1550" t="s">
        <v>80</v>
      </c>
      <c r="J1550" t="s">
        <v>45</v>
      </c>
      <c r="K1550" t="s">
        <v>61</v>
      </c>
      <c r="L1550" t="s">
        <v>62</v>
      </c>
      <c r="M1550" t="s">
        <v>191</v>
      </c>
      <c r="N1550">
        <v>0.59</v>
      </c>
      <c r="O1550" t="s">
        <v>35</v>
      </c>
      <c r="P1550" t="s">
        <v>36</v>
      </c>
      <c r="Q1550" t="s">
        <v>37</v>
      </c>
      <c r="R1550" t="s">
        <v>2895</v>
      </c>
      <c r="S1550">
        <v>96003</v>
      </c>
      <c r="T1550" s="1">
        <v>42106</v>
      </c>
      <c r="U1550" s="1">
        <v>42106</v>
      </c>
      <c r="V1550">
        <v>-6.34</v>
      </c>
      <c r="W1550" s="2">
        <f>Sales_Dataset[[#This Row],[Profit]]/Sales_Dataset[[#This Row],[Sales]]</f>
        <v>-0.1322210636079249</v>
      </c>
      <c r="X1550">
        <v>6</v>
      </c>
      <c r="Y1550">
        <v>47.95</v>
      </c>
      <c r="Z1550">
        <v>90492</v>
      </c>
      <c r="AA1550" t="s">
        <v>39</v>
      </c>
      <c r="AB1550" t="s">
        <v>40</v>
      </c>
    </row>
    <row r="1551" spans="1:28" x14ac:dyDescent="0.3">
      <c r="A1551">
        <v>19210</v>
      </c>
      <c r="B1551" t="s">
        <v>65</v>
      </c>
      <c r="C1551">
        <v>0.03</v>
      </c>
      <c r="D1551">
        <v>5.18</v>
      </c>
      <c r="E1551">
        <v>5.74</v>
      </c>
      <c r="F1551">
        <v>744</v>
      </c>
      <c r="G1551" t="s">
        <v>1016</v>
      </c>
      <c r="H1551" t="s">
        <v>43</v>
      </c>
      <c r="I1551" t="s">
        <v>30</v>
      </c>
      <c r="J1551" t="s">
        <v>45</v>
      </c>
      <c r="K1551" t="s">
        <v>67</v>
      </c>
      <c r="L1551" t="s">
        <v>47</v>
      </c>
      <c r="M1551" t="s">
        <v>1019</v>
      </c>
      <c r="N1551">
        <v>0.36</v>
      </c>
      <c r="O1551" t="s">
        <v>35</v>
      </c>
      <c r="P1551" t="s">
        <v>36</v>
      </c>
      <c r="Q1551" t="s">
        <v>396</v>
      </c>
      <c r="R1551" t="s">
        <v>1018</v>
      </c>
      <c r="S1551">
        <v>85737</v>
      </c>
      <c r="T1551" s="1">
        <v>42032</v>
      </c>
      <c r="U1551" s="1">
        <v>42036</v>
      </c>
      <c r="V1551">
        <v>-126.81418000000001</v>
      </c>
      <c r="W1551" s="2">
        <f>Sales_Dataset[[#This Row],[Profit]]/Sales_Dataset[[#This Row],[Sales]]</f>
        <v>-2.6619265323257766</v>
      </c>
      <c r="X1551">
        <v>9</v>
      </c>
      <c r="Y1551">
        <v>47.64</v>
      </c>
      <c r="Z1551">
        <v>87725</v>
      </c>
      <c r="AA1551" t="s">
        <v>39</v>
      </c>
      <c r="AB1551" t="s">
        <v>40</v>
      </c>
    </row>
    <row r="1552" spans="1:28" x14ac:dyDescent="0.3">
      <c r="A1552">
        <v>21490</v>
      </c>
      <c r="B1552" t="s">
        <v>76</v>
      </c>
      <c r="C1552">
        <v>0.05</v>
      </c>
      <c r="D1552">
        <v>8.85</v>
      </c>
      <c r="E1552">
        <v>5.6</v>
      </c>
      <c r="F1552">
        <v>2433</v>
      </c>
      <c r="G1552" t="s">
        <v>1867</v>
      </c>
      <c r="H1552" t="s">
        <v>43</v>
      </c>
      <c r="I1552" t="s">
        <v>80</v>
      </c>
      <c r="J1552" t="s">
        <v>45</v>
      </c>
      <c r="K1552" t="s">
        <v>67</v>
      </c>
      <c r="L1552" t="s">
        <v>47</v>
      </c>
      <c r="M1552" t="s">
        <v>223</v>
      </c>
      <c r="N1552">
        <v>0.36</v>
      </c>
      <c r="O1552" t="s">
        <v>35</v>
      </c>
      <c r="P1552" t="s">
        <v>49</v>
      </c>
      <c r="Q1552" t="s">
        <v>691</v>
      </c>
      <c r="R1552" t="s">
        <v>692</v>
      </c>
      <c r="S1552">
        <v>73160</v>
      </c>
      <c r="T1552" s="1">
        <v>42165</v>
      </c>
      <c r="U1552" s="1">
        <v>42166</v>
      </c>
      <c r="V1552">
        <v>-7.3415999999999997</v>
      </c>
      <c r="W1552" s="2">
        <f>Sales_Dataset[[#This Row],[Profit]]/Sales_Dataset[[#This Row],[Sales]]</f>
        <v>-0.1548860759493671</v>
      </c>
      <c r="X1552">
        <v>5</v>
      </c>
      <c r="Y1552">
        <v>47.4</v>
      </c>
      <c r="Z1552">
        <v>89095</v>
      </c>
      <c r="AA1552" t="s">
        <v>52</v>
      </c>
      <c r="AB1552" t="s">
        <v>40</v>
      </c>
    </row>
    <row r="1553" spans="1:28" x14ac:dyDescent="0.3">
      <c r="A1553">
        <v>21168</v>
      </c>
      <c r="B1553" t="s">
        <v>27</v>
      </c>
      <c r="C1553">
        <v>0.06</v>
      </c>
      <c r="D1553">
        <v>55.99</v>
      </c>
      <c r="E1553">
        <v>5</v>
      </c>
      <c r="F1553">
        <v>1316</v>
      </c>
      <c r="G1553" t="s">
        <v>1768</v>
      </c>
      <c r="H1553" t="s">
        <v>43</v>
      </c>
      <c r="I1553" t="s">
        <v>44</v>
      </c>
      <c r="J1553" t="s">
        <v>55</v>
      </c>
      <c r="K1553" t="s">
        <v>56</v>
      </c>
      <c r="L1553" t="s">
        <v>62</v>
      </c>
      <c r="M1553" t="s">
        <v>208</v>
      </c>
      <c r="N1553">
        <v>0.8</v>
      </c>
      <c r="O1553" t="s">
        <v>35</v>
      </c>
      <c r="P1553" t="s">
        <v>36</v>
      </c>
      <c r="Q1553" t="s">
        <v>423</v>
      </c>
      <c r="R1553" t="s">
        <v>1769</v>
      </c>
      <c r="S1553">
        <v>80022</v>
      </c>
      <c r="T1553" s="1">
        <v>42093</v>
      </c>
      <c r="U1553" s="1">
        <v>42095</v>
      </c>
      <c r="V1553">
        <v>-275.25299999999999</v>
      </c>
      <c r="W1553" s="2">
        <f>Sales_Dataset[[#This Row],[Profit]]/Sales_Dataset[[#This Row],[Sales]]</f>
        <v>-5.8094765723934145</v>
      </c>
      <c r="X1553">
        <v>1</v>
      </c>
      <c r="Y1553">
        <v>47.38</v>
      </c>
      <c r="Z1553">
        <v>87602</v>
      </c>
      <c r="AA1553" t="s">
        <v>39</v>
      </c>
      <c r="AB1553" t="s">
        <v>40</v>
      </c>
    </row>
    <row r="1554" spans="1:28" x14ac:dyDescent="0.3">
      <c r="A1554">
        <v>495</v>
      </c>
      <c r="B1554" t="s">
        <v>27</v>
      </c>
      <c r="C1554">
        <v>0.09</v>
      </c>
      <c r="D1554">
        <v>2.88</v>
      </c>
      <c r="E1554">
        <v>1.49</v>
      </c>
      <c r="F1554">
        <v>102</v>
      </c>
      <c r="G1554" t="s">
        <v>96</v>
      </c>
      <c r="H1554" t="s">
        <v>43</v>
      </c>
      <c r="I1554" t="s">
        <v>80</v>
      </c>
      <c r="J1554" t="s">
        <v>45</v>
      </c>
      <c r="K1554" t="s">
        <v>67</v>
      </c>
      <c r="L1554" t="s">
        <v>47</v>
      </c>
      <c r="M1554" t="s">
        <v>100</v>
      </c>
      <c r="N1554">
        <v>0.36</v>
      </c>
      <c r="O1554" t="s">
        <v>35</v>
      </c>
      <c r="P1554" t="s">
        <v>69</v>
      </c>
      <c r="Q1554" t="s">
        <v>98</v>
      </c>
      <c r="R1554" t="s">
        <v>99</v>
      </c>
      <c r="S1554">
        <v>2129</v>
      </c>
      <c r="T1554" s="1">
        <v>42177</v>
      </c>
      <c r="U1554" s="1">
        <v>42178</v>
      </c>
      <c r="V1554">
        <v>-3.3809999999999998</v>
      </c>
      <c r="W1554" s="2">
        <f>Sales_Dataset[[#This Row],[Profit]]/Sales_Dataset[[#This Row],[Sales]]</f>
        <v>-7.1464806594800243E-2</v>
      </c>
      <c r="X1554">
        <v>17</v>
      </c>
      <c r="Y1554">
        <v>47.31</v>
      </c>
      <c r="Z1554">
        <v>3397</v>
      </c>
      <c r="AA1554" t="s">
        <v>72</v>
      </c>
      <c r="AB1554" t="s">
        <v>40</v>
      </c>
    </row>
    <row r="1555" spans="1:28" x14ac:dyDescent="0.3">
      <c r="A1555">
        <v>18047</v>
      </c>
      <c r="B1555" t="s">
        <v>76</v>
      </c>
      <c r="C1555">
        <v>0.05</v>
      </c>
      <c r="D1555">
        <v>7.64</v>
      </c>
      <c r="E1555">
        <v>5.83</v>
      </c>
      <c r="F1555">
        <v>1085</v>
      </c>
      <c r="G1555" t="s">
        <v>392</v>
      </c>
      <c r="H1555" t="s">
        <v>43</v>
      </c>
      <c r="I1555" t="s">
        <v>44</v>
      </c>
      <c r="J1555" t="s">
        <v>45</v>
      </c>
      <c r="K1555" t="s">
        <v>53</v>
      </c>
      <c r="L1555" t="s">
        <v>82</v>
      </c>
      <c r="M1555" t="s">
        <v>393</v>
      </c>
      <c r="N1555">
        <v>0.36</v>
      </c>
      <c r="O1555" t="s">
        <v>35</v>
      </c>
      <c r="P1555" t="s">
        <v>69</v>
      </c>
      <c r="Q1555" t="s">
        <v>70</v>
      </c>
      <c r="R1555" t="s">
        <v>394</v>
      </c>
      <c r="S1555">
        <v>11729</v>
      </c>
      <c r="T1555" s="1">
        <v>42009</v>
      </c>
      <c r="U1555" s="1">
        <v>42010</v>
      </c>
      <c r="V1555">
        <v>-40.275199999999998</v>
      </c>
      <c r="W1555" s="2">
        <f>Sales_Dataset[[#This Row],[Profit]]/Sales_Dataset[[#This Row],[Sales]]</f>
        <v>-0.85364985163204743</v>
      </c>
      <c r="X1555">
        <v>6</v>
      </c>
      <c r="Y1555">
        <v>47.18</v>
      </c>
      <c r="Z1555">
        <v>86122</v>
      </c>
      <c r="AA1555" t="s">
        <v>72</v>
      </c>
      <c r="AB1555" t="s">
        <v>40</v>
      </c>
    </row>
    <row r="1556" spans="1:28" x14ac:dyDescent="0.3">
      <c r="A1556">
        <v>18265</v>
      </c>
      <c r="B1556" t="s">
        <v>58</v>
      </c>
      <c r="C1556">
        <v>7.0000000000000007E-2</v>
      </c>
      <c r="D1556">
        <v>2.78</v>
      </c>
      <c r="E1556">
        <v>1.49</v>
      </c>
      <c r="F1556">
        <v>3248</v>
      </c>
      <c r="G1556" t="s">
        <v>519</v>
      </c>
      <c r="H1556" t="s">
        <v>43</v>
      </c>
      <c r="I1556" t="s">
        <v>60</v>
      </c>
      <c r="J1556" t="s">
        <v>45</v>
      </c>
      <c r="K1556" t="s">
        <v>67</v>
      </c>
      <c r="L1556" t="s">
        <v>47</v>
      </c>
      <c r="M1556" t="s">
        <v>520</v>
      </c>
      <c r="N1556">
        <v>0.36</v>
      </c>
      <c r="O1556" t="s">
        <v>35</v>
      </c>
      <c r="P1556" t="s">
        <v>88</v>
      </c>
      <c r="Q1556" t="s">
        <v>521</v>
      </c>
      <c r="R1556" t="s">
        <v>522</v>
      </c>
      <c r="S1556">
        <v>70458</v>
      </c>
      <c r="T1556" s="1">
        <v>42131</v>
      </c>
      <c r="U1556" s="1">
        <v>42132</v>
      </c>
      <c r="V1556">
        <v>-340.53109999999998</v>
      </c>
      <c r="W1556" s="2">
        <f>Sales_Dataset[[#This Row],[Profit]]/Sales_Dataset[[#This Row],[Sales]]</f>
        <v>-7.2268909168081494</v>
      </c>
      <c r="X1556">
        <v>17</v>
      </c>
      <c r="Y1556">
        <v>47.12</v>
      </c>
      <c r="Z1556">
        <v>87297</v>
      </c>
      <c r="AA1556" t="s">
        <v>91</v>
      </c>
      <c r="AB1556" t="s">
        <v>40</v>
      </c>
    </row>
    <row r="1557" spans="1:28" x14ac:dyDescent="0.3">
      <c r="A1557">
        <v>25953</v>
      </c>
      <c r="B1557" t="s">
        <v>58</v>
      </c>
      <c r="C1557">
        <v>0.06</v>
      </c>
      <c r="D1557">
        <v>42.98</v>
      </c>
      <c r="E1557">
        <v>4.62</v>
      </c>
      <c r="F1557">
        <v>2964</v>
      </c>
      <c r="G1557" t="s">
        <v>2947</v>
      </c>
      <c r="H1557" t="s">
        <v>43</v>
      </c>
      <c r="I1557" t="s">
        <v>80</v>
      </c>
      <c r="J1557" t="s">
        <v>45</v>
      </c>
      <c r="K1557" t="s">
        <v>73</v>
      </c>
      <c r="L1557" t="s">
        <v>47</v>
      </c>
      <c r="M1557" t="s">
        <v>1275</v>
      </c>
      <c r="N1557">
        <v>0.56000000000000005</v>
      </c>
      <c r="O1557" t="s">
        <v>35</v>
      </c>
      <c r="P1557" t="s">
        <v>69</v>
      </c>
      <c r="Q1557" t="s">
        <v>441</v>
      </c>
      <c r="R1557" t="s">
        <v>926</v>
      </c>
      <c r="S1557">
        <v>43050</v>
      </c>
      <c r="T1557" s="1">
        <v>42115</v>
      </c>
      <c r="U1557" s="1">
        <v>42117</v>
      </c>
      <c r="V1557">
        <v>-24.63</v>
      </c>
      <c r="W1557" s="2">
        <f>Sales_Dataset[[#This Row],[Profit]]/Sales_Dataset[[#This Row],[Sales]]</f>
        <v>-0.52359693877551017</v>
      </c>
      <c r="X1557">
        <v>1</v>
      </c>
      <c r="Y1557">
        <v>47.04</v>
      </c>
      <c r="Z1557">
        <v>88610</v>
      </c>
      <c r="AA1557" t="s">
        <v>72</v>
      </c>
      <c r="AB1557" t="s">
        <v>40</v>
      </c>
    </row>
    <row r="1558" spans="1:28" x14ac:dyDescent="0.3">
      <c r="A1558">
        <v>24534</v>
      </c>
      <c r="B1558" t="s">
        <v>41</v>
      </c>
      <c r="C1558">
        <v>0.06</v>
      </c>
      <c r="D1558">
        <v>44.01</v>
      </c>
      <c r="E1558">
        <v>3.5</v>
      </c>
      <c r="F1558">
        <v>1374</v>
      </c>
      <c r="G1558" t="s">
        <v>2661</v>
      </c>
      <c r="H1558" t="s">
        <v>43</v>
      </c>
      <c r="I1558" t="s">
        <v>44</v>
      </c>
      <c r="J1558" t="s">
        <v>45</v>
      </c>
      <c r="K1558" t="s">
        <v>73</v>
      </c>
      <c r="L1558" t="s">
        <v>47</v>
      </c>
      <c r="M1558" t="s">
        <v>2662</v>
      </c>
      <c r="N1558">
        <v>0.59</v>
      </c>
      <c r="O1558" t="s">
        <v>35</v>
      </c>
      <c r="P1558" t="s">
        <v>36</v>
      </c>
      <c r="Q1558" t="s">
        <v>37</v>
      </c>
      <c r="R1558" t="s">
        <v>752</v>
      </c>
      <c r="S1558">
        <v>95207</v>
      </c>
      <c r="T1558" s="1">
        <v>42162</v>
      </c>
      <c r="U1558" s="1">
        <v>42163</v>
      </c>
      <c r="V1558">
        <v>-21.231999999999999</v>
      </c>
      <c r="W1558" s="2">
        <f>Sales_Dataset[[#This Row],[Profit]]/Sales_Dataset[[#This Row],[Sales]]</f>
        <v>-0.45232211333617384</v>
      </c>
      <c r="X1558">
        <v>1</v>
      </c>
      <c r="Y1558">
        <v>46.94</v>
      </c>
      <c r="Z1558">
        <v>88212</v>
      </c>
      <c r="AA1558" t="s">
        <v>39</v>
      </c>
      <c r="AB1558" t="s">
        <v>40</v>
      </c>
    </row>
    <row r="1559" spans="1:28" x14ac:dyDescent="0.3">
      <c r="A1559">
        <v>25499</v>
      </c>
      <c r="B1559" t="s">
        <v>58</v>
      </c>
      <c r="C1559">
        <v>0.06</v>
      </c>
      <c r="D1559">
        <v>15.04</v>
      </c>
      <c r="E1559">
        <v>1.97</v>
      </c>
      <c r="F1559">
        <v>1778</v>
      </c>
      <c r="G1559" t="s">
        <v>2858</v>
      </c>
      <c r="H1559" t="s">
        <v>43</v>
      </c>
      <c r="I1559" t="s">
        <v>80</v>
      </c>
      <c r="J1559" t="s">
        <v>45</v>
      </c>
      <c r="K1559" t="s">
        <v>53</v>
      </c>
      <c r="L1559" t="s">
        <v>82</v>
      </c>
      <c r="M1559" t="s">
        <v>2584</v>
      </c>
      <c r="N1559">
        <v>0.39</v>
      </c>
      <c r="O1559" t="s">
        <v>35</v>
      </c>
      <c r="P1559" t="s">
        <v>49</v>
      </c>
      <c r="Q1559" t="s">
        <v>413</v>
      </c>
      <c r="R1559" t="s">
        <v>2859</v>
      </c>
      <c r="S1559">
        <v>47906</v>
      </c>
      <c r="T1559" s="1">
        <v>42134</v>
      </c>
      <c r="U1559" s="1">
        <v>42134</v>
      </c>
      <c r="V1559">
        <v>2.3320000000000003</v>
      </c>
      <c r="W1559" s="2">
        <f>Sales_Dataset[[#This Row],[Profit]]/Sales_Dataset[[#This Row],[Sales]]</f>
        <v>4.9765258215962449E-2</v>
      </c>
      <c r="X1559">
        <v>3</v>
      </c>
      <c r="Y1559">
        <v>46.86</v>
      </c>
      <c r="Z1559">
        <v>89943</v>
      </c>
      <c r="AA1559" t="s">
        <v>52</v>
      </c>
      <c r="AB1559" t="s">
        <v>40</v>
      </c>
    </row>
    <row r="1560" spans="1:28" x14ac:dyDescent="0.3">
      <c r="A1560">
        <v>20938</v>
      </c>
      <c r="B1560" t="s">
        <v>65</v>
      </c>
      <c r="C1560">
        <v>0.04</v>
      </c>
      <c r="D1560">
        <v>8.6</v>
      </c>
      <c r="E1560">
        <v>6.19</v>
      </c>
      <c r="F1560">
        <v>2578</v>
      </c>
      <c r="G1560" t="s">
        <v>1690</v>
      </c>
      <c r="H1560" t="s">
        <v>43</v>
      </c>
      <c r="I1560" t="s">
        <v>44</v>
      </c>
      <c r="J1560" t="s">
        <v>45</v>
      </c>
      <c r="K1560" t="s">
        <v>67</v>
      </c>
      <c r="L1560" t="s">
        <v>47</v>
      </c>
      <c r="M1560" t="s">
        <v>247</v>
      </c>
      <c r="N1560">
        <v>0.38</v>
      </c>
      <c r="O1560" t="s">
        <v>35</v>
      </c>
      <c r="P1560" t="s">
        <v>88</v>
      </c>
      <c r="Q1560" t="s">
        <v>564</v>
      </c>
      <c r="R1560" t="s">
        <v>1691</v>
      </c>
      <c r="S1560">
        <v>36801</v>
      </c>
      <c r="T1560" s="1">
        <v>42126</v>
      </c>
      <c r="U1560" s="1">
        <v>42128</v>
      </c>
      <c r="V1560">
        <v>309.71159999999998</v>
      </c>
      <c r="W1560" s="2">
        <f>Sales_Dataset[[#This Row],[Profit]]/Sales_Dataset[[#This Row],[Sales]]</f>
        <v>6.6107065101387397</v>
      </c>
      <c r="X1560">
        <v>5</v>
      </c>
      <c r="Y1560">
        <v>46.85</v>
      </c>
      <c r="Z1560">
        <v>88298</v>
      </c>
      <c r="AA1560" t="s">
        <v>91</v>
      </c>
      <c r="AB1560" t="s">
        <v>40</v>
      </c>
    </row>
    <row r="1561" spans="1:28" x14ac:dyDescent="0.3">
      <c r="A1561">
        <v>18522</v>
      </c>
      <c r="B1561" t="s">
        <v>58</v>
      </c>
      <c r="C1561">
        <v>7.0000000000000007E-2</v>
      </c>
      <c r="D1561">
        <v>1.68</v>
      </c>
      <c r="E1561">
        <v>1.57</v>
      </c>
      <c r="F1561">
        <v>188</v>
      </c>
      <c r="G1561" t="s">
        <v>661</v>
      </c>
      <c r="H1561" t="s">
        <v>43</v>
      </c>
      <c r="I1561" t="s">
        <v>30</v>
      </c>
      <c r="J1561" t="s">
        <v>45</v>
      </c>
      <c r="K1561" t="s">
        <v>81</v>
      </c>
      <c r="L1561" t="s">
        <v>82</v>
      </c>
      <c r="M1561" t="s">
        <v>102</v>
      </c>
      <c r="N1561">
        <v>0.59</v>
      </c>
      <c r="O1561" t="s">
        <v>35</v>
      </c>
      <c r="P1561" t="s">
        <v>49</v>
      </c>
      <c r="Q1561" t="s">
        <v>50</v>
      </c>
      <c r="R1561" t="s">
        <v>663</v>
      </c>
      <c r="S1561">
        <v>76240</v>
      </c>
      <c r="T1561" s="1">
        <v>42146</v>
      </c>
      <c r="U1561" s="1">
        <v>42147</v>
      </c>
      <c r="V1561">
        <v>7.1500000000000057</v>
      </c>
      <c r="W1561" s="2">
        <f>Sales_Dataset[[#This Row],[Profit]]/Sales_Dataset[[#This Row],[Sales]]</f>
        <v>0.15326902465166142</v>
      </c>
      <c r="X1561">
        <v>29</v>
      </c>
      <c r="Y1561">
        <v>46.65</v>
      </c>
      <c r="Z1561">
        <v>88361</v>
      </c>
      <c r="AA1561" t="s">
        <v>52</v>
      </c>
      <c r="AB1561" t="s">
        <v>40</v>
      </c>
    </row>
    <row r="1562" spans="1:28" x14ac:dyDescent="0.3">
      <c r="A1562">
        <v>23984</v>
      </c>
      <c r="B1562" t="s">
        <v>76</v>
      </c>
      <c r="C1562">
        <v>0.1</v>
      </c>
      <c r="D1562">
        <v>2.78</v>
      </c>
      <c r="E1562">
        <v>1.25</v>
      </c>
      <c r="F1562">
        <v>2487</v>
      </c>
      <c r="G1562" t="s">
        <v>2555</v>
      </c>
      <c r="H1562" t="s">
        <v>43</v>
      </c>
      <c r="I1562" t="s">
        <v>60</v>
      </c>
      <c r="J1562" t="s">
        <v>45</v>
      </c>
      <c r="K1562" t="s">
        <v>81</v>
      </c>
      <c r="L1562" t="s">
        <v>82</v>
      </c>
      <c r="M1562" t="s">
        <v>657</v>
      </c>
      <c r="N1562">
        <v>0.59</v>
      </c>
      <c r="O1562" t="s">
        <v>35</v>
      </c>
      <c r="P1562" t="s">
        <v>88</v>
      </c>
      <c r="Q1562" t="s">
        <v>89</v>
      </c>
      <c r="R1562" t="s">
        <v>2556</v>
      </c>
      <c r="S1562">
        <v>30084</v>
      </c>
      <c r="T1562" s="1">
        <v>42175</v>
      </c>
      <c r="U1562" s="1">
        <v>42176</v>
      </c>
      <c r="V1562">
        <v>0.7854000000000001</v>
      </c>
      <c r="W1562" s="2">
        <f>Sales_Dataset[[#This Row],[Profit]]/Sales_Dataset[[#This Row],[Sales]]</f>
        <v>1.6919431279620853E-2</v>
      </c>
      <c r="X1562">
        <v>18</v>
      </c>
      <c r="Y1562">
        <v>46.42</v>
      </c>
      <c r="Z1562">
        <v>91415</v>
      </c>
      <c r="AA1562" t="s">
        <v>91</v>
      </c>
      <c r="AB1562" t="s">
        <v>40</v>
      </c>
    </row>
    <row r="1563" spans="1:28" x14ac:dyDescent="0.3">
      <c r="A1563">
        <v>18796</v>
      </c>
      <c r="B1563" t="s">
        <v>27</v>
      </c>
      <c r="C1563">
        <v>0.06</v>
      </c>
      <c r="D1563">
        <v>15.67</v>
      </c>
      <c r="E1563">
        <v>1.39</v>
      </c>
      <c r="F1563">
        <v>1974</v>
      </c>
      <c r="G1563" t="s">
        <v>784</v>
      </c>
      <c r="H1563" t="s">
        <v>43</v>
      </c>
      <c r="I1563" t="s">
        <v>80</v>
      </c>
      <c r="J1563" t="s">
        <v>45</v>
      </c>
      <c r="K1563" t="s">
        <v>115</v>
      </c>
      <c r="L1563" t="s">
        <v>47</v>
      </c>
      <c r="M1563" t="s">
        <v>787</v>
      </c>
      <c r="N1563">
        <v>0.38</v>
      </c>
      <c r="O1563" t="s">
        <v>35</v>
      </c>
      <c r="P1563" t="s">
        <v>49</v>
      </c>
      <c r="Q1563" t="s">
        <v>216</v>
      </c>
      <c r="R1563" t="s">
        <v>786</v>
      </c>
      <c r="S1563">
        <v>48127</v>
      </c>
      <c r="T1563" s="1">
        <v>42144</v>
      </c>
      <c r="U1563" s="1">
        <v>42145</v>
      </c>
      <c r="V1563">
        <v>25.51</v>
      </c>
      <c r="W1563" s="2">
        <f>Sales_Dataset[[#This Row],[Profit]]/Sales_Dataset[[#This Row],[Sales]]</f>
        <v>0.54978448275862069</v>
      </c>
      <c r="X1563">
        <v>3</v>
      </c>
      <c r="Y1563">
        <v>46.4</v>
      </c>
      <c r="Z1563">
        <v>89040</v>
      </c>
      <c r="AA1563" t="s">
        <v>52</v>
      </c>
      <c r="AB1563" t="s">
        <v>40</v>
      </c>
    </row>
    <row r="1564" spans="1:28" x14ac:dyDescent="0.3">
      <c r="A1564">
        <v>18492</v>
      </c>
      <c r="B1564" t="s">
        <v>76</v>
      </c>
      <c r="C1564">
        <v>0.02</v>
      </c>
      <c r="D1564">
        <v>15.57</v>
      </c>
      <c r="E1564">
        <v>1.39</v>
      </c>
      <c r="F1564">
        <v>617</v>
      </c>
      <c r="G1564" t="s">
        <v>638</v>
      </c>
      <c r="H1564" t="s">
        <v>43</v>
      </c>
      <c r="I1564" t="s">
        <v>80</v>
      </c>
      <c r="J1564" t="s">
        <v>45</v>
      </c>
      <c r="K1564" t="s">
        <v>115</v>
      </c>
      <c r="L1564" t="s">
        <v>47</v>
      </c>
      <c r="M1564" t="s">
        <v>639</v>
      </c>
      <c r="N1564">
        <v>0.38</v>
      </c>
      <c r="O1564" t="s">
        <v>35</v>
      </c>
      <c r="P1564" t="s">
        <v>36</v>
      </c>
      <c r="Q1564" t="s">
        <v>423</v>
      </c>
      <c r="R1564" t="s">
        <v>640</v>
      </c>
      <c r="S1564">
        <v>81001</v>
      </c>
      <c r="T1564" s="1">
        <v>42123</v>
      </c>
      <c r="U1564" s="1">
        <v>42124</v>
      </c>
      <c r="V1564">
        <v>23.5428</v>
      </c>
      <c r="W1564" s="2">
        <f>Sales_Dataset[[#This Row],[Profit]]/Sales_Dataset[[#This Row],[Sales]]</f>
        <v>0.50925373134328356</v>
      </c>
      <c r="X1564">
        <v>3</v>
      </c>
      <c r="Y1564">
        <v>46.23</v>
      </c>
      <c r="Z1564">
        <v>88198</v>
      </c>
      <c r="AA1564" t="s">
        <v>39</v>
      </c>
      <c r="AB1564" t="s">
        <v>40</v>
      </c>
    </row>
    <row r="1565" spans="1:28" x14ac:dyDescent="0.3">
      <c r="A1565">
        <v>23061</v>
      </c>
      <c r="B1565" t="s">
        <v>65</v>
      </c>
      <c r="C1565">
        <v>0.09</v>
      </c>
      <c r="D1565">
        <v>4.9800000000000004</v>
      </c>
      <c r="E1565">
        <v>7.44</v>
      </c>
      <c r="F1565">
        <v>269</v>
      </c>
      <c r="G1565" t="s">
        <v>2306</v>
      </c>
      <c r="H1565" t="s">
        <v>43</v>
      </c>
      <c r="I1565" t="s">
        <v>44</v>
      </c>
      <c r="J1565" t="s">
        <v>45</v>
      </c>
      <c r="K1565" t="s">
        <v>53</v>
      </c>
      <c r="L1565" t="s">
        <v>47</v>
      </c>
      <c r="M1565" t="s">
        <v>136</v>
      </c>
      <c r="N1565">
        <v>0.36</v>
      </c>
      <c r="O1565" t="s">
        <v>35</v>
      </c>
      <c r="P1565" t="s">
        <v>36</v>
      </c>
      <c r="Q1565" t="s">
        <v>396</v>
      </c>
      <c r="R1565" t="s">
        <v>2307</v>
      </c>
      <c r="S1565">
        <v>85234</v>
      </c>
      <c r="T1565" s="1">
        <v>42160</v>
      </c>
      <c r="U1565" s="1">
        <v>42162</v>
      </c>
      <c r="V1565">
        <v>-46.005000000000003</v>
      </c>
      <c r="W1565" s="2">
        <f>Sales_Dataset[[#This Row],[Profit]]/Sales_Dataset[[#This Row],[Sales]]</f>
        <v>-0.9964262508122157</v>
      </c>
      <c r="X1565">
        <v>9</v>
      </c>
      <c r="Y1565">
        <v>46.17</v>
      </c>
      <c r="Z1565">
        <v>88942</v>
      </c>
      <c r="AA1565" t="s">
        <v>39</v>
      </c>
      <c r="AB1565" t="s">
        <v>40</v>
      </c>
    </row>
    <row r="1566" spans="1:28" x14ac:dyDescent="0.3">
      <c r="A1566">
        <v>2571</v>
      </c>
      <c r="B1566" t="s">
        <v>76</v>
      </c>
      <c r="C1566">
        <v>0.02</v>
      </c>
      <c r="D1566">
        <v>4.13</v>
      </c>
      <c r="E1566">
        <v>6.89</v>
      </c>
      <c r="F1566">
        <v>1745</v>
      </c>
      <c r="G1566" t="s">
        <v>161</v>
      </c>
      <c r="H1566" t="s">
        <v>43</v>
      </c>
      <c r="I1566" t="s">
        <v>44</v>
      </c>
      <c r="J1566" t="s">
        <v>45</v>
      </c>
      <c r="K1566" t="s">
        <v>46</v>
      </c>
      <c r="L1566" t="s">
        <v>47</v>
      </c>
      <c r="M1566" t="s">
        <v>193</v>
      </c>
      <c r="N1566">
        <v>0.39</v>
      </c>
      <c r="O1566" t="s">
        <v>35</v>
      </c>
      <c r="P1566" t="s">
        <v>88</v>
      </c>
      <c r="Q1566" t="s">
        <v>89</v>
      </c>
      <c r="R1566" t="s">
        <v>90</v>
      </c>
      <c r="S1566">
        <v>30305</v>
      </c>
      <c r="T1566" s="1">
        <v>42013</v>
      </c>
      <c r="U1566" s="1">
        <v>42014</v>
      </c>
      <c r="V1566">
        <v>-51.736999999999995</v>
      </c>
      <c r="W1566" s="2">
        <f>Sales_Dataset[[#This Row],[Profit]]/Sales_Dataset[[#This Row],[Sales]]</f>
        <v>-1.127904948768258</v>
      </c>
      <c r="X1566">
        <v>9</v>
      </c>
      <c r="Y1566">
        <v>45.87</v>
      </c>
      <c r="Z1566">
        <v>18561</v>
      </c>
      <c r="AA1566" t="s">
        <v>91</v>
      </c>
      <c r="AB1566" t="s">
        <v>40</v>
      </c>
    </row>
    <row r="1567" spans="1:28" x14ac:dyDescent="0.3">
      <c r="A1567">
        <v>26103</v>
      </c>
      <c r="B1567" t="s">
        <v>27</v>
      </c>
      <c r="C1567">
        <v>0.02</v>
      </c>
      <c r="D1567">
        <v>4.9800000000000004</v>
      </c>
      <c r="E1567">
        <v>5.49</v>
      </c>
      <c r="F1567">
        <v>164</v>
      </c>
      <c r="G1567" t="s">
        <v>2987</v>
      </c>
      <c r="H1567" t="s">
        <v>43</v>
      </c>
      <c r="I1567" t="s">
        <v>44</v>
      </c>
      <c r="J1567" t="s">
        <v>45</v>
      </c>
      <c r="K1567" t="s">
        <v>53</v>
      </c>
      <c r="L1567" t="s">
        <v>47</v>
      </c>
      <c r="M1567" t="s">
        <v>2989</v>
      </c>
      <c r="N1567">
        <v>0.38</v>
      </c>
      <c r="O1567" t="s">
        <v>35</v>
      </c>
      <c r="P1567" t="s">
        <v>36</v>
      </c>
      <c r="Q1567" t="s">
        <v>108</v>
      </c>
      <c r="R1567" t="s">
        <v>2988</v>
      </c>
      <c r="S1567">
        <v>99352</v>
      </c>
      <c r="T1567" s="1">
        <v>42006</v>
      </c>
      <c r="U1567" s="1">
        <v>42007</v>
      </c>
      <c r="V1567">
        <v>-77.03</v>
      </c>
      <c r="W1567" s="2">
        <f>Sales_Dataset[[#This Row],[Profit]]/Sales_Dataset[[#This Row],[Sales]]</f>
        <v>-1.6881437650668418</v>
      </c>
      <c r="X1567">
        <v>9</v>
      </c>
      <c r="Y1567">
        <v>45.63</v>
      </c>
      <c r="Z1567">
        <v>89961</v>
      </c>
      <c r="AA1567" t="s">
        <v>39</v>
      </c>
      <c r="AB1567" t="s">
        <v>40</v>
      </c>
    </row>
    <row r="1568" spans="1:28" x14ac:dyDescent="0.3">
      <c r="A1568">
        <v>23070</v>
      </c>
      <c r="B1568" t="s">
        <v>58</v>
      </c>
      <c r="C1568">
        <v>0.09</v>
      </c>
      <c r="D1568">
        <v>4.9800000000000004</v>
      </c>
      <c r="E1568">
        <v>6.07</v>
      </c>
      <c r="F1568">
        <v>92</v>
      </c>
      <c r="G1568" t="s">
        <v>2309</v>
      </c>
      <c r="H1568" t="s">
        <v>43</v>
      </c>
      <c r="I1568" t="s">
        <v>44</v>
      </c>
      <c r="J1568" t="s">
        <v>45</v>
      </c>
      <c r="K1568" t="s">
        <v>53</v>
      </c>
      <c r="L1568" t="s">
        <v>47</v>
      </c>
      <c r="M1568" t="s">
        <v>149</v>
      </c>
      <c r="N1568">
        <v>0.36</v>
      </c>
      <c r="O1568" t="s">
        <v>35</v>
      </c>
      <c r="P1568" t="s">
        <v>88</v>
      </c>
      <c r="Q1568" t="s">
        <v>521</v>
      </c>
      <c r="R1568" t="s">
        <v>2311</v>
      </c>
      <c r="S1568">
        <v>70056</v>
      </c>
      <c r="T1568" s="1">
        <v>42141</v>
      </c>
      <c r="U1568" s="1">
        <v>42142</v>
      </c>
      <c r="V1568">
        <v>325.39800000000002</v>
      </c>
      <c r="W1568" s="2">
        <f>Sales_Dataset[[#This Row],[Profit]]/Sales_Dataset[[#This Row],[Sales]]</f>
        <v>7.176841640935157</v>
      </c>
      <c r="X1568">
        <v>9</v>
      </c>
      <c r="Y1568">
        <v>45.34</v>
      </c>
      <c r="Z1568">
        <v>87175</v>
      </c>
      <c r="AA1568" t="s">
        <v>91</v>
      </c>
      <c r="AB1568" t="s">
        <v>40</v>
      </c>
    </row>
    <row r="1569" spans="1:28" x14ac:dyDescent="0.3">
      <c r="A1569">
        <v>24158</v>
      </c>
      <c r="B1569" t="s">
        <v>27</v>
      </c>
      <c r="C1569">
        <v>0.05</v>
      </c>
      <c r="D1569">
        <v>14.81</v>
      </c>
      <c r="E1569">
        <v>13.32</v>
      </c>
      <c r="F1569">
        <v>1702</v>
      </c>
      <c r="G1569" t="s">
        <v>2587</v>
      </c>
      <c r="H1569" t="s">
        <v>43</v>
      </c>
      <c r="I1569" t="s">
        <v>44</v>
      </c>
      <c r="J1569" t="s">
        <v>45</v>
      </c>
      <c r="K1569" t="s">
        <v>73</v>
      </c>
      <c r="L1569" t="s">
        <v>47</v>
      </c>
      <c r="M1569" t="s">
        <v>338</v>
      </c>
      <c r="N1569">
        <v>0.43</v>
      </c>
      <c r="O1569" t="s">
        <v>35</v>
      </c>
      <c r="P1569" t="s">
        <v>88</v>
      </c>
      <c r="Q1569" t="s">
        <v>1227</v>
      </c>
      <c r="R1569" t="s">
        <v>2588</v>
      </c>
      <c r="S1569">
        <v>39301</v>
      </c>
      <c r="T1569" s="1">
        <v>42021</v>
      </c>
      <c r="U1569" s="1">
        <v>42024</v>
      </c>
      <c r="V1569">
        <v>-220.05200000000002</v>
      </c>
      <c r="W1569" s="2">
        <f>Sales_Dataset[[#This Row],[Profit]]/Sales_Dataset[[#This Row],[Sales]]</f>
        <v>-4.8598056537102474</v>
      </c>
      <c r="X1569">
        <v>3</v>
      </c>
      <c r="Y1569">
        <v>45.28</v>
      </c>
      <c r="Z1569">
        <v>90473</v>
      </c>
      <c r="AA1569" t="s">
        <v>91</v>
      </c>
      <c r="AB1569" t="s">
        <v>40</v>
      </c>
    </row>
    <row r="1570" spans="1:28" x14ac:dyDescent="0.3">
      <c r="A1570">
        <v>25280</v>
      </c>
      <c r="B1570" t="s">
        <v>58</v>
      </c>
      <c r="C1570">
        <v>0.04</v>
      </c>
      <c r="D1570">
        <v>14.27</v>
      </c>
      <c r="E1570">
        <v>7.27</v>
      </c>
      <c r="F1570">
        <v>1086</v>
      </c>
      <c r="G1570" t="s">
        <v>2827</v>
      </c>
      <c r="H1570" t="s">
        <v>43</v>
      </c>
      <c r="I1570" t="s">
        <v>44</v>
      </c>
      <c r="J1570" t="s">
        <v>45</v>
      </c>
      <c r="K1570" t="s">
        <v>67</v>
      </c>
      <c r="L1570" t="s">
        <v>47</v>
      </c>
      <c r="M1570" t="s">
        <v>2828</v>
      </c>
      <c r="N1570">
        <v>0.38</v>
      </c>
      <c r="O1570" t="s">
        <v>35</v>
      </c>
      <c r="P1570" t="s">
        <v>69</v>
      </c>
      <c r="Q1570" t="s">
        <v>70</v>
      </c>
      <c r="R1570" t="s">
        <v>2829</v>
      </c>
      <c r="S1570">
        <v>11746</v>
      </c>
      <c r="T1570" s="1">
        <v>42118</v>
      </c>
      <c r="U1570" s="1">
        <v>42119</v>
      </c>
      <c r="V1570">
        <v>2.125</v>
      </c>
      <c r="W1570" s="2">
        <f>Sales_Dataset[[#This Row],[Profit]]/Sales_Dataset[[#This Row],[Sales]]</f>
        <v>4.6971706454465072E-2</v>
      </c>
      <c r="X1570">
        <v>3</v>
      </c>
      <c r="Y1570">
        <v>45.24</v>
      </c>
      <c r="Z1570">
        <v>86123</v>
      </c>
      <c r="AA1570" t="s">
        <v>72</v>
      </c>
      <c r="AB1570" t="s">
        <v>40</v>
      </c>
    </row>
    <row r="1571" spans="1:28" x14ac:dyDescent="0.3">
      <c r="A1571">
        <v>22065</v>
      </c>
      <c r="B1571" t="s">
        <v>41</v>
      </c>
      <c r="C1571">
        <v>0.03</v>
      </c>
      <c r="D1571">
        <v>3.98</v>
      </c>
      <c r="E1571">
        <v>0.7</v>
      </c>
      <c r="F1571">
        <v>3017</v>
      </c>
      <c r="G1571" t="s">
        <v>2044</v>
      </c>
      <c r="H1571" t="s">
        <v>43</v>
      </c>
      <c r="I1571" t="s">
        <v>30</v>
      </c>
      <c r="J1571" t="s">
        <v>45</v>
      </c>
      <c r="K1571" t="s">
        <v>81</v>
      </c>
      <c r="L1571" t="s">
        <v>82</v>
      </c>
      <c r="M1571" t="s">
        <v>340</v>
      </c>
      <c r="N1571">
        <v>0.52</v>
      </c>
      <c r="O1571" t="s">
        <v>35</v>
      </c>
      <c r="P1571" t="s">
        <v>36</v>
      </c>
      <c r="Q1571" t="s">
        <v>37</v>
      </c>
      <c r="R1571" t="s">
        <v>2045</v>
      </c>
      <c r="S1571">
        <v>92024</v>
      </c>
      <c r="T1571" s="1">
        <v>42013</v>
      </c>
      <c r="U1571" s="1">
        <v>42014</v>
      </c>
      <c r="V1571">
        <v>31.201799999999995</v>
      </c>
      <c r="W1571" s="2">
        <f>Sales_Dataset[[#This Row],[Profit]]/Sales_Dataset[[#This Row],[Sales]]</f>
        <v>0.69</v>
      </c>
      <c r="X1571">
        <v>11</v>
      </c>
      <c r="Y1571">
        <v>45.22</v>
      </c>
      <c r="Z1571">
        <v>89071</v>
      </c>
      <c r="AA1571" t="s">
        <v>39</v>
      </c>
      <c r="AB1571" t="s">
        <v>40</v>
      </c>
    </row>
    <row r="1572" spans="1:28" x14ac:dyDescent="0.3">
      <c r="A1572">
        <v>25719</v>
      </c>
      <c r="B1572" t="s">
        <v>58</v>
      </c>
      <c r="C1572">
        <v>0.01</v>
      </c>
      <c r="D1572">
        <v>3.75</v>
      </c>
      <c r="E1572">
        <v>0.5</v>
      </c>
      <c r="F1572">
        <v>2886</v>
      </c>
      <c r="G1572" t="s">
        <v>2902</v>
      </c>
      <c r="H1572" t="s">
        <v>43</v>
      </c>
      <c r="I1572" t="s">
        <v>80</v>
      </c>
      <c r="J1572" t="s">
        <v>45</v>
      </c>
      <c r="K1572" t="s">
        <v>46</v>
      </c>
      <c r="L1572" t="s">
        <v>47</v>
      </c>
      <c r="M1572" t="s">
        <v>352</v>
      </c>
      <c r="N1572">
        <v>0.37</v>
      </c>
      <c r="O1572" t="s">
        <v>35</v>
      </c>
      <c r="P1572" t="s">
        <v>69</v>
      </c>
      <c r="Q1572" t="s">
        <v>441</v>
      </c>
      <c r="R1572" t="s">
        <v>2903</v>
      </c>
      <c r="S1572">
        <v>44134</v>
      </c>
      <c r="T1572" s="1">
        <v>42055</v>
      </c>
      <c r="U1572" s="1">
        <v>42056</v>
      </c>
      <c r="V1572">
        <v>31.132799999999996</v>
      </c>
      <c r="W1572" s="2">
        <f>Sales_Dataset[[#This Row],[Profit]]/Sales_Dataset[[#This Row],[Sales]]</f>
        <v>0.69</v>
      </c>
      <c r="X1572">
        <v>12</v>
      </c>
      <c r="Y1572">
        <v>45.12</v>
      </c>
      <c r="Z1572">
        <v>87630</v>
      </c>
      <c r="AA1572" t="s">
        <v>72</v>
      </c>
      <c r="AB1572" t="s">
        <v>40</v>
      </c>
    </row>
    <row r="1573" spans="1:28" x14ac:dyDescent="0.3">
      <c r="A1573">
        <v>21515</v>
      </c>
      <c r="B1573" t="s">
        <v>58</v>
      </c>
      <c r="C1573">
        <v>7.0000000000000007E-2</v>
      </c>
      <c r="D1573">
        <v>4.9800000000000004</v>
      </c>
      <c r="E1573">
        <v>4.7</v>
      </c>
      <c r="F1573">
        <v>2893</v>
      </c>
      <c r="G1573" t="s">
        <v>1877</v>
      </c>
      <c r="H1573" t="s">
        <v>43</v>
      </c>
      <c r="I1573" t="s">
        <v>80</v>
      </c>
      <c r="J1573" t="s">
        <v>45</v>
      </c>
      <c r="K1573" t="s">
        <v>53</v>
      </c>
      <c r="L1573" t="s">
        <v>47</v>
      </c>
      <c r="M1573" t="s">
        <v>283</v>
      </c>
      <c r="N1573">
        <v>0.38</v>
      </c>
      <c r="O1573" t="s">
        <v>35</v>
      </c>
      <c r="P1573" t="s">
        <v>49</v>
      </c>
      <c r="Q1573" t="s">
        <v>216</v>
      </c>
      <c r="R1573" t="s">
        <v>1308</v>
      </c>
      <c r="S1573">
        <v>48071</v>
      </c>
      <c r="T1573" s="1">
        <v>42058</v>
      </c>
      <c r="U1573" s="1">
        <v>42059</v>
      </c>
      <c r="V1573">
        <v>-21.684000000000001</v>
      </c>
      <c r="W1573" s="2">
        <f>Sales_Dataset[[#This Row],[Profit]]/Sales_Dataset[[#This Row],[Sales]]</f>
        <v>-0.48133185349611546</v>
      </c>
      <c r="X1573">
        <v>9</v>
      </c>
      <c r="Y1573">
        <v>45.05</v>
      </c>
      <c r="Z1573">
        <v>90011</v>
      </c>
      <c r="AA1573" t="s">
        <v>52</v>
      </c>
      <c r="AB1573" t="s">
        <v>40</v>
      </c>
    </row>
    <row r="1574" spans="1:28" x14ac:dyDescent="0.3">
      <c r="A1574">
        <v>21720</v>
      </c>
      <c r="B1574" t="s">
        <v>41</v>
      </c>
      <c r="C1574">
        <v>0.09</v>
      </c>
      <c r="D1574">
        <v>8.4600000000000009</v>
      </c>
      <c r="E1574">
        <v>8.99</v>
      </c>
      <c r="F1574">
        <v>3133</v>
      </c>
      <c r="G1574" t="s">
        <v>1943</v>
      </c>
      <c r="H1574" t="s">
        <v>85</v>
      </c>
      <c r="I1574" t="s">
        <v>30</v>
      </c>
      <c r="J1574" t="s">
        <v>55</v>
      </c>
      <c r="K1574" t="s">
        <v>86</v>
      </c>
      <c r="L1574" t="s">
        <v>62</v>
      </c>
      <c r="M1574" t="s">
        <v>1945</v>
      </c>
      <c r="N1574">
        <v>0.79</v>
      </c>
      <c r="O1574" t="s">
        <v>35</v>
      </c>
      <c r="P1574" t="s">
        <v>49</v>
      </c>
      <c r="Q1574" t="s">
        <v>176</v>
      </c>
      <c r="R1574" t="s">
        <v>1944</v>
      </c>
      <c r="S1574">
        <v>60540</v>
      </c>
      <c r="T1574" s="1">
        <v>42067</v>
      </c>
      <c r="U1574" s="1">
        <v>42070</v>
      </c>
      <c r="V1574">
        <v>-100.51</v>
      </c>
      <c r="W1574" s="2">
        <f>Sales_Dataset[[#This Row],[Profit]]/Sales_Dataset[[#This Row],[Sales]]</f>
        <v>-2.2320675105485233</v>
      </c>
      <c r="X1574">
        <v>5</v>
      </c>
      <c r="Y1574">
        <v>45.03</v>
      </c>
      <c r="Z1574">
        <v>86792</v>
      </c>
      <c r="AA1574" t="s">
        <v>52</v>
      </c>
      <c r="AB1574" t="s">
        <v>40</v>
      </c>
    </row>
    <row r="1575" spans="1:28" x14ac:dyDescent="0.3">
      <c r="A1575">
        <v>21429</v>
      </c>
      <c r="B1575" t="s">
        <v>58</v>
      </c>
      <c r="C1575">
        <v>0.08</v>
      </c>
      <c r="D1575">
        <v>6.48</v>
      </c>
      <c r="E1575">
        <v>8.4</v>
      </c>
      <c r="F1575">
        <v>3338</v>
      </c>
      <c r="G1575" t="s">
        <v>1849</v>
      </c>
      <c r="H1575" t="s">
        <v>43</v>
      </c>
      <c r="I1575" t="s">
        <v>80</v>
      </c>
      <c r="J1575" t="s">
        <v>45</v>
      </c>
      <c r="K1575" t="s">
        <v>53</v>
      </c>
      <c r="L1575" t="s">
        <v>47</v>
      </c>
      <c r="M1575" t="s">
        <v>1850</v>
      </c>
      <c r="N1575">
        <v>0.37</v>
      </c>
      <c r="O1575" t="s">
        <v>35</v>
      </c>
      <c r="P1575" t="s">
        <v>88</v>
      </c>
      <c r="Q1575" t="s">
        <v>94</v>
      </c>
      <c r="R1575" t="s">
        <v>1851</v>
      </c>
      <c r="S1575">
        <v>33614</v>
      </c>
      <c r="T1575" s="1">
        <v>42131</v>
      </c>
      <c r="U1575" s="1">
        <v>42131</v>
      </c>
      <c r="V1575">
        <v>58.811999999999998</v>
      </c>
      <c r="W1575" s="2">
        <f>Sales_Dataset[[#This Row],[Profit]]/Sales_Dataset[[#This Row],[Sales]]</f>
        <v>1.3069333333333333</v>
      </c>
      <c r="X1575">
        <v>7</v>
      </c>
      <c r="Y1575">
        <v>45</v>
      </c>
      <c r="Z1575">
        <v>85979</v>
      </c>
      <c r="AA1575" t="s">
        <v>91</v>
      </c>
      <c r="AB1575" t="s">
        <v>40</v>
      </c>
    </row>
    <row r="1576" spans="1:28" x14ac:dyDescent="0.3">
      <c r="A1576">
        <v>24075</v>
      </c>
      <c r="B1576" t="s">
        <v>27</v>
      </c>
      <c r="C1576">
        <v>0.06</v>
      </c>
      <c r="D1576">
        <v>4.24</v>
      </c>
      <c r="E1576">
        <v>5.41</v>
      </c>
      <c r="F1576">
        <v>2004</v>
      </c>
      <c r="G1576" t="s">
        <v>2569</v>
      </c>
      <c r="H1576" t="s">
        <v>43</v>
      </c>
      <c r="I1576" t="s">
        <v>44</v>
      </c>
      <c r="J1576" t="s">
        <v>45</v>
      </c>
      <c r="K1576" t="s">
        <v>67</v>
      </c>
      <c r="L1576" t="s">
        <v>47</v>
      </c>
      <c r="M1576" t="s">
        <v>2493</v>
      </c>
      <c r="N1576">
        <v>0.35</v>
      </c>
      <c r="O1576" t="s">
        <v>35</v>
      </c>
      <c r="P1576" t="s">
        <v>36</v>
      </c>
      <c r="Q1576" t="s">
        <v>1259</v>
      </c>
      <c r="R1576" t="s">
        <v>1260</v>
      </c>
      <c r="S1576">
        <v>59715</v>
      </c>
      <c r="T1576" s="1">
        <v>42111</v>
      </c>
      <c r="U1576" s="1">
        <v>42113</v>
      </c>
      <c r="V1576">
        <v>-78.916679999999999</v>
      </c>
      <c r="W1576" s="2">
        <f>Sales_Dataset[[#This Row],[Profit]]/Sales_Dataset[[#This Row],[Sales]]</f>
        <v>-1.7537039999999999</v>
      </c>
      <c r="X1576">
        <v>10</v>
      </c>
      <c r="Y1576">
        <v>45</v>
      </c>
      <c r="Z1576">
        <v>91277</v>
      </c>
      <c r="AA1576" t="s">
        <v>39</v>
      </c>
      <c r="AB1576" t="s">
        <v>40</v>
      </c>
    </row>
    <row r="1577" spans="1:28" x14ac:dyDescent="0.3">
      <c r="A1577">
        <v>5421</v>
      </c>
      <c r="B1577" t="s">
        <v>65</v>
      </c>
      <c r="C1577">
        <v>0.02</v>
      </c>
      <c r="D1577">
        <v>1.1399999999999999</v>
      </c>
      <c r="E1577">
        <v>0.7</v>
      </c>
      <c r="F1577">
        <v>894</v>
      </c>
      <c r="G1577" t="s">
        <v>178</v>
      </c>
      <c r="H1577" t="s">
        <v>43</v>
      </c>
      <c r="I1577" t="s">
        <v>30</v>
      </c>
      <c r="J1577" t="s">
        <v>45</v>
      </c>
      <c r="K1577" t="s">
        <v>268</v>
      </c>
      <c r="L1577" t="s">
        <v>82</v>
      </c>
      <c r="M1577" t="s">
        <v>284</v>
      </c>
      <c r="N1577">
        <v>0.38</v>
      </c>
      <c r="O1577" t="s">
        <v>35</v>
      </c>
      <c r="P1577" t="s">
        <v>69</v>
      </c>
      <c r="Q1577" t="s">
        <v>107</v>
      </c>
      <c r="R1577" t="s">
        <v>108</v>
      </c>
      <c r="S1577">
        <v>20024</v>
      </c>
      <c r="T1577" s="1">
        <v>42037</v>
      </c>
      <c r="U1577" s="1">
        <v>42037</v>
      </c>
      <c r="V1577">
        <v>-0.49</v>
      </c>
      <c r="W1577" s="2">
        <f>Sales_Dataset[[#This Row],[Profit]]/Sales_Dataset[[#This Row],[Sales]]</f>
        <v>-1.092530657748049E-2</v>
      </c>
      <c r="X1577">
        <v>38</v>
      </c>
      <c r="Y1577">
        <v>44.85</v>
      </c>
      <c r="Z1577">
        <v>38529</v>
      </c>
      <c r="AA1577" t="s">
        <v>72</v>
      </c>
      <c r="AB1577" t="s">
        <v>40</v>
      </c>
    </row>
    <row r="1578" spans="1:28" x14ac:dyDescent="0.3">
      <c r="A1578">
        <v>20553</v>
      </c>
      <c r="B1578" t="s">
        <v>76</v>
      </c>
      <c r="C1578">
        <v>0.02</v>
      </c>
      <c r="D1578">
        <v>5.98</v>
      </c>
      <c r="E1578">
        <v>5.46</v>
      </c>
      <c r="F1578">
        <v>1828</v>
      </c>
      <c r="G1578" t="s">
        <v>1528</v>
      </c>
      <c r="H1578" t="s">
        <v>43</v>
      </c>
      <c r="I1578" t="s">
        <v>30</v>
      </c>
      <c r="J1578" t="s">
        <v>45</v>
      </c>
      <c r="K1578" t="s">
        <v>53</v>
      </c>
      <c r="L1578" t="s">
        <v>47</v>
      </c>
      <c r="M1578" t="s">
        <v>1507</v>
      </c>
      <c r="N1578">
        <v>0.36</v>
      </c>
      <c r="O1578" t="s">
        <v>35</v>
      </c>
      <c r="P1578" t="s">
        <v>49</v>
      </c>
      <c r="Q1578" t="s">
        <v>455</v>
      </c>
      <c r="R1578" t="s">
        <v>1529</v>
      </c>
      <c r="S1578">
        <v>50613</v>
      </c>
      <c r="T1578" s="1">
        <v>42054</v>
      </c>
      <c r="U1578" s="1">
        <v>42055</v>
      </c>
      <c r="V1578">
        <v>-47.12</v>
      </c>
      <c r="W1578" s="2">
        <f>Sales_Dataset[[#This Row],[Profit]]/Sales_Dataset[[#This Row],[Sales]]</f>
        <v>-1.0517857142857143</v>
      </c>
      <c r="X1578">
        <v>7</v>
      </c>
      <c r="Y1578">
        <v>44.8</v>
      </c>
      <c r="Z1578">
        <v>86956</v>
      </c>
      <c r="AA1578" t="s">
        <v>52</v>
      </c>
      <c r="AB1578" t="s">
        <v>40</v>
      </c>
    </row>
    <row r="1579" spans="1:28" x14ac:dyDescent="0.3">
      <c r="A1579">
        <v>24952</v>
      </c>
      <c r="B1579" t="s">
        <v>65</v>
      </c>
      <c r="C1579">
        <v>0.06</v>
      </c>
      <c r="D1579">
        <v>3.74</v>
      </c>
      <c r="E1579">
        <v>0.94</v>
      </c>
      <c r="F1579">
        <v>2334</v>
      </c>
      <c r="G1579" t="s">
        <v>2497</v>
      </c>
      <c r="H1579" t="s">
        <v>43</v>
      </c>
      <c r="I1579" t="s">
        <v>44</v>
      </c>
      <c r="J1579" t="s">
        <v>45</v>
      </c>
      <c r="K1579" t="s">
        <v>268</v>
      </c>
      <c r="L1579" t="s">
        <v>82</v>
      </c>
      <c r="M1579" t="s">
        <v>2769</v>
      </c>
      <c r="N1579">
        <v>0.83</v>
      </c>
      <c r="O1579" t="s">
        <v>35</v>
      </c>
      <c r="P1579" t="s">
        <v>49</v>
      </c>
      <c r="Q1579" t="s">
        <v>419</v>
      </c>
      <c r="R1579" t="s">
        <v>2498</v>
      </c>
      <c r="S1579">
        <v>53220</v>
      </c>
      <c r="T1579" s="1">
        <v>42157</v>
      </c>
      <c r="U1579" s="1">
        <v>42164</v>
      </c>
      <c r="V1579">
        <v>-7.6849999999999996</v>
      </c>
      <c r="W1579" s="2">
        <f>Sales_Dataset[[#This Row],[Profit]]/Sales_Dataset[[#This Row],[Sales]]</f>
        <v>-0.17173184357541899</v>
      </c>
      <c r="X1579">
        <v>12</v>
      </c>
      <c r="Y1579">
        <v>44.75</v>
      </c>
      <c r="Z1579">
        <v>89610</v>
      </c>
      <c r="AA1579" t="s">
        <v>52</v>
      </c>
      <c r="AB1579" t="s">
        <v>40</v>
      </c>
    </row>
    <row r="1580" spans="1:28" x14ac:dyDescent="0.3">
      <c r="A1580">
        <v>25962</v>
      </c>
      <c r="B1580" t="s">
        <v>41</v>
      </c>
      <c r="C1580">
        <v>0</v>
      </c>
      <c r="D1580">
        <v>2.6</v>
      </c>
      <c r="E1580">
        <v>2.4</v>
      </c>
      <c r="F1580">
        <v>2616</v>
      </c>
      <c r="G1580" t="s">
        <v>2948</v>
      </c>
      <c r="H1580" t="s">
        <v>43</v>
      </c>
      <c r="I1580" t="s">
        <v>30</v>
      </c>
      <c r="J1580" t="s">
        <v>45</v>
      </c>
      <c r="K1580" t="s">
        <v>81</v>
      </c>
      <c r="L1580" t="s">
        <v>82</v>
      </c>
      <c r="M1580" t="s">
        <v>1822</v>
      </c>
      <c r="N1580">
        <v>0.57999999999999996</v>
      </c>
      <c r="O1580" t="s">
        <v>35</v>
      </c>
      <c r="P1580" t="s">
        <v>49</v>
      </c>
      <c r="Q1580" t="s">
        <v>216</v>
      </c>
      <c r="R1580" t="s">
        <v>2949</v>
      </c>
      <c r="S1580">
        <v>49002</v>
      </c>
      <c r="T1580" s="1">
        <v>42074</v>
      </c>
      <c r="U1580" s="1">
        <v>42076</v>
      </c>
      <c r="V1580">
        <v>-45.21</v>
      </c>
      <c r="W1580" s="2">
        <f>Sales_Dataset[[#This Row],[Profit]]/Sales_Dataset[[#This Row],[Sales]]</f>
        <v>-1.0102793296089385</v>
      </c>
      <c r="X1580">
        <v>16</v>
      </c>
      <c r="Y1580">
        <v>44.75</v>
      </c>
      <c r="Z1580">
        <v>91495</v>
      </c>
      <c r="AA1580" t="s">
        <v>52</v>
      </c>
      <c r="AB1580" t="s">
        <v>40</v>
      </c>
    </row>
    <row r="1581" spans="1:28" x14ac:dyDescent="0.3">
      <c r="A1581">
        <v>18660</v>
      </c>
      <c r="B1581" t="s">
        <v>41</v>
      </c>
      <c r="C1581">
        <v>0.05</v>
      </c>
      <c r="D1581">
        <v>14.56</v>
      </c>
      <c r="E1581">
        <v>3.5</v>
      </c>
      <c r="F1581">
        <v>771</v>
      </c>
      <c r="G1581" t="s">
        <v>719</v>
      </c>
      <c r="H1581" t="s">
        <v>43</v>
      </c>
      <c r="I1581" t="s">
        <v>60</v>
      </c>
      <c r="J1581" t="s">
        <v>45</v>
      </c>
      <c r="K1581" t="s">
        <v>73</v>
      </c>
      <c r="L1581" t="s">
        <v>47</v>
      </c>
      <c r="M1581" t="s">
        <v>720</v>
      </c>
      <c r="N1581">
        <v>0.57999999999999996</v>
      </c>
      <c r="O1581" t="s">
        <v>35</v>
      </c>
      <c r="P1581" t="s">
        <v>36</v>
      </c>
      <c r="Q1581" t="s">
        <v>516</v>
      </c>
      <c r="R1581" t="s">
        <v>721</v>
      </c>
      <c r="S1581">
        <v>97068</v>
      </c>
      <c r="T1581" s="1">
        <v>42082</v>
      </c>
      <c r="U1581" s="1">
        <v>42084</v>
      </c>
      <c r="V1581">
        <v>-8.5299999999999994</v>
      </c>
      <c r="W1581" s="2">
        <f>Sales_Dataset[[#This Row],[Profit]]/Sales_Dataset[[#This Row],[Sales]]</f>
        <v>-0.1909986565158979</v>
      </c>
      <c r="X1581">
        <v>3</v>
      </c>
      <c r="Y1581">
        <v>44.66</v>
      </c>
      <c r="Z1581">
        <v>88667</v>
      </c>
      <c r="AA1581" t="s">
        <v>39</v>
      </c>
      <c r="AB1581" t="s">
        <v>40</v>
      </c>
    </row>
    <row r="1582" spans="1:28" x14ac:dyDescent="0.3">
      <c r="A1582">
        <v>18421</v>
      </c>
      <c r="B1582" t="s">
        <v>27</v>
      </c>
      <c r="C1582">
        <v>0.02</v>
      </c>
      <c r="D1582">
        <v>38.76</v>
      </c>
      <c r="E1582">
        <v>13.26</v>
      </c>
      <c r="F1582">
        <v>2840</v>
      </c>
      <c r="G1582" t="s">
        <v>594</v>
      </c>
      <c r="H1582" t="s">
        <v>43</v>
      </c>
      <c r="I1582" t="s">
        <v>30</v>
      </c>
      <c r="J1582" t="s">
        <v>45</v>
      </c>
      <c r="K1582" t="s">
        <v>53</v>
      </c>
      <c r="L1582" t="s">
        <v>47</v>
      </c>
      <c r="M1582" t="s">
        <v>605</v>
      </c>
      <c r="N1582">
        <v>0.36</v>
      </c>
      <c r="O1582" t="s">
        <v>35</v>
      </c>
      <c r="P1582" t="s">
        <v>88</v>
      </c>
      <c r="Q1582" t="s">
        <v>94</v>
      </c>
      <c r="R1582" t="s">
        <v>596</v>
      </c>
      <c r="S1582">
        <v>33161</v>
      </c>
      <c r="T1582" s="1">
        <v>42166</v>
      </c>
      <c r="U1582" s="1">
        <v>42167</v>
      </c>
      <c r="V1582">
        <v>-294.084</v>
      </c>
      <c r="W1582" s="2">
        <f>Sales_Dataset[[#This Row],[Profit]]/Sales_Dataset[[#This Row],[Sales]]</f>
        <v>-6.5908561183325869</v>
      </c>
      <c r="X1582">
        <v>1</v>
      </c>
      <c r="Y1582">
        <v>44.62</v>
      </c>
      <c r="Z1582">
        <v>87885</v>
      </c>
      <c r="AA1582" t="s">
        <v>91</v>
      </c>
      <c r="AB1582" t="s">
        <v>40</v>
      </c>
    </row>
    <row r="1583" spans="1:28" x14ac:dyDescent="0.3">
      <c r="A1583">
        <v>24637</v>
      </c>
      <c r="B1583" t="s">
        <v>41</v>
      </c>
      <c r="C1583">
        <v>0.03</v>
      </c>
      <c r="D1583">
        <v>4.9800000000000004</v>
      </c>
      <c r="E1583">
        <v>4.62</v>
      </c>
      <c r="F1583">
        <v>3209</v>
      </c>
      <c r="G1583" t="s">
        <v>2684</v>
      </c>
      <c r="H1583" t="s">
        <v>85</v>
      </c>
      <c r="I1583" t="s">
        <v>30</v>
      </c>
      <c r="J1583" t="s">
        <v>55</v>
      </c>
      <c r="K1583" t="s">
        <v>86</v>
      </c>
      <c r="L1583" t="s">
        <v>62</v>
      </c>
      <c r="M1583" t="s">
        <v>359</v>
      </c>
      <c r="N1583">
        <v>0.64</v>
      </c>
      <c r="O1583" t="s">
        <v>35</v>
      </c>
      <c r="P1583" t="s">
        <v>36</v>
      </c>
      <c r="Q1583" t="s">
        <v>37</v>
      </c>
      <c r="R1583" t="s">
        <v>2685</v>
      </c>
      <c r="S1583">
        <v>90210</v>
      </c>
      <c r="T1583" s="1">
        <v>42183</v>
      </c>
      <c r="U1583" s="1">
        <v>42184</v>
      </c>
      <c r="V1583">
        <v>-30.45</v>
      </c>
      <c r="W1583" s="2">
        <f>Sales_Dataset[[#This Row],[Profit]]/Sales_Dataset[[#This Row],[Sales]]</f>
        <v>-0.68829113924050633</v>
      </c>
      <c r="X1583">
        <v>8</v>
      </c>
      <c r="Y1583">
        <v>44.24</v>
      </c>
      <c r="Z1583">
        <v>90739</v>
      </c>
      <c r="AA1583" t="s">
        <v>39</v>
      </c>
      <c r="AB1583" t="s">
        <v>40</v>
      </c>
    </row>
    <row r="1584" spans="1:28" x14ac:dyDescent="0.3">
      <c r="A1584">
        <v>22787</v>
      </c>
      <c r="B1584" t="s">
        <v>27</v>
      </c>
      <c r="C1584">
        <v>0</v>
      </c>
      <c r="D1584">
        <v>5.0199999999999996</v>
      </c>
      <c r="E1584">
        <v>5.14</v>
      </c>
      <c r="F1584">
        <v>2797</v>
      </c>
      <c r="G1584" t="s">
        <v>2238</v>
      </c>
      <c r="H1584" t="s">
        <v>43</v>
      </c>
      <c r="I1584" t="s">
        <v>80</v>
      </c>
      <c r="J1584" t="s">
        <v>55</v>
      </c>
      <c r="K1584" t="s">
        <v>86</v>
      </c>
      <c r="L1584" t="s">
        <v>62</v>
      </c>
      <c r="M1584" t="s">
        <v>249</v>
      </c>
      <c r="N1584">
        <v>0.79</v>
      </c>
      <c r="O1584" t="s">
        <v>35</v>
      </c>
      <c r="P1584" t="s">
        <v>69</v>
      </c>
      <c r="Q1584" t="s">
        <v>165</v>
      </c>
      <c r="R1584" t="s">
        <v>2239</v>
      </c>
      <c r="S1584">
        <v>15122</v>
      </c>
      <c r="T1584" s="1">
        <v>42014</v>
      </c>
      <c r="U1584" s="1">
        <v>42015</v>
      </c>
      <c r="V1584">
        <v>-159.30279999999999</v>
      </c>
      <c r="W1584" s="2">
        <f>Sales_Dataset[[#This Row],[Profit]]/Sales_Dataset[[#This Row],[Sales]]</f>
        <v>-3.625461993627674</v>
      </c>
      <c r="X1584">
        <v>8</v>
      </c>
      <c r="Y1584">
        <v>43.94</v>
      </c>
      <c r="Z1584">
        <v>87552</v>
      </c>
      <c r="AA1584" t="s">
        <v>72</v>
      </c>
      <c r="AB1584" t="s">
        <v>40</v>
      </c>
    </row>
    <row r="1585" spans="1:28" x14ac:dyDescent="0.3">
      <c r="A1585">
        <v>22846</v>
      </c>
      <c r="B1585" t="s">
        <v>27</v>
      </c>
      <c r="C1585">
        <v>0.1</v>
      </c>
      <c r="D1585">
        <v>4.9800000000000004</v>
      </c>
      <c r="E1585">
        <v>7.54</v>
      </c>
      <c r="F1585">
        <v>3194</v>
      </c>
      <c r="G1585" t="s">
        <v>2259</v>
      </c>
      <c r="H1585" t="s">
        <v>43</v>
      </c>
      <c r="I1585" t="s">
        <v>80</v>
      </c>
      <c r="J1585" t="s">
        <v>45</v>
      </c>
      <c r="K1585" t="s">
        <v>53</v>
      </c>
      <c r="L1585" t="s">
        <v>47</v>
      </c>
      <c r="M1585" t="s">
        <v>2260</v>
      </c>
      <c r="N1585">
        <v>0.38</v>
      </c>
      <c r="O1585" t="s">
        <v>35</v>
      </c>
      <c r="P1585" t="s">
        <v>88</v>
      </c>
      <c r="Q1585" t="s">
        <v>94</v>
      </c>
      <c r="R1585" t="s">
        <v>1585</v>
      </c>
      <c r="S1585">
        <v>34609</v>
      </c>
      <c r="T1585" s="1">
        <v>42073</v>
      </c>
      <c r="U1585" s="1">
        <v>42074</v>
      </c>
      <c r="V1585">
        <v>45.077999999999996</v>
      </c>
      <c r="W1585" s="2">
        <f>Sales_Dataset[[#This Row],[Profit]]/Sales_Dataset[[#This Row],[Sales]]</f>
        <v>1.0282390510948904</v>
      </c>
      <c r="X1585">
        <v>9</v>
      </c>
      <c r="Y1585">
        <v>43.84</v>
      </c>
      <c r="Z1585">
        <v>89805</v>
      </c>
      <c r="AA1585" t="s">
        <v>91</v>
      </c>
      <c r="AB1585" t="s">
        <v>40</v>
      </c>
    </row>
    <row r="1586" spans="1:28" x14ac:dyDescent="0.3">
      <c r="A1586">
        <v>25450</v>
      </c>
      <c r="B1586" t="s">
        <v>27</v>
      </c>
      <c r="C1586">
        <v>0.01</v>
      </c>
      <c r="D1586">
        <v>19.989999999999998</v>
      </c>
      <c r="E1586">
        <v>11.17</v>
      </c>
      <c r="F1586">
        <v>392</v>
      </c>
      <c r="G1586" t="s">
        <v>2843</v>
      </c>
      <c r="H1586" t="s">
        <v>43</v>
      </c>
      <c r="I1586" t="s">
        <v>30</v>
      </c>
      <c r="J1586" t="s">
        <v>31</v>
      </c>
      <c r="K1586" t="s">
        <v>117</v>
      </c>
      <c r="L1586" t="s">
        <v>105</v>
      </c>
      <c r="M1586" t="s">
        <v>1544</v>
      </c>
      <c r="N1586">
        <v>0.6</v>
      </c>
      <c r="O1586" t="s">
        <v>35</v>
      </c>
      <c r="P1586" t="s">
        <v>49</v>
      </c>
      <c r="Q1586" t="s">
        <v>433</v>
      </c>
      <c r="R1586" t="s">
        <v>1432</v>
      </c>
      <c r="S1586">
        <v>63105</v>
      </c>
      <c r="T1586" s="1">
        <v>42068</v>
      </c>
      <c r="U1586" s="1">
        <v>42071</v>
      </c>
      <c r="V1586">
        <v>27.91</v>
      </c>
      <c r="W1586" s="2">
        <f>Sales_Dataset[[#This Row],[Profit]]/Sales_Dataset[[#This Row],[Sales]]</f>
        <v>0.63940435280641472</v>
      </c>
      <c r="X1586">
        <v>2</v>
      </c>
      <c r="Y1586">
        <v>43.65</v>
      </c>
      <c r="Z1586">
        <v>86383</v>
      </c>
      <c r="AA1586" t="s">
        <v>52</v>
      </c>
      <c r="AB1586" t="s">
        <v>40</v>
      </c>
    </row>
    <row r="1587" spans="1:28" x14ac:dyDescent="0.3">
      <c r="A1587">
        <v>23983</v>
      </c>
      <c r="B1587" t="s">
        <v>76</v>
      </c>
      <c r="C1587">
        <v>0.04</v>
      </c>
      <c r="D1587">
        <v>3.08</v>
      </c>
      <c r="E1587">
        <v>0.99</v>
      </c>
      <c r="F1587">
        <v>2487</v>
      </c>
      <c r="G1587" t="s">
        <v>2555</v>
      </c>
      <c r="H1587" t="s">
        <v>43</v>
      </c>
      <c r="I1587" t="s">
        <v>60</v>
      </c>
      <c r="J1587" t="s">
        <v>45</v>
      </c>
      <c r="K1587" t="s">
        <v>46</v>
      </c>
      <c r="L1587" t="s">
        <v>47</v>
      </c>
      <c r="M1587" t="s">
        <v>48</v>
      </c>
      <c r="N1587">
        <v>0.37</v>
      </c>
      <c r="O1587" t="s">
        <v>35</v>
      </c>
      <c r="P1587" t="s">
        <v>88</v>
      </c>
      <c r="Q1587" t="s">
        <v>89</v>
      </c>
      <c r="R1587" t="s">
        <v>2556</v>
      </c>
      <c r="S1587">
        <v>30084</v>
      </c>
      <c r="T1587" s="1">
        <v>42175</v>
      </c>
      <c r="U1587" s="1">
        <v>42176</v>
      </c>
      <c r="V1587">
        <v>257.08319999999998</v>
      </c>
      <c r="W1587" s="2">
        <f>Sales_Dataset[[#This Row],[Profit]]/Sales_Dataset[[#This Row],[Sales]]</f>
        <v>5.9222114720110577</v>
      </c>
      <c r="X1587">
        <v>14</v>
      </c>
      <c r="Y1587">
        <v>43.41</v>
      </c>
      <c r="Z1587">
        <v>91415</v>
      </c>
      <c r="AA1587" t="s">
        <v>91</v>
      </c>
      <c r="AB1587" t="s">
        <v>40</v>
      </c>
    </row>
    <row r="1588" spans="1:28" x14ac:dyDescent="0.3">
      <c r="A1588">
        <v>23350</v>
      </c>
      <c r="B1588" t="s">
        <v>27</v>
      </c>
      <c r="C1588">
        <v>0.02</v>
      </c>
      <c r="D1588">
        <v>4.91</v>
      </c>
      <c r="E1588">
        <v>0.5</v>
      </c>
      <c r="F1588">
        <v>2797</v>
      </c>
      <c r="G1588" t="s">
        <v>2238</v>
      </c>
      <c r="H1588" t="s">
        <v>43</v>
      </c>
      <c r="I1588" t="s">
        <v>30</v>
      </c>
      <c r="J1588" t="s">
        <v>45</v>
      </c>
      <c r="K1588" t="s">
        <v>46</v>
      </c>
      <c r="L1588" t="s">
        <v>47</v>
      </c>
      <c r="M1588" t="s">
        <v>1779</v>
      </c>
      <c r="N1588">
        <v>0.36</v>
      </c>
      <c r="O1588" t="s">
        <v>35</v>
      </c>
      <c r="P1588" t="s">
        <v>69</v>
      </c>
      <c r="Q1588" t="s">
        <v>165</v>
      </c>
      <c r="R1588" t="s">
        <v>2239</v>
      </c>
      <c r="S1588">
        <v>15122</v>
      </c>
      <c r="T1588" s="1">
        <v>42025</v>
      </c>
      <c r="U1588" s="1">
        <v>42026</v>
      </c>
      <c r="V1588">
        <v>29.883900000000001</v>
      </c>
      <c r="W1588" s="2">
        <f>Sales_Dataset[[#This Row],[Profit]]/Sales_Dataset[[#This Row],[Sales]]</f>
        <v>0.69</v>
      </c>
      <c r="X1588">
        <v>9</v>
      </c>
      <c r="Y1588">
        <v>43.31</v>
      </c>
      <c r="Z1588">
        <v>87553</v>
      </c>
      <c r="AA1588" t="s">
        <v>72</v>
      </c>
      <c r="AB1588" t="s">
        <v>40</v>
      </c>
    </row>
    <row r="1589" spans="1:28" x14ac:dyDescent="0.3">
      <c r="A1589">
        <v>24271</v>
      </c>
      <c r="B1589" t="s">
        <v>65</v>
      </c>
      <c r="C1589">
        <v>0.03</v>
      </c>
      <c r="D1589">
        <v>8.34</v>
      </c>
      <c r="E1589">
        <v>4.82</v>
      </c>
      <c r="F1589">
        <v>1213</v>
      </c>
      <c r="G1589" t="s">
        <v>2160</v>
      </c>
      <c r="H1589" t="s">
        <v>43</v>
      </c>
      <c r="I1589" t="s">
        <v>30</v>
      </c>
      <c r="J1589" t="s">
        <v>45</v>
      </c>
      <c r="K1589" t="s">
        <v>53</v>
      </c>
      <c r="L1589" t="s">
        <v>47</v>
      </c>
      <c r="M1589" t="s">
        <v>2284</v>
      </c>
      <c r="N1589">
        <v>0.4</v>
      </c>
      <c r="O1589" t="s">
        <v>35</v>
      </c>
      <c r="P1589" t="s">
        <v>49</v>
      </c>
      <c r="Q1589" t="s">
        <v>413</v>
      </c>
      <c r="R1589" t="s">
        <v>2161</v>
      </c>
      <c r="S1589">
        <v>46530</v>
      </c>
      <c r="T1589" s="1">
        <v>42039</v>
      </c>
      <c r="U1589" s="1">
        <v>42043</v>
      </c>
      <c r="V1589">
        <v>-6.71</v>
      </c>
      <c r="W1589" s="2">
        <f>Sales_Dataset[[#This Row],[Profit]]/Sales_Dataset[[#This Row],[Sales]]</f>
        <v>-0.15507279870580076</v>
      </c>
      <c r="X1589">
        <v>5</v>
      </c>
      <c r="Y1589">
        <v>43.27</v>
      </c>
      <c r="Z1589">
        <v>88599</v>
      </c>
      <c r="AA1589" t="s">
        <v>52</v>
      </c>
      <c r="AB1589" t="s">
        <v>40</v>
      </c>
    </row>
    <row r="1590" spans="1:28" x14ac:dyDescent="0.3">
      <c r="A1590">
        <v>20634</v>
      </c>
      <c r="B1590" t="s">
        <v>76</v>
      </c>
      <c r="C1590">
        <v>0.03</v>
      </c>
      <c r="D1590">
        <v>2.78</v>
      </c>
      <c r="E1590">
        <v>1.34</v>
      </c>
      <c r="F1590">
        <v>721</v>
      </c>
      <c r="G1590" t="s">
        <v>1560</v>
      </c>
      <c r="H1590" t="s">
        <v>85</v>
      </c>
      <c r="I1590" t="s">
        <v>30</v>
      </c>
      <c r="J1590" t="s">
        <v>45</v>
      </c>
      <c r="K1590" t="s">
        <v>81</v>
      </c>
      <c r="L1590" t="s">
        <v>82</v>
      </c>
      <c r="M1590" t="s">
        <v>1562</v>
      </c>
      <c r="N1590">
        <v>0.45</v>
      </c>
      <c r="O1590" t="s">
        <v>35</v>
      </c>
      <c r="P1590" t="s">
        <v>49</v>
      </c>
      <c r="Q1590" t="s">
        <v>413</v>
      </c>
      <c r="R1590" t="s">
        <v>1561</v>
      </c>
      <c r="S1590">
        <v>46041</v>
      </c>
      <c r="T1590" s="1">
        <v>42179</v>
      </c>
      <c r="U1590" s="1">
        <v>42181</v>
      </c>
      <c r="V1590">
        <v>6.9719999999999995</v>
      </c>
      <c r="W1590" s="2">
        <f>Sales_Dataset[[#This Row],[Profit]]/Sales_Dataset[[#This Row],[Sales]]</f>
        <v>0.16165082309297471</v>
      </c>
      <c r="X1590">
        <v>15</v>
      </c>
      <c r="Y1590">
        <v>43.13</v>
      </c>
      <c r="Z1590">
        <v>91053</v>
      </c>
      <c r="AA1590" t="s">
        <v>52</v>
      </c>
      <c r="AB1590" t="s">
        <v>40</v>
      </c>
    </row>
    <row r="1591" spans="1:28" x14ac:dyDescent="0.3">
      <c r="A1591">
        <v>18852</v>
      </c>
      <c r="B1591" t="s">
        <v>27</v>
      </c>
      <c r="C1591">
        <v>0.01</v>
      </c>
      <c r="D1591">
        <v>19.98</v>
      </c>
      <c r="E1591">
        <v>4</v>
      </c>
      <c r="F1591">
        <v>315</v>
      </c>
      <c r="G1591" t="s">
        <v>815</v>
      </c>
      <c r="H1591" t="s">
        <v>43</v>
      </c>
      <c r="I1591" t="s">
        <v>30</v>
      </c>
      <c r="J1591" t="s">
        <v>55</v>
      </c>
      <c r="K1591" t="s">
        <v>86</v>
      </c>
      <c r="L1591" t="s">
        <v>47</v>
      </c>
      <c r="M1591" t="s">
        <v>97</v>
      </c>
      <c r="N1591">
        <v>0.68</v>
      </c>
      <c r="O1591" t="s">
        <v>35</v>
      </c>
      <c r="P1591" t="s">
        <v>69</v>
      </c>
      <c r="Q1591" t="s">
        <v>98</v>
      </c>
      <c r="R1591" t="s">
        <v>816</v>
      </c>
      <c r="S1591">
        <v>1007</v>
      </c>
      <c r="T1591" s="1">
        <v>42083</v>
      </c>
      <c r="U1591" s="1">
        <v>42083</v>
      </c>
      <c r="V1591">
        <v>-72.23</v>
      </c>
      <c r="W1591" s="2">
        <f>Sales_Dataset[[#This Row],[Profit]]/Sales_Dataset[[#This Row],[Sales]]</f>
        <v>-1.6766480965645312</v>
      </c>
      <c r="X1591">
        <v>2</v>
      </c>
      <c r="Y1591">
        <v>43.08</v>
      </c>
      <c r="Z1591">
        <v>89166</v>
      </c>
      <c r="AA1591" t="s">
        <v>72</v>
      </c>
      <c r="AB1591" t="s">
        <v>40</v>
      </c>
    </row>
    <row r="1592" spans="1:28" x14ac:dyDescent="0.3">
      <c r="A1592">
        <v>26060</v>
      </c>
      <c r="B1592" t="s">
        <v>41</v>
      </c>
      <c r="C1592">
        <v>0.01</v>
      </c>
      <c r="D1592">
        <v>2.89</v>
      </c>
      <c r="E1592">
        <v>0.5</v>
      </c>
      <c r="F1592">
        <v>1113</v>
      </c>
      <c r="G1592" t="s">
        <v>2976</v>
      </c>
      <c r="H1592" t="s">
        <v>43</v>
      </c>
      <c r="I1592" t="s">
        <v>30</v>
      </c>
      <c r="J1592" t="s">
        <v>45</v>
      </c>
      <c r="K1592" t="s">
        <v>46</v>
      </c>
      <c r="L1592" t="s">
        <v>47</v>
      </c>
      <c r="M1592" t="s">
        <v>868</v>
      </c>
      <c r="N1592">
        <v>0.38</v>
      </c>
      <c r="O1592" t="s">
        <v>35</v>
      </c>
      <c r="P1592" t="s">
        <v>36</v>
      </c>
      <c r="Q1592" t="s">
        <v>423</v>
      </c>
      <c r="R1592" t="s">
        <v>2977</v>
      </c>
      <c r="S1592">
        <v>80004</v>
      </c>
      <c r="T1592" s="1">
        <v>42100</v>
      </c>
      <c r="U1592" s="1">
        <v>42101</v>
      </c>
      <c r="V1592">
        <v>29.725199999999997</v>
      </c>
      <c r="W1592" s="2">
        <f>Sales_Dataset[[#This Row],[Profit]]/Sales_Dataset[[#This Row],[Sales]]</f>
        <v>0.69</v>
      </c>
      <c r="X1592">
        <v>14</v>
      </c>
      <c r="Y1592">
        <v>43.08</v>
      </c>
      <c r="Z1592">
        <v>90833</v>
      </c>
      <c r="AA1592" t="s">
        <v>39</v>
      </c>
      <c r="AB1592" t="s">
        <v>40</v>
      </c>
    </row>
    <row r="1593" spans="1:28" x14ac:dyDescent="0.3">
      <c r="A1593">
        <v>20569</v>
      </c>
      <c r="B1593" t="s">
        <v>76</v>
      </c>
      <c r="C1593">
        <v>0.05</v>
      </c>
      <c r="D1593">
        <v>7.99</v>
      </c>
      <c r="E1593">
        <v>5.03</v>
      </c>
      <c r="F1593">
        <v>1986</v>
      </c>
      <c r="G1593" t="s">
        <v>1534</v>
      </c>
      <c r="H1593" t="s">
        <v>85</v>
      </c>
      <c r="I1593" t="s">
        <v>44</v>
      </c>
      <c r="J1593" t="s">
        <v>55</v>
      </c>
      <c r="K1593" t="s">
        <v>56</v>
      </c>
      <c r="L1593" t="s">
        <v>167</v>
      </c>
      <c r="M1593" t="s">
        <v>1296</v>
      </c>
      <c r="N1593">
        <v>0.6</v>
      </c>
      <c r="O1593" t="s">
        <v>35</v>
      </c>
      <c r="P1593" t="s">
        <v>49</v>
      </c>
      <c r="Q1593" t="s">
        <v>50</v>
      </c>
      <c r="R1593" t="s">
        <v>1200</v>
      </c>
      <c r="S1593">
        <v>79701</v>
      </c>
      <c r="T1593" s="1">
        <v>42130</v>
      </c>
      <c r="U1593" s="1">
        <v>42132</v>
      </c>
      <c r="V1593">
        <v>5.6870000000000083</v>
      </c>
      <c r="W1593" s="2">
        <f>Sales_Dataset[[#This Row],[Profit]]/Sales_Dataset[[#This Row],[Sales]]</f>
        <v>0.13228657827401741</v>
      </c>
      <c r="X1593">
        <v>4</v>
      </c>
      <c r="Y1593">
        <v>42.99</v>
      </c>
      <c r="Z1593">
        <v>90888</v>
      </c>
      <c r="AA1593" t="s">
        <v>52</v>
      </c>
      <c r="AB1593" t="s">
        <v>40</v>
      </c>
    </row>
    <row r="1594" spans="1:28" x14ac:dyDescent="0.3">
      <c r="A1594">
        <v>23584</v>
      </c>
      <c r="B1594" t="s">
        <v>41</v>
      </c>
      <c r="C1594">
        <v>0.06</v>
      </c>
      <c r="D1594">
        <v>4.91</v>
      </c>
      <c r="E1594">
        <v>0.5</v>
      </c>
      <c r="F1594">
        <v>2555</v>
      </c>
      <c r="G1594" t="s">
        <v>2475</v>
      </c>
      <c r="H1594" t="s">
        <v>43</v>
      </c>
      <c r="I1594" t="s">
        <v>44</v>
      </c>
      <c r="J1594" t="s">
        <v>45</v>
      </c>
      <c r="K1594" t="s">
        <v>46</v>
      </c>
      <c r="L1594" t="s">
        <v>47</v>
      </c>
      <c r="M1594" t="s">
        <v>1779</v>
      </c>
      <c r="N1594">
        <v>0.36</v>
      </c>
      <c r="O1594" t="s">
        <v>35</v>
      </c>
      <c r="P1594" t="s">
        <v>49</v>
      </c>
      <c r="Q1594" t="s">
        <v>419</v>
      </c>
      <c r="R1594" t="s">
        <v>1612</v>
      </c>
      <c r="S1594">
        <v>53711</v>
      </c>
      <c r="T1594" s="1">
        <v>42037</v>
      </c>
      <c r="U1594" s="1">
        <v>42037</v>
      </c>
      <c r="V1594">
        <v>29.525099999999998</v>
      </c>
      <c r="W1594" s="2">
        <f>Sales_Dataset[[#This Row],[Profit]]/Sales_Dataset[[#This Row],[Sales]]</f>
        <v>0.69</v>
      </c>
      <c r="X1594">
        <v>9</v>
      </c>
      <c r="Y1594">
        <v>42.79</v>
      </c>
      <c r="Z1594">
        <v>86529</v>
      </c>
      <c r="AA1594" t="s">
        <v>52</v>
      </c>
      <c r="AB1594" t="s">
        <v>40</v>
      </c>
    </row>
    <row r="1595" spans="1:28" x14ac:dyDescent="0.3">
      <c r="A1595">
        <v>20065</v>
      </c>
      <c r="B1595" t="s">
        <v>58</v>
      </c>
      <c r="C1595">
        <v>0.08</v>
      </c>
      <c r="D1595">
        <v>4.91</v>
      </c>
      <c r="E1595">
        <v>0.5</v>
      </c>
      <c r="F1595">
        <v>2488</v>
      </c>
      <c r="G1595" t="s">
        <v>1389</v>
      </c>
      <c r="H1595" t="s">
        <v>43</v>
      </c>
      <c r="I1595" t="s">
        <v>80</v>
      </c>
      <c r="J1595" t="s">
        <v>45</v>
      </c>
      <c r="K1595" t="s">
        <v>46</v>
      </c>
      <c r="L1595" t="s">
        <v>47</v>
      </c>
      <c r="M1595" t="s">
        <v>172</v>
      </c>
      <c r="N1595">
        <v>0.36</v>
      </c>
      <c r="O1595" t="s">
        <v>35</v>
      </c>
      <c r="P1595" t="s">
        <v>88</v>
      </c>
      <c r="Q1595" t="s">
        <v>380</v>
      </c>
      <c r="R1595" t="s">
        <v>1390</v>
      </c>
      <c r="S1595">
        <v>72023</v>
      </c>
      <c r="T1595" s="1">
        <v>42103</v>
      </c>
      <c r="U1595" s="1">
        <v>42103</v>
      </c>
      <c r="V1595">
        <v>12.726000000000001</v>
      </c>
      <c r="W1595" s="2">
        <f>Sales_Dataset[[#This Row],[Profit]]/Sales_Dataset[[#This Row],[Sales]]</f>
        <v>0.29810260014054818</v>
      </c>
      <c r="X1595">
        <v>9</v>
      </c>
      <c r="Y1595">
        <v>42.69</v>
      </c>
      <c r="Z1595">
        <v>86887</v>
      </c>
      <c r="AA1595" t="s">
        <v>91</v>
      </c>
      <c r="AB1595" t="s">
        <v>40</v>
      </c>
    </row>
    <row r="1596" spans="1:28" x14ac:dyDescent="0.3">
      <c r="A1596">
        <v>19111</v>
      </c>
      <c r="B1596" t="s">
        <v>58</v>
      </c>
      <c r="C1596">
        <v>0.09</v>
      </c>
      <c r="D1596">
        <v>2.61</v>
      </c>
      <c r="E1596">
        <v>0.5</v>
      </c>
      <c r="F1596">
        <v>1389</v>
      </c>
      <c r="G1596" t="s">
        <v>886</v>
      </c>
      <c r="H1596" t="s">
        <v>43</v>
      </c>
      <c r="I1596" t="s">
        <v>80</v>
      </c>
      <c r="J1596" t="s">
        <v>45</v>
      </c>
      <c r="K1596" t="s">
        <v>46</v>
      </c>
      <c r="L1596" t="s">
        <v>47</v>
      </c>
      <c r="M1596" t="s">
        <v>955</v>
      </c>
      <c r="N1596">
        <v>0.39</v>
      </c>
      <c r="O1596" t="s">
        <v>35</v>
      </c>
      <c r="P1596" t="s">
        <v>36</v>
      </c>
      <c r="Q1596" t="s">
        <v>37</v>
      </c>
      <c r="R1596" t="s">
        <v>888</v>
      </c>
      <c r="S1596">
        <v>94025</v>
      </c>
      <c r="T1596" s="1">
        <v>42158</v>
      </c>
      <c r="U1596" s="1">
        <v>42160</v>
      </c>
      <c r="V1596">
        <v>29.380199999999995</v>
      </c>
      <c r="W1596" s="2">
        <f>Sales_Dataset[[#This Row],[Profit]]/Sales_Dataset[[#This Row],[Sales]]</f>
        <v>0.69</v>
      </c>
      <c r="X1596">
        <v>17</v>
      </c>
      <c r="Y1596">
        <v>42.58</v>
      </c>
      <c r="Z1596">
        <v>88729</v>
      </c>
      <c r="AA1596" t="s">
        <v>39</v>
      </c>
      <c r="AB1596" t="s">
        <v>40</v>
      </c>
    </row>
    <row r="1597" spans="1:28" x14ac:dyDescent="0.3">
      <c r="A1597">
        <v>19817</v>
      </c>
      <c r="B1597" t="s">
        <v>27</v>
      </c>
      <c r="C1597">
        <v>0.09</v>
      </c>
      <c r="D1597">
        <v>3.89</v>
      </c>
      <c r="E1597">
        <v>7.01</v>
      </c>
      <c r="F1597">
        <v>2422</v>
      </c>
      <c r="G1597" t="s">
        <v>791</v>
      </c>
      <c r="H1597" t="s">
        <v>85</v>
      </c>
      <c r="I1597" t="s">
        <v>44</v>
      </c>
      <c r="J1597" t="s">
        <v>45</v>
      </c>
      <c r="K1597" t="s">
        <v>67</v>
      </c>
      <c r="L1597" t="s">
        <v>47</v>
      </c>
      <c r="M1597" t="s">
        <v>590</v>
      </c>
      <c r="N1597">
        <v>0.37</v>
      </c>
      <c r="O1597" t="s">
        <v>35</v>
      </c>
      <c r="P1597" t="s">
        <v>49</v>
      </c>
      <c r="Q1597" t="s">
        <v>50</v>
      </c>
      <c r="R1597" t="s">
        <v>793</v>
      </c>
      <c r="S1597">
        <v>77340</v>
      </c>
      <c r="T1597" s="1">
        <v>42026</v>
      </c>
      <c r="U1597" s="1">
        <v>42028</v>
      </c>
      <c r="V1597">
        <v>-154.30700000000002</v>
      </c>
      <c r="W1597" s="2">
        <f>Sales_Dataset[[#This Row],[Profit]]/Sales_Dataset[[#This Row],[Sales]]</f>
        <v>-3.6256343984962407</v>
      </c>
      <c r="X1597">
        <v>10</v>
      </c>
      <c r="Y1597">
        <v>42.56</v>
      </c>
      <c r="Z1597">
        <v>89055</v>
      </c>
      <c r="AA1597" t="s">
        <v>52</v>
      </c>
      <c r="AB1597" t="s">
        <v>40</v>
      </c>
    </row>
    <row r="1598" spans="1:28" x14ac:dyDescent="0.3">
      <c r="A1598">
        <v>25808</v>
      </c>
      <c r="B1598" t="s">
        <v>76</v>
      </c>
      <c r="C1598">
        <v>0.04</v>
      </c>
      <c r="D1598">
        <v>3.08</v>
      </c>
      <c r="E1598">
        <v>0.99</v>
      </c>
      <c r="F1598">
        <v>2464</v>
      </c>
      <c r="G1598" t="s">
        <v>2920</v>
      </c>
      <c r="H1598" t="s">
        <v>43</v>
      </c>
      <c r="I1598" t="s">
        <v>80</v>
      </c>
      <c r="J1598" t="s">
        <v>45</v>
      </c>
      <c r="K1598" t="s">
        <v>46</v>
      </c>
      <c r="L1598" t="s">
        <v>47</v>
      </c>
      <c r="M1598" t="s">
        <v>48</v>
      </c>
      <c r="N1598">
        <v>0.37</v>
      </c>
      <c r="O1598" t="s">
        <v>35</v>
      </c>
      <c r="P1598" t="s">
        <v>88</v>
      </c>
      <c r="Q1598" t="s">
        <v>521</v>
      </c>
      <c r="R1598" t="s">
        <v>2922</v>
      </c>
      <c r="S1598">
        <v>71111</v>
      </c>
      <c r="T1598" s="1">
        <v>42024</v>
      </c>
      <c r="U1598" s="1">
        <v>42025</v>
      </c>
      <c r="V1598">
        <v>424.28999999999996</v>
      </c>
      <c r="W1598" s="2">
        <f>Sales_Dataset[[#This Row],[Profit]]/Sales_Dataset[[#This Row],[Sales]]</f>
        <v>9.9762520573712656</v>
      </c>
      <c r="X1598">
        <v>14</v>
      </c>
      <c r="Y1598">
        <v>42.53</v>
      </c>
      <c r="Z1598">
        <v>88714</v>
      </c>
      <c r="AA1598" t="s">
        <v>91</v>
      </c>
      <c r="AB1598" t="s">
        <v>40</v>
      </c>
    </row>
    <row r="1599" spans="1:28" x14ac:dyDescent="0.3">
      <c r="A1599">
        <v>19376</v>
      </c>
      <c r="B1599" t="s">
        <v>76</v>
      </c>
      <c r="C1599">
        <v>0.1</v>
      </c>
      <c r="D1599">
        <v>3.98</v>
      </c>
      <c r="E1599">
        <v>0.83</v>
      </c>
      <c r="F1599">
        <v>3167</v>
      </c>
      <c r="G1599" t="s">
        <v>1097</v>
      </c>
      <c r="H1599" t="s">
        <v>43</v>
      </c>
      <c r="I1599" t="s">
        <v>30</v>
      </c>
      <c r="J1599" t="s">
        <v>45</v>
      </c>
      <c r="K1599" t="s">
        <v>81</v>
      </c>
      <c r="L1599" t="s">
        <v>82</v>
      </c>
      <c r="M1599" t="s">
        <v>222</v>
      </c>
      <c r="N1599">
        <v>0.51</v>
      </c>
      <c r="O1599" t="s">
        <v>35</v>
      </c>
      <c r="P1599" t="s">
        <v>88</v>
      </c>
      <c r="Q1599" t="s">
        <v>94</v>
      </c>
      <c r="R1599" t="s">
        <v>1098</v>
      </c>
      <c r="S1599">
        <v>32004</v>
      </c>
      <c r="T1599" s="1">
        <v>42174</v>
      </c>
      <c r="U1599" s="1">
        <v>42176</v>
      </c>
      <c r="V1599">
        <v>-89.70920000000001</v>
      </c>
      <c r="W1599" s="2">
        <f>Sales_Dataset[[#This Row],[Profit]]/Sales_Dataset[[#This Row],[Sales]]</f>
        <v>-2.112793217145549</v>
      </c>
      <c r="X1599">
        <v>11</v>
      </c>
      <c r="Y1599">
        <v>42.46</v>
      </c>
      <c r="Z1599">
        <v>86491</v>
      </c>
      <c r="AA1599" t="s">
        <v>91</v>
      </c>
      <c r="AB1599" t="s">
        <v>40</v>
      </c>
    </row>
    <row r="1600" spans="1:28" x14ac:dyDescent="0.3">
      <c r="A1600">
        <v>23557</v>
      </c>
      <c r="B1600" t="s">
        <v>76</v>
      </c>
      <c r="C1600">
        <v>0.06</v>
      </c>
      <c r="D1600">
        <v>4.7699999999999996</v>
      </c>
      <c r="E1600">
        <v>2.39</v>
      </c>
      <c r="F1600">
        <v>2391</v>
      </c>
      <c r="G1600" t="s">
        <v>1859</v>
      </c>
      <c r="H1600" t="s">
        <v>43</v>
      </c>
      <c r="I1600" t="s">
        <v>30</v>
      </c>
      <c r="J1600" t="s">
        <v>55</v>
      </c>
      <c r="K1600" t="s">
        <v>86</v>
      </c>
      <c r="L1600" t="s">
        <v>62</v>
      </c>
      <c r="M1600" t="s">
        <v>2467</v>
      </c>
      <c r="N1600">
        <v>0.72</v>
      </c>
      <c r="O1600" t="s">
        <v>35</v>
      </c>
      <c r="P1600" t="s">
        <v>69</v>
      </c>
      <c r="Q1600" t="s">
        <v>70</v>
      </c>
      <c r="R1600" t="s">
        <v>1861</v>
      </c>
      <c r="S1600">
        <v>11572</v>
      </c>
      <c r="T1600" s="1">
        <v>42149</v>
      </c>
      <c r="U1600" s="1">
        <v>42150</v>
      </c>
      <c r="V1600">
        <v>-45.64</v>
      </c>
      <c r="W1600" s="2">
        <f>Sales_Dataset[[#This Row],[Profit]]/Sales_Dataset[[#This Row],[Sales]]</f>
        <v>-1.0748940178991993</v>
      </c>
      <c r="X1600">
        <v>9</v>
      </c>
      <c r="Y1600">
        <v>42.46</v>
      </c>
      <c r="Z1600">
        <v>91122</v>
      </c>
      <c r="AA1600" t="s">
        <v>72</v>
      </c>
      <c r="AB1600" t="s">
        <v>40</v>
      </c>
    </row>
    <row r="1601" spans="1:28" x14ac:dyDescent="0.3">
      <c r="A1601">
        <v>23265</v>
      </c>
      <c r="B1601" t="s">
        <v>65</v>
      </c>
      <c r="C1601">
        <v>0.02</v>
      </c>
      <c r="D1601">
        <v>5.81</v>
      </c>
      <c r="E1601">
        <v>8.49</v>
      </c>
      <c r="F1601">
        <v>2508</v>
      </c>
      <c r="G1601" t="s">
        <v>2359</v>
      </c>
      <c r="H1601" t="s">
        <v>43</v>
      </c>
      <c r="I1601" t="s">
        <v>44</v>
      </c>
      <c r="J1601" t="s">
        <v>45</v>
      </c>
      <c r="K1601" t="s">
        <v>67</v>
      </c>
      <c r="L1601" t="s">
        <v>47</v>
      </c>
      <c r="M1601" t="s">
        <v>2137</v>
      </c>
      <c r="N1601">
        <v>0.39</v>
      </c>
      <c r="O1601" t="s">
        <v>35</v>
      </c>
      <c r="P1601" t="s">
        <v>69</v>
      </c>
      <c r="Q1601" t="s">
        <v>487</v>
      </c>
      <c r="R1601" t="s">
        <v>905</v>
      </c>
      <c r="S1601">
        <v>4073</v>
      </c>
      <c r="T1601" s="1">
        <v>42012</v>
      </c>
      <c r="U1601" s="1">
        <v>42016</v>
      </c>
      <c r="V1601">
        <v>-137.494</v>
      </c>
      <c r="W1601" s="2">
        <f>Sales_Dataset[[#This Row],[Profit]]/Sales_Dataset[[#This Row],[Sales]]</f>
        <v>-3.2397266729500473</v>
      </c>
      <c r="X1601">
        <v>7</v>
      </c>
      <c r="Y1601">
        <v>42.44</v>
      </c>
      <c r="Z1601">
        <v>87031</v>
      </c>
      <c r="AA1601" t="s">
        <v>72</v>
      </c>
      <c r="AB1601" t="s">
        <v>40</v>
      </c>
    </row>
    <row r="1602" spans="1:28" x14ac:dyDescent="0.3">
      <c r="A1602">
        <v>21190</v>
      </c>
      <c r="B1602" t="s">
        <v>27</v>
      </c>
      <c r="C1602">
        <v>0.05</v>
      </c>
      <c r="D1602">
        <v>12.88</v>
      </c>
      <c r="E1602">
        <v>4.59</v>
      </c>
      <c r="F1602">
        <v>2458</v>
      </c>
      <c r="G1602" t="s">
        <v>1773</v>
      </c>
      <c r="H1602" t="s">
        <v>43</v>
      </c>
      <c r="I1602" t="s">
        <v>44</v>
      </c>
      <c r="J1602" t="s">
        <v>45</v>
      </c>
      <c r="K1602" t="s">
        <v>61</v>
      </c>
      <c r="L1602" t="s">
        <v>82</v>
      </c>
      <c r="M1602" t="s">
        <v>1166</v>
      </c>
      <c r="N1602">
        <v>0.82</v>
      </c>
      <c r="O1602" t="s">
        <v>35</v>
      </c>
      <c r="P1602" t="s">
        <v>49</v>
      </c>
      <c r="Q1602" t="s">
        <v>474</v>
      </c>
      <c r="R1602" t="s">
        <v>1774</v>
      </c>
      <c r="S1602">
        <v>55410</v>
      </c>
      <c r="T1602" s="1">
        <v>42147</v>
      </c>
      <c r="U1602" s="1">
        <v>42149</v>
      </c>
      <c r="V1602">
        <v>5.980000000000004</v>
      </c>
      <c r="W1602" s="2">
        <f>Sales_Dataset[[#This Row],[Profit]]/Sales_Dataset[[#This Row],[Sales]]</f>
        <v>0.14120425029515948</v>
      </c>
      <c r="X1602">
        <v>3</v>
      </c>
      <c r="Y1602">
        <v>42.35</v>
      </c>
      <c r="Z1602">
        <v>91286</v>
      </c>
      <c r="AA1602" t="s">
        <v>52</v>
      </c>
      <c r="AB1602" t="s">
        <v>40</v>
      </c>
    </row>
    <row r="1603" spans="1:28" x14ac:dyDescent="0.3">
      <c r="A1603">
        <v>23100</v>
      </c>
      <c r="B1603" t="s">
        <v>27</v>
      </c>
      <c r="C1603">
        <v>0.05</v>
      </c>
      <c r="D1603">
        <v>2.08</v>
      </c>
      <c r="E1603">
        <v>2.56</v>
      </c>
      <c r="F1603">
        <v>211</v>
      </c>
      <c r="G1603" t="s">
        <v>2317</v>
      </c>
      <c r="H1603" t="s">
        <v>43</v>
      </c>
      <c r="I1603" t="s">
        <v>44</v>
      </c>
      <c r="J1603" t="s">
        <v>45</v>
      </c>
      <c r="K1603" t="s">
        <v>61</v>
      </c>
      <c r="L1603" t="s">
        <v>62</v>
      </c>
      <c r="M1603" t="s">
        <v>848</v>
      </c>
      <c r="N1603">
        <v>0.55000000000000004</v>
      </c>
      <c r="O1603" t="s">
        <v>35</v>
      </c>
      <c r="P1603" t="s">
        <v>69</v>
      </c>
      <c r="Q1603" t="s">
        <v>70</v>
      </c>
      <c r="R1603" t="s">
        <v>2318</v>
      </c>
      <c r="S1603">
        <v>13501</v>
      </c>
      <c r="T1603" s="1">
        <v>42157</v>
      </c>
      <c r="U1603" s="1">
        <v>42158</v>
      </c>
      <c r="V1603">
        <v>-36.25</v>
      </c>
      <c r="W1603" s="2">
        <f>Sales_Dataset[[#This Row],[Profit]]/Sales_Dataset[[#This Row],[Sales]]</f>
        <v>-0.85717663750295581</v>
      </c>
      <c r="X1603">
        <v>20</v>
      </c>
      <c r="Y1603">
        <v>42.29</v>
      </c>
      <c r="Z1603">
        <v>85966</v>
      </c>
      <c r="AA1603" t="s">
        <v>72</v>
      </c>
      <c r="AB1603" t="s">
        <v>40</v>
      </c>
    </row>
    <row r="1604" spans="1:28" x14ac:dyDescent="0.3">
      <c r="A1604">
        <v>19473</v>
      </c>
      <c r="B1604" t="s">
        <v>41</v>
      </c>
      <c r="C1604">
        <v>0.09</v>
      </c>
      <c r="D1604">
        <v>6.48</v>
      </c>
      <c r="E1604">
        <v>9.17</v>
      </c>
      <c r="F1604">
        <v>1494</v>
      </c>
      <c r="G1604" t="s">
        <v>1145</v>
      </c>
      <c r="H1604" t="s">
        <v>85</v>
      </c>
      <c r="I1604" t="s">
        <v>30</v>
      </c>
      <c r="J1604" t="s">
        <v>45</v>
      </c>
      <c r="K1604" t="s">
        <v>53</v>
      </c>
      <c r="L1604" t="s">
        <v>47</v>
      </c>
      <c r="M1604" t="s">
        <v>1148</v>
      </c>
      <c r="N1604">
        <v>0.37</v>
      </c>
      <c r="O1604" t="s">
        <v>35</v>
      </c>
      <c r="P1604" t="s">
        <v>69</v>
      </c>
      <c r="Q1604" t="s">
        <v>460</v>
      </c>
      <c r="R1604" t="s">
        <v>1147</v>
      </c>
      <c r="S1604">
        <v>21222</v>
      </c>
      <c r="T1604" s="1">
        <v>42074</v>
      </c>
      <c r="U1604" s="1">
        <v>42076</v>
      </c>
      <c r="V1604">
        <v>-76.540000000000006</v>
      </c>
      <c r="W1604" s="2">
        <f>Sales_Dataset[[#This Row],[Profit]]/Sales_Dataset[[#This Row],[Sales]]</f>
        <v>-1.8154648956356738</v>
      </c>
      <c r="X1604">
        <v>6</v>
      </c>
      <c r="Y1604">
        <v>42.16</v>
      </c>
      <c r="Z1604">
        <v>85880</v>
      </c>
      <c r="AA1604" t="s">
        <v>72</v>
      </c>
      <c r="AB1604" t="s">
        <v>40</v>
      </c>
    </row>
    <row r="1605" spans="1:28" x14ac:dyDescent="0.3">
      <c r="A1605">
        <v>19859</v>
      </c>
      <c r="B1605" t="s">
        <v>65</v>
      </c>
      <c r="C1605">
        <v>0.05</v>
      </c>
      <c r="D1605">
        <v>5.74</v>
      </c>
      <c r="E1605">
        <v>5.3</v>
      </c>
      <c r="F1605">
        <v>2601</v>
      </c>
      <c r="G1605" t="s">
        <v>1303</v>
      </c>
      <c r="H1605" t="s">
        <v>43</v>
      </c>
      <c r="I1605" t="s">
        <v>30</v>
      </c>
      <c r="J1605" t="s">
        <v>45</v>
      </c>
      <c r="K1605" t="s">
        <v>61</v>
      </c>
      <c r="L1605" t="s">
        <v>62</v>
      </c>
      <c r="M1605" t="s">
        <v>1304</v>
      </c>
      <c r="N1605">
        <v>0.55000000000000004</v>
      </c>
      <c r="O1605" t="s">
        <v>35</v>
      </c>
      <c r="P1605" t="s">
        <v>69</v>
      </c>
      <c r="Q1605" t="s">
        <v>727</v>
      </c>
      <c r="R1605" t="s">
        <v>1305</v>
      </c>
      <c r="S1605">
        <v>3054</v>
      </c>
      <c r="T1605" s="1">
        <v>42084</v>
      </c>
      <c r="U1605" s="1">
        <v>42089</v>
      </c>
      <c r="V1605">
        <v>-50.75</v>
      </c>
      <c r="W1605" s="2">
        <f>Sales_Dataset[[#This Row],[Profit]]/Sales_Dataset[[#This Row],[Sales]]</f>
        <v>-1.2077582103760114</v>
      </c>
      <c r="X1605">
        <v>7</v>
      </c>
      <c r="Y1605">
        <v>42.02</v>
      </c>
      <c r="Z1605">
        <v>87382</v>
      </c>
      <c r="AA1605" t="s">
        <v>72</v>
      </c>
      <c r="AB1605" t="s">
        <v>40</v>
      </c>
    </row>
    <row r="1606" spans="1:28" x14ac:dyDescent="0.3">
      <c r="A1606">
        <v>19383</v>
      </c>
      <c r="B1606" t="s">
        <v>76</v>
      </c>
      <c r="C1606">
        <v>7.0000000000000007E-2</v>
      </c>
      <c r="D1606">
        <v>6.08</v>
      </c>
      <c r="E1606">
        <v>0.91</v>
      </c>
      <c r="F1606">
        <v>850</v>
      </c>
      <c r="G1606" t="s">
        <v>1102</v>
      </c>
      <c r="H1606" t="s">
        <v>43</v>
      </c>
      <c r="I1606" t="s">
        <v>30</v>
      </c>
      <c r="J1606" t="s">
        <v>45</v>
      </c>
      <c r="K1606" t="s">
        <v>81</v>
      </c>
      <c r="L1606" t="s">
        <v>82</v>
      </c>
      <c r="M1606" t="s">
        <v>1103</v>
      </c>
      <c r="N1606">
        <v>0.51</v>
      </c>
      <c r="O1606" t="s">
        <v>35</v>
      </c>
      <c r="P1606" t="s">
        <v>36</v>
      </c>
      <c r="Q1606" t="s">
        <v>37</v>
      </c>
      <c r="R1606" t="s">
        <v>1104</v>
      </c>
      <c r="S1606">
        <v>93117</v>
      </c>
      <c r="T1606" s="1">
        <v>42070</v>
      </c>
      <c r="U1606" s="1">
        <v>42071</v>
      </c>
      <c r="V1606">
        <v>19.57</v>
      </c>
      <c r="W1606" s="2">
        <f>Sales_Dataset[[#This Row],[Profit]]/Sales_Dataset[[#This Row],[Sales]]</f>
        <v>0.46639656816015251</v>
      </c>
      <c r="X1606">
        <v>7</v>
      </c>
      <c r="Y1606">
        <v>41.96</v>
      </c>
      <c r="Z1606">
        <v>88569</v>
      </c>
      <c r="AA1606" t="s">
        <v>39</v>
      </c>
      <c r="AB1606" t="s">
        <v>40</v>
      </c>
    </row>
    <row r="1607" spans="1:28" x14ac:dyDescent="0.3">
      <c r="A1607">
        <v>23841</v>
      </c>
      <c r="B1607" t="s">
        <v>58</v>
      </c>
      <c r="C1607">
        <v>0.09</v>
      </c>
      <c r="D1607">
        <v>4.91</v>
      </c>
      <c r="E1607">
        <v>0.5</v>
      </c>
      <c r="F1607">
        <v>87</v>
      </c>
      <c r="G1607" t="s">
        <v>2534</v>
      </c>
      <c r="H1607" t="s">
        <v>43</v>
      </c>
      <c r="I1607" t="s">
        <v>30</v>
      </c>
      <c r="J1607" t="s">
        <v>45</v>
      </c>
      <c r="K1607" t="s">
        <v>46</v>
      </c>
      <c r="L1607" t="s">
        <v>47</v>
      </c>
      <c r="M1607" t="s">
        <v>172</v>
      </c>
      <c r="N1607">
        <v>0.36</v>
      </c>
      <c r="O1607" t="s">
        <v>35</v>
      </c>
      <c r="P1607" t="s">
        <v>36</v>
      </c>
      <c r="Q1607" t="s">
        <v>37</v>
      </c>
      <c r="R1607" t="s">
        <v>2535</v>
      </c>
      <c r="S1607">
        <v>95687</v>
      </c>
      <c r="T1607" s="1">
        <v>42085</v>
      </c>
      <c r="U1607" s="1">
        <v>42086</v>
      </c>
      <c r="V1607">
        <v>28.855799999999999</v>
      </c>
      <c r="W1607" s="2">
        <f>Sales_Dataset[[#This Row],[Profit]]/Sales_Dataset[[#This Row],[Sales]]</f>
        <v>0.69</v>
      </c>
      <c r="X1607">
        <v>9</v>
      </c>
      <c r="Y1607">
        <v>41.82</v>
      </c>
      <c r="Z1607">
        <v>90597</v>
      </c>
      <c r="AA1607" t="s">
        <v>39</v>
      </c>
      <c r="AB1607" t="s">
        <v>40</v>
      </c>
    </row>
    <row r="1608" spans="1:28" x14ac:dyDescent="0.3">
      <c r="A1608">
        <v>19279</v>
      </c>
      <c r="B1608" t="s">
        <v>41</v>
      </c>
      <c r="C1608">
        <v>0.06</v>
      </c>
      <c r="D1608">
        <v>40.98</v>
      </c>
      <c r="E1608">
        <v>2.99</v>
      </c>
      <c r="F1608">
        <v>950</v>
      </c>
      <c r="G1608" t="s">
        <v>964</v>
      </c>
      <c r="H1608" t="s">
        <v>43</v>
      </c>
      <c r="I1608" t="s">
        <v>80</v>
      </c>
      <c r="J1608" t="s">
        <v>45</v>
      </c>
      <c r="K1608" t="s">
        <v>67</v>
      </c>
      <c r="L1608" t="s">
        <v>47</v>
      </c>
      <c r="M1608" t="s">
        <v>143</v>
      </c>
      <c r="N1608">
        <v>0.36</v>
      </c>
      <c r="O1608" t="s">
        <v>35</v>
      </c>
      <c r="P1608" t="s">
        <v>49</v>
      </c>
      <c r="Q1608" t="s">
        <v>474</v>
      </c>
      <c r="R1608" t="s">
        <v>966</v>
      </c>
      <c r="S1608">
        <v>55372</v>
      </c>
      <c r="T1608" s="1">
        <v>42006</v>
      </c>
      <c r="U1608" s="1">
        <v>42008</v>
      </c>
      <c r="V1608">
        <v>-14.801880000000001</v>
      </c>
      <c r="W1608" s="2">
        <f>Sales_Dataset[[#This Row],[Profit]]/Sales_Dataset[[#This Row],[Sales]]</f>
        <v>-0.35581442307692307</v>
      </c>
      <c r="X1608">
        <v>1</v>
      </c>
      <c r="Y1608">
        <v>41.6</v>
      </c>
      <c r="Z1608">
        <v>89083</v>
      </c>
      <c r="AA1608" t="s">
        <v>52</v>
      </c>
      <c r="AB1608" t="s">
        <v>40</v>
      </c>
    </row>
    <row r="1609" spans="1:28" x14ac:dyDescent="0.3">
      <c r="A1609">
        <v>26156</v>
      </c>
      <c r="B1609" t="s">
        <v>65</v>
      </c>
      <c r="C1609">
        <v>0.03</v>
      </c>
      <c r="D1609">
        <v>5.85</v>
      </c>
      <c r="E1609">
        <v>2.27</v>
      </c>
      <c r="F1609">
        <v>2765</v>
      </c>
      <c r="G1609" t="s">
        <v>2998</v>
      </c>
      <c r="H1609" t="s">
        <v>43</v>
      </c>
      <c r="I1609" t="s">
        <v>30</v>
      </c>
      <c r="J1609" t="s">
        <v>45</v>
      </c>
      <c r="K1609" t="s">
        <v>81</v>
      </c>
      <c r="L1609" t="s">
        <v>82</v>
      </c>
      <c r="M1609" t="s">
        <v>2999</v>
      </c>
      <c r="N1609">
        <v>0.56000000000000005</v>
      </c>
      <c r="O1609" t="s">
        <v>35</v>
      </c>
      <c r="P1609" t="s">
        <v>69</v>
      </c>
      <c r="Q1609" t="s">
        <v>497</v>
      </c>
      <c r="R1609" t="s">
        <v>3000</v>
      </c>
      <c r="S1609">
        <v>8021</v>
      </c>
      <c r="T1609" s="1">
        <v>42152</v>
      </c>
      <c r="U1609" s="1">
        <v>42154</v>
      </c>
      <c r="V1609">
        <v>-5.08</v>
      </c>
      <c r="W1609" s="2">
        <f>Sales_Dataset[[#This Row],[Profit]]/Sales_Dataset[[#This Row],[Sales]]</f>
        <v>-0.12270531400966184</v>
      </c>
      <c r="X1609">
        <v>7</v>
      </c>
      <c r="Y1609">
        <v>41.4</v>
      </c>
      <c r="Z1609">
        <v>90725</v>
      </c>
      <c r="AA1609" t="s">
        <v>72</v>
      </c>
      <c r="AB1609" t="s">
        <v>40</v>
      </c>
    </row>
    <row r="1610" spans="1:28" x14ac:dyDescent="0.3">
      <c r="A1610">
        <v>22986</v>
      </c>
      <c r="B1610" t="s">
        <v>41</v>
      </c>
      <c r="C1610">
        <v>0.04</v>
      </c>
      <c r="D1610">
        <v>3.68</v>
      </c>
      <c r="E1610">
        <v>1.32</v>
      </c>
      <c r="F1610">
        <v>1802</v>
      </c>
      <c r="G1610" t="s">
        <v>2291</v>
      </c>
      <c r="H1610" t="s">
        <v>43</v>
      </c>
      <c r="I1610" t="s">
        <v>30</v>
      </c>
      <c r="J1610" t="s">
        <v>45</v>
      </c>
      <c r="K1610" t="s">
        <v>61</v>
      </c>
      <c r="L1610" t="s">
        <v>82</v>
      </c>
      <c r="M1610" t="s">
        <v>270</v>
      </c>
      <c r="N1610">
        <v>0.83</v>
      </c>
      <c r="O1610" t="s">
        <v>35</v>
      </c>
      <c r="P1610" t="s">
        <v>88</v>
      </c>
      <c r="Q1610" t="s">
        <v>94</v>
      </c>
      <c r="R1610" t="s">
        <v>2292</v>
      </c>
      <c r="S1610">
        <v>34698</v>
      </c>
      <c r="T1610" s="1">
        <v>42156</v>
      </c>
      <c r="U1610" s="1">
        <v>42157</v>
      </c>
      <c r="V1610">
        <v>300.92579999999998</v>
      </c>
      <c r="W1610" s="2">
        <f>Sales_Dataset[[#This Row],[Profit]]/Sales_Dataset[[#This Row],[Sales]]</f>
        <v>7.2881036570598203</v>
      </c>
      <c r="X1610">
        <v>11</v>
      </c>
      <c r="Y1610">
        <v>41.29</v>
      </c>
      <c r="Z1610">
        <v>91543</v>
      </c>
      <c r="AA1610" t="s">
        <v>91</v>
      </c>
      <c r="AB1610" t="s">
        <v>40</v>
      </c>
    </row>
    <row r="1611" spans="1:28" x14ac:dyDescent="0.3">
      <c r="A1611">
        <v>3686</v>
      </c>
      <c r="B1611" t="s">
        <v>65</v>
      </c>
      <c r="C1611">
        <v>0.04</v>
      </c>
      <c r="D1611">
        <v>6.68</v>
      </c>
      <c r="E1611">
        <v>4.91</v>
      </c>
      <c r="F1611">
        <v>1959</v>
      </c>
      <c r="G1611" t="s">
        <v>224</v>
      </c>
      <c r="H1611" t="s">
        <v>43</v>
      </c>
      <c r="I1611" t="s">
        <v>44</v>
      </c>
      <c r="J1611" t="s">
        <v>45</v>
      </c>
      <c r="K1611" t="s">
        <v>53</v>
      </c>
      <c r="L1611" t="s">
        <v>47</v>
      </c>
      <c r="M1611" t="s">
        <v>227</v>
      </c>
      <c r="N1611">
        <v>0.37</v>
      </c>
      <c r="O1611" t="s">
        <v>35</v>
      </c>
      <c r="P1611" t="s">
        <v>88</v>
      </c>
      <c r="Q1611" t="s">
        <v>94</v>
      </c>
      <c r="R1611" t="s">
        <v>95</v>
      </c>
      <c r="S1611">
        <v>33916</v>
      </c>
      <c r="T1611" s="1">
        <v>42112</v>
      </c>
      <c r="U1611" s="1">
        <v>42119</v>
      </c>
      <c r="V1611">
        <v>-14.3241</v>
      </c>
      <c r="W1611" s="2">
        <f>Sales_Dataset[[#This Row],[Profit]]/Sales_Dataset[[#This Row],[Sales]]</f>
        <v>-0.34750363901018921</v>
      </c>
      <c r="X1611">
        <v>5</v>
      </c>
      <c r="Y1611">
        <v>41.22</v>
      </c>
      <c r="Z1611">
        <v>26342</v>
      </c>
      <c r="AA1611" t="s">
        <v>91</v>
      </c>
      <c r="AB1611" t="s">
        <v>40</v>
      </c>
    </row>
    <row r="1612" spans="1:28" x14ac:dyDescent="0.3">
      <c r="A1612">
        <v>19168</v>
      </c>
      <c r="B1612" t="s">
        <v>65</v>
      </c>
      <c r="C1612">
        <v>0</v>
      </c>
      <c r="D1612">
        <v>4.13</v>
      </c>
      <c r="E1612">
        <v>5.34</v>
      </c>
      <c r="F1612">
        <v>286</v>
      </c>
      <c r="G1612" t="s">
        <v>989</v>
      </c>
      <c r="H1612" t="s">
        <v>43</v>
      </c>
      <c r="I1612" t="s">
        <v>60</v>
      </c>
      <c r="J1612" t="s">
        <v>45</v>
      </c>
      <c r="K1612" t="s">
        <v>67</v>
      </c>
      <c r="L1612" t="s">
        <v>47</v>
      </c>
      <c r="M1612" t="s">
        <v>990</v>
      </c>
      <c r="N1612">
        <v>0.38</v>
      </c>
      <c r="O1612" t="s">
        <v>35</v>
      </c>
      <c r="P1612" t="s">
        <v>49</v>
      </c>
      <c r="Q1612" t="s">
        <v>991</v>
      </c>
      <c r="R1612" t="s">
        <v>992</v>
      </c>
      <c r="S1612">
        <v>66203</v>
      </c>
      <c r="T1612" s="1">
        <v>42172</v>
      </c>
      <c r="U1612" s="1">
        <v>42176</v>
      </c>
      <c r="V1612">
        <v>-61.870000000000005</v>
      </c>
      <c r="W1612" s="2">
        <f>Sales_Dataset[[#This Row],[Profit]]/Sales_Dataset[[#This Row],[Sales]]</f>
        <v>-1.5108669108669108</v>
      </c>
      <c r="X1612">
        <v>9</v>
      </c>
      <c r="Y1612">
        <v>40.950000000000003</v>
      </c>
      <c r="Z1612">
        <v>89761</v>
      </c>
      <c r="AA1612" t="s">
        <v>52</v>
      </c>
      <c r="AB1612" t="s">
        <v>40</v>
      </c>
    </row>
    <row r="1613" spans="1:28" x14ac:dyDescent="0.3">
      <c r="A1613">
        <v>18892</v>
      </c>
      <c r="B1613" t="s">
        <v>41</v>
      </c>
      <c r="C1613">
        <v>0.05</v>
      </c>
      <c r="D1613">
        <v>2.08</v>
      </c>
      <c r="E1613">
        <v>2.56</v>
      </c>
      <c r="F1613">
        <v>2358</v>
      </c>
      <c r="G1613" t="s">
        <v>847</v>
      </c>
      <c r="H1613" t="s">
        <v>43</v>
      </c>
      <c r="I1613" t="s">
        <v>44</v>
      </c>
      <c r="J1613" t="s">
        <v>45</v>
      </c>
      <c r="K1613" t="s">
        <v>61</v>
      </c>
      <c r="L1613" t="s">
        <v>62</v>
      </c>
      <c r="M1613" t="s">
        <v>848</v>
      </c>
      <c r="N1613">
        <v>0.55000000000000004</v>
      </c>
      <c r="O1613" t="s">
        <v>35</v>
      </c>
      <c r="P1613" t="s">
        <v>88</v>
      </c>
      <c r="Q1613" t="s">
        <v>94</v>
      </c>
      <c r="R1613" t="s">
        <v>849</v>
      </c>
      <c r="S1613">
        <v>33311</v>
      </c>
      <c r="T1613" s="1">
        <v>42049</v>
      </c>
      <c r="U1613" s="1">
        <v>42051</v>
      </c>
      <c r="V1613">
        <v>-1045.0160000000001</v>
      </c>
      <c r="W1613" s="2">
        <f>Sales_Dataset[[#This Row],[Profit]]/Sales_Dataset[[#This Row],[Sales]]</f>
        <v>-25.531785976056685</v>
      </c>
      <c r="X1613">
        <v>19</v>
      </c>
      <c r="Y1613">
        <v>40.93</v>
      </c>
      <c r="Z1613">
        <v>88268</v>
      </c>
      <c r="AA1613" t="s">
        <v>91</v>
      </c>
      <c r="AB1613" t="s">
        <v>40</v>
      </c>
    </row>
    <row r="1614" spans="1:28" x14ac:dyDescent="0.3">
      <c r="A1614">
        <v>21499</v>
      </c>
      <c r="B1614" t="s">
        <v>65</v>
      </c>
      <c r="C1614">
        <v>0.01</v>
      </c>
      <c r="D1614">
        <v>10.14</v>
      </c>
      <c r="E1614">
        <v>2.27</v>
      </c>
      <c r="F1614">
        <v>3000</v>
      </c>
      <c r="G1614" t="s">
        <v>1871</v>
      </c>
      <c r="H1614" t="s">
        <v>43</v>
      </c>
      <c r="I1614" t="s">
        <v>80</v>
      </c>
      <c r="J1614" t="s">
        <v>45</v>
      </c>
      <c r="K1614" t="s">
        <v>53</v>
      </c>
      <c r="L1614" t="s">
        <v>82</v>
      </c>
      <c r="M1614" t="s">
        <v>1068</v>
      </c>
      <c r="N1614">
        <v>0.36</v>
      </c>
      <c r="O1614" t="s">
        <v>35</v>
      </c>
      <c r="P1614" t="s">
        <v>49</v>
      </c>
      <c r="Q1614" t="s">
        <v>216</v>
      </c>
      <c r="R1614" t="s">
        <v>1872</v>
      </c>
      <c r="S1614">
        <v>48342</v>
      </c>
      <c r="T1614" s="1">
        <v>42030</v>
      </c>
      <c r="U1614" s="1">
        <v>42032</v>
      </c>
      <c r="V1614">
        <v>28.151999999999997</v>
      </c>
      <c r="W1614" s="2">
        <f>Sales_Dataset[[#This Row],[Profit]]/Sales_Dataset[[#This Row],[Sales]]</f>
        <v>0.69</v>
      </c>
      <c r="X1614">
        <v>4</v>
      </c>
      <c r="Y1614">
        <v>40.799999999999997</v>
      </c>
      <c r="Z1614">
        <v>87042</v>
      </c>
      <c r="AA1614" t="s">
        <v>52</v>
      </c>
      <c r="AB1614" t="s">
        <v>40</v>
      </c>
    </row>
    <row r="1615" spans="1:28" x14ac:dyDescent="0.3">
      <c r="A1615">
        <v>25478</v>
      </c>
      <c r="B1615" t="s">
        <v>76</v>
      </c>
      <c r="C1615">
        <v>0.1</v>
      </c>
      <c r="D1615">
        <v>3.25</v>
      </c>
      <c r="E1615">
        <v>49</v>
      </c>
      <c r="F1615">
        <v>2617</v>
      </c>
      <c r="G1615" t="s">
        <v>2854</v>
      </c>
      <c r="H1615" t="s">
        <v>43</v>
      </c>
      <c r="I1615" t="s">
        <v>30</v>
      </c>
      <c r="J1615" t="s">
        <v>45</v>
      </c>
      <c r="K1615" t="s">
        <v>73</v>
      </c>
      <c r="L1615" t="s">
        <v>105</v>
      </c>
      <c r="M1615" t="s">
        <v>1251</v>
      </c>
      <c r="N1615">
        <v>0.56000000000000005</v>
      </c>
      <c r="O1615" t="s">
        <v>35</v>
      </c>
      <c r="P1615" t="s">
        <v>49</v>
      </c>
      <c r="Q1615" t="s">
        <v>626</v>
      </c>
      <c r="R1615" t="s">
        <v>2855</v>
      </c>
      <c r="S1615">
        <v>57401</v>
      </c>
      <c r="T1615" s="1">
        <v>42182</v>
      </c>
      <c r="U1615" s="1">
        <v>42183</v>
      </c>
      <c r="V1615">
        <v>-286.245</v>
      </c>
      <c r="W1615" s="2">
        <f>Sales_Dataset[[#This Row],[Profit]]/Sales_Dataset[[#This Row],[Sales]]</f>
        <v>-7.0347751290243306</v>
      </c>
      <c r="X1615">
        <v>6</v>
      </c>
      <c r="Y1615">
        <v>40.69</v>
      </c>
      <c r="Z1615">
        <v>91496</v>
      </c>
      <c r="AA1615" t="s">
        <v>52</v>
      </c>
      <c r="AB1615" t="s">
        <v>40</v>
      </c>
    </row>
    <row r="1616" spans="1:28" x14ac:dyDescent="0.3">
      <c r="A1616">
        <v>25734</v>
      </c>
      <c r="B1616" t="s">
        <v>41</v>
      </c>
      <c r="C1616">
        <v>7.0000000000000007E-2</v>
      </c>
      <c r="D1616">
        <v>2.84</v>
      </c>
      <c r="E1616">
        <v>0.93</v>
      </c>
      <c r="F1616">
        <v>711</v>
      </c>
      <c r="G1616" t="s">
        <v>2907</v>
      </c>
      <c r="H1616" t="s">
        <v>43</v>
      </c>
      <c r="I1616" t="s">
        <v>80</v>
      </c>
      <c r="J1616" t="s">
        <v>45</v>
      </c>
      <c r="K1616" t="s">
        <v>81</v>
      </c>
      <c r="L1616" t="s">
        <v>82</v>
      </c>
      <c r="M1616" t="s">
        <v>355</v>
      </c>
      <c r="N1616">
        <v>0.54</v>
      </c>
      <c r="O1616" t="s">
        <v>35</v>
      </c>
      <c r="P1616" t="s">
        <v>69</v>
      </c>
      <c r="Q1616" t="s">
        <v>98</v>
      </c>
      <c r="R1616" t="s">
        <v>2908</v>
      </c>
      <c r="S1616">
        <v>2152</v>
      </c>
      <c r="T1616" s="1">
        <v>42161</v>
      </c>
      <c r="U1616" s="1">
        <v>42163</v>
      </c>
      <c r="V1616">
        <v>3.8519999999999999</v>
      </c>
      <c r="W1616" s="2">
        <f>Sales_Dataset[[#This Row],[Profit]]/Sales_Dataset[[#This Row],[Sales]]</f>
        <v>9.5417389150359175E-2</v>
      </c>
      <c r="X1616">
        <v>15</v>
      </c>
      <c r="Y1616">
        <v>40.369999999999997</v>
      </c>
      <c r="Z1616">
        <v>87978</v>
      </c>
      <c r="AA1616" t="s">
        <v>72</v>
      </c>
      <c r="AB1616" t="s">
        <v>40</v>
      </c>
    </row>
    <row r="1617" spans="1:28" x14ac:dyDescent="0.3">
      <c r="A1617">
        <v>23481</v>
      </c>
      <c r="B1617" t="s">
        <v>27</v>
      </c>
      <c r="C1617">
        <v>0.08</v>
      </c>
      <c r="D1617">
        <v>7.77</v>
      </c>
      <c r="E1617">
        <v>9.23</v>
      </c>
      <c r="F1617">
        <v>339</v>
      </c>
      <c r="G1617" t="s">
        <v>2448</v>
      </c>
      <c r="H1617" t="s">
        <v>43</v>
      </c>
      <c r="I1617" t="s">
        <v>30</v>
      </c>
      <c r="J1617" t="s">
        <v>45</v>
      </c>
      <c r="K1617" t="s">
        <v>73</v>
      </c>
      <c r="L1617" t="s">
        <v>47</v>
      </c>
      <c r="M1617" t="s">
        <v>2271</v>
      </c>
      <c r="N1617">
        <v>0.57999999999999996</v>
      </c>
      <c r="O1617" t="s">
        <v>35</v>
      </c>
      <c r="P1617" t="s">
        <v>69</v>
      </c>
      <c r="Q1617" t="s">
        <v>441</v>
      </c>
      <c r="R1617" t="s">
        <v>2018</v>
      </c>
      <c r="S1617">
        <v>43229</v>
      </c>
      <c r="T1617" s="1">
        <v>42080</v>
      </c>
      <c r="U1617" s="1">
        <v>42081</v>
      </c>
      <c r="V1617">
        <v>-83.65</v>
      </c>
      <c r="W1617" s="2">
        <f>Sales_Dataset[[#This Row],[Profit]]/Sales_Dataset[[#This Row],[Sales]]</f>
        <v>-2.0756823821339951</v>
      </c>
      <c r="X1617">
        <v>5</v>
      </c>
      <c r="Y1617">
        <v>40.299999999999997</v>
      </c>
      <c r="Z1617">
        <v>90583</v>
      </c>
      <c r="AA1617" t="s">
        <v>72</v>
      </c>
      <c r="AB1617" t="s">
        <v>40</v>
      </c>
    </row>
    <row r="1618" spans="1:28" x14ac:dyDescent="0.3">
      <c r="A1618">
        <v>20006</v>
      </c>
      <c r="B1618" t="s">
        <v>27</v>
      </c>
      <c r="C1618">
        <v>0.1</v>
      </c>
      <c r="D1618">
        <v>10.48</v>
      </c>
      <c r="E1618">
        <v>2.89</v>
      </c>
      <c r="F1618">
        <v>2016</v>
      </c>
      <c r="G1618" t="s">
        <v>1372</v>
      </c>
      <c r="H1618" t="s">
        <v>43</v>
      </c>
      <c r="I1618" t="s">
        <v>30</v>
      </c>
      <c r="J1618" t="s">
        <v>45</v>
      </c>
      <c r="K1618" t="s">
        <v>81</v>
      </c>
      <c r="L1618" t="s">
        <v>62</v>
      </c>
      <c r="M1618" t="s">
        <v>262</v>
      </c>
      <c r="N1618">
        <v>0.6</v>
      </c>
      <c r="O1618" t="s">
        <v>35</v>
      </c>
      <c r="P1618" t="s">
        <v>49</v>
      </c>
      <c r="Q1618" t="s">
        <v>216</v>
      </c>
      <c r="R1618" t="s">
        <v>1373</v>
      </c>
      <c r="S1618">
        <v>48195</v>
      </c>
      <c r="T1618" s="1">
        <v>42173</v>
      </c>
      <c r="U1618" s="1">
        <v>42174</v>
      </c>
      <c r="V1618">
        <v>-8.9039999999999999</v>
      </c>
      <c r="W1618" s="2">
        <f>Sales_Dataset[[#This Row],[Profit]]/Sales_Dataset[[#This Row],[Sales]]</f>
        <v>-0.22099776619508563</v>
      </c>
      <c r="X1618">
        <v>4</v>
      </c>
      <c r="Y1618">
        <v>40.29</v>
      </c>
      <c r="Z1618">
        <v>86874</v>
      </c>
      <c r="AA1618" t="s">
        <v>52</v>
      </c>
      <c r="AB1618" t="s">
        <v>40</v>
      </c>
    </row>
    <row r="1619" spans="1:28" x14ac:dyDescent="0.3">
      <c r="A1619">
        <v>20198</v>
      </c>
      <c r="B1619" t="s">
        <v>41</v>
      </c>
      <c r="C1619">
        <v>0.03</v>
      </c>
      <c r="D1619">
        <v>4.55</v>
      </c>
      <c r="E1619">
        <v>1.49</v>
      </c>
      <c r="F1619">
        <v>2394</v>
      </c>
      <c r="G1619" t="s">
        <v>1421</v>
      </c>
      <c r="H1619" t="s">
        <v>43</v>
      </c>
      <c r="I1619" t="s">
        <v>30</v>
      </c>
      <c r="J1619" t="s">
        <v>45</v>
      </c>
      <c r="K1619" t="s">
        <v>67</v>
      </c>
      <c r="L1619" t="s">
        <v>47</v>
      </c>
      <c r="M1619" t="s">
        <v>1199</v>
      </c>
      <c r="N1619">
        <v>0.35</v>
      </c>
      <c r="O1619" t="s">
        <v>35</v>
      </c>
      <c r="P1619" t="s">
        <v>88</v>
      </c>
      <c r="Q1619" t="s">
        <v>89</v>
      </c>
      <c r="R1619" t="s">
        <v>1423</v>
      </c>
      <c r="S1619">
        <v>30328</v>
      </c>
      <c r="T1619" s="1">
        <v>42125</v>
      </c>
      <c r="U1619" s="1">
        <v>42125</v>
      </c>
      <c r="V1619">
        <v>100.38000000000001</v>
      </c>
      <c r="W1619" s="2">
        <f>Sales_Dataset[[#This Row],[Profit]]/Sales_Dataset[[#This Row],[Sales]]</f>
        <v>2.4920556107249259</v>
      </c>
      <c r="X1619">
        <v>9</v>
      </c>
      <c r="Y1619">
        <v>40.28</v>
      </c>
      <c r="Z1619">
        <v>86949</v>
      </c>
      <c r="AA1619" t="s">
        <v>91</v>
      </c>
      <c r="AB1619" t="s">
        <v>40</v>
      </c>
    </row>
    <row r="1620" spans="1:28" x14ac:dyDescent="0.3">
      <c r="A1620">
        <v>25609</v>
      </c>
      <c r="B1620" t="s">
        <v>58</v>
      </c>
      <c r="C1620">
        <v>0.08</v>
      </c>
      <c r="D1620">
        <v>1.76</v>
      </c>
      <c r="E1620">
        <v>4.8600000000000003</v>
      </c>
      <c r="F1620">
        <v>1764</v>
      </c>
      <c r="G1620" t="s">
        <v>2876</v>
      </c>
      <c r="H1620" t="s">
        <v>43</v>
      </c>
      <c r="I1620" t="s">
        <v>80</v>
      </c>
      <c r="J1620" t="s">
        <v>31</v>
      </c>
      <c r="K1620" t="s">
        <v>117</v>
      </c>
      <c r="L1620" t="s">
        <v>47</v>
      </c>
      <c r="M1620" t="s">
        <v>2153</v>
      </c>
      <c r="N1620">
        <v>0.41</v>
      </c>
      <c r="O1620" t="s">
        <v>35</v>
      </c>
      <c r="P1620" t="s">
        <v>88</v>
      </c>
      <c r="Q1620" t="s">
        <v>94</v>
      </c>
      <c r="R1620" t="s">
        <v>2292</v>
      </c>
      <c r="S1620">
        <v>34698</v>
      </c>
      <c r="T1620" s="1">
        <v>42064</v>
      </c>
      <c r="U1620" s="1">
        <v>42065</v>
      </c>
      <c r="V1620">
        <v>235.65599999999998</v>
      </c>
      <c r="W1620" s="2">
        <f>Sales_Dataset[[#This Row],[Profit]]/Sales_Dataset[[#This Row],[Sales]]</f>
        <v>5.8591745400298354</v>
      </c>
      <c r="X1620">
        <v>23</v>
      </c>
      <c r="Y1620">
        <v>40.22</v>
      </c>
      <c r="Z1620">
        <v>89776</v>
      </c>
      <c r="AA1620" t="s">
        <v>91</v>
      </c>
      <c r="AB1620" t="s">
        <v>40</v>
      </c>
    </row>
    <row r="1621" spans="1:28" x14ac:dyDescent="0.3">
      <c r="A1621">
        <v>23612</v>
      </c>
      <c r="B1621" t="s">
        <v>58</v>
      </c>
      <c r="C1621">
        <v>0.01</v>
      </c>
      <c r="D1621">
        <v>17.98</v>
      </c>
      <c r="E1621">
        <v>8.51</v>
      </c>
      <c r="F1621">
        <v>32</v>
      </c>
      <c r="G1621" t="s">
        <v>1083</v>
      </c>
      <c r="H1621" t="s">
        <v>43</v>
      </c>
      <c r="I1621" t="s">
        <v>30</v>
      </c>
      <c r="J1621" t="s">
        <v>55</v>
      </c>
      <c r="K1621" t="s">
        <v>77</v>
      </c>
      <c r="L1621" t="s">
        <v>167</v>
      </c>
      <c r="M1621" t="s">
        <v>324</v>
      </c>
      <c r="N1621">
        <v>0.4</v>
      </c>
      <c r="O1621" t="s">
        <v>35</v>
      </c>
      <c r="P1621" t="s">
        <v>36</v>
      </c>
      <c r="Q1621" t="s">
        <v>516</v>
      </c>
      <c r="R1621" t="s">
        <v>1085</v>
      </c>
      <c r="S1621">
        <v>97526</v>
      </c>
      <c r="T1621" s="1">
        <v>42090</v>
      </c>
      <c r="U1621" s="1">
        <v>42091</v>
      </c>
      <c r="V1621">
        <v>-35.878799999999998</v>
      </c>
      <c r="W1621" s="2">
        <f>Sales_Dataset[[#This Row],[Profit]]/Sales_Dataset[[#This Row],[Sales]]</f>
        <v>-0.89317401045556377</v>
      </c>
      <c r="X1621">
        <v>2</v>
      </c>
      <c r="Y1621">
        <v>40.17</v>
      </c>
      <c r="Z1621">
        <v>89200</v>
      </c>
      <c r="AA1621" t="s">
        <v>39</v>
      </c>
      <c r="AB1621" t="s">
        <v>40</v>
      </c>
    </row>
    <row r="1622" spans="1:28" x14ac:dyDescent="0.3">
      <c r="A1622">
        <v>22661</v>
      </c>
      <c r="B1622" t="s">
        <v>65</v>
      </c>
      <c r="C1622">
        <v>0.08</v>
      </c>
      <c r="D1622">
        <v>10.06</v>
      </c>
      <c r="E1622">
        <v>2.06</v>
      </c>
      <c r="F1622">
        <v>2825</v>
      </c>
      <c r="G1622" t="s">
        <v>2198</v>
      </c>
      <c r="H1622" t="s">
        <v>43</v>
      </c>
      <c r="I1622" t="s">
        <v>80</v>
      </c>
      <c r="J1622" t="s">
        <v>45</v>
      </c>
      <c r="K1622" t="s">
        <v>53</v>
      </c>
      <c r="L1622" t="s">
        <v>82</v>
      </c>
      <c r="M1622" t="s">
        <v>662</v>
      </c>
      <c r="N1622">
        <v>0.39</v>
      </c>
      <c r="O1622" t="s">
        <v>35</v>
      </c>
      <c r="P1622" t="s">
        <v>36</v>
      </c>
      <c r="Q1622" t="s">
        <v>610</v>
      </c>
      <c r="R1622" t="s">
        <v>2199</v>
      </c>
      <c r="S1622">
        <v>83701</v>
      </c>
      <c r="T1622" s="1">
        <v>42144</v>
      </c>
      <c r="U1622" s="1">
        <v>42148</v>
      </c>
      <c r="V1622">
        <v>0.32999999999999691</v>
      </c>
      <c r="W1622" s="2">
        <f>Sales_Dataset[[#This Row],[Profit]]/Sales_Dataset[[#This Row],[Sales]]</f>
        <v>8.2191780821917037E-3</v>
      </c>
      <c r="X1622">
        <v>4</v>
      </c>
      <c r="Y1622">
        <v>40.15</v>
      </c>
      <c r="Z1622">
        <v>89497</v>
      </c>
      <c r="AA1622" t="s">
        <v>39</v>
      </c>
      <c r="AB1622" t="s">
        <v>40</v>
      </c>
    </row>
    <row r="1623" spans="1:28" x14ac:dyDescent="0.3">
      <c r="A1623">
        <v>22261</v>
      </c>
      <c r="B1623" t="s">
        <v>65</v>
      </c>
      <c r="C1623">
        <v>0</v>
      </c>
      <c r="D1623">
        <v>4.9800000000000004</v>
      </c>
      <c r="E1623">
        <v>0.8</v>
      </c>
      <c r="F1623">
        <v>2202</v>
      </c>
      <c r="G1623" t="s">
        <v>2094</v>
      </c>
      <c r="H1623" t="s">
        <v>43</v>
      </c>
      <c r="I1623" t="s">
        <v>44</v>
      </c>
      <c r="J1623" t="s">
        <v>45</v>
      </c>
      <c r="K1623" t="s">
        <v>53</v>
      </c>
      <c r="L1623" t="s">
        <v>82</v>
      </c>
      <c r="M1623" t="s">
        <v>1892</v>
      </c>
      <c r="N1623">
        <v>0.36</v>
      </c>
      <c r="O1623" t="s">
        <v>35</v>
      </c>
      <c r="P1623" t="s">
        <v>49</v>
      </c>
      <c r="Q1623" t="s">
        <v>474</v>
      </c>
      <c r="R1623" t="s">
        <v>2095</v>
      </c>
      <c r="S1623">
        <v>55429</v>
      </c>
      <c r="T1623" s="1">
        <v>42035</v>
      </c>
      <c r="U1623" s="1">
        <v>42042</v>
      </c>
      <c r="V1623">
        <v>27.634499999999996</v>
      </c>
      <c r="W1623" s="2">
        <f>Sales_Dataset[[#This Row],[Profit]]/Sales_Dataset[[#This Row],[Sales]]</f>
        <v>0.69</v>
      </c>
      <c r="X1623">
        <v>8</v>
      </c>
      <c r="Y1623">
        <v>40.049999999999997</v>
      </c>
      <c r="Z1623">
        <v>86050</v>
      </c>
      <c r="AA1623" t="s">
        <v>52</v>
      </c>
      <c r="AB1623" t="s">
        <v>40</v>
      </c>
    </row>
    <row r="1624" spans="1:28" x14ac:dyDescent="0.3">
      <c r="A1624">
        <v>25856</v>
      </c>
      <c r="B1624" t="s">
        <v>76</v>
      </c>
      <c r="C1624">
        <v>0.03</v>
      </c>
      <c r="D1624">
        <v>37.94</v>
      </c>
      <c r="E1624">
        <v>5.08</v>
      </c>
      <c r="F1624">
        <v>757</v>
      </c>
      <c r="G1624" t="s">
        <v>2932</v>
      </c>
      <c r="H1624" t="s">
        <v>43</v>
      </c>
      <c r="I1624" t="s">
        <v>44</v>
      </c>
      <c r="J1624" t="s">
        <v>45</v>
      </c>
      <c r="K1624" t="s">
        <v>53</v>
      </c>
      <c r="L1624" t="s">
        <v>82</v>
      </c>
      <c r="M1624" t="s">
        <v>2319</v>
      </c>
      <c r="N1624">
        <v>0.38</v>
      </c>
      <c r="O1624" t="s">
        <v>35</v>
      </c>
      <c r="P1624" t="s">
        <v>36</v>
      </c>
      <c r="Q1624" t="s">
        <v>516</v>
      </c>
      <c r="R1624" t="s">
        <v>718</v>
      </c>
      <c r="S1624">
        <v>97062</v>
      </c>
      <c r="T1624" s="1">
        <v>42046</v>
      </c>
      <c r="U1624" s="1">
        <v>42048</v>
      </c>
      <c r="V1624">
        <v>-7.5244000000000009</v>
      </c>
      <c r="W1624" s="2">
        <f>Sales_Dataset[[#This Row],[Profit]]/Sales_Dataset[[#This Row],[Sales]]</f>
        <v>-0.18825118839129348</v>
      </c>
      <c r="X1624">
        <v>1</v>
      </c>
      <c r="Y1624">
        <v>39.97</v>
      </c>
      <c r="Z1624">
        <v>90258</v>
      </c>
      <c r="AA1624" t="s">
        <v>39</v>
      </c>
      <c r="AB1624" t="s">
        <v>40</v>
      </c>
    </row>
    <row r="1625" spans="1:28" x14ac:dyDescent="0.3">
      <c r="A1625">
        <v>19194</v>
      </c>
      <c r="B1625" t="s">
        <v>41</v>
      </c>
      <c r="C1625">
        <v>7.0000000000000007E-2</v>
      </c>
      <c r="D1625">
        <v>3.71</v>
      </c>
      <c r="E1625">
        <v>1.93</v>
      </c>
      <c r="F1625">
        <v>3146</v>
      </c>
      <c r="G1625" t="s">
        <v>1011</v>
      </c>
      <c r="H1625" t="s">
        <v>85</v>
      </c>
      <c r="I1625" t="s">
        <v>30</v>
      </c>
      <c r="J1625" t="s">
        <v>45</v>
      </c>
      <c r="K1625" t="s">
        <v>53</v>
      </c>
      <c r="L1625" t="s">
        <v>82</v>
      </c>
      <c r="M1625" t="s">
        <v>1014</v>
      </c>
      <c r="N1625">
        <v>0.35</v>
      </c>
      <c r="O1625" t="s">
        <v>35</v>
      </c>
      <c r="P1625" t="s">
        <v>49</v>
      </c>
      <c r="Q1625" t="s">
        <v>50</v>
      </c>
      <c r="R1625" t="s">
        <v>1013</v>
      </c>
      <c r="S1625">
        <v>78577</v>
      </c>
      <c r="T1625" s="1">
        <v>42008</v>
      </c>
      <c r="U1625" s="1">
        <v>42010</v>
      </c>
      <c r="V1625">
        <v>6.3308</v>
      </c>
      <c r="W1625" s="2">
        <f>Sales_Dataset[[#This Row],[Profit]]/Sales_Dataset[[#This Row],[Sales]]</f>
        <v>0.15970736629667004</v>
      </c>
      <c r="X1625">
        <v>11</v>
      </c>
      <c r="Y1625">
        <v>39.64</v>
      </c>
      <c r="Z1625">
        <v>85850</v>
      </c>
      <c r="AA1625" t="s">
        <v>52</v>
      </c>
      <c r="AB1625" t="s">
        <v>40</v>
      </c>
    </row>
    <row r="1626" spans="1:28" x14ac:dyDescent="0.3">
      <c r="A1626">
        <v>20669</v>
      </c>
      <c r="B1626" t="s">
        <v>41</v>
      </c>
      <c r="C1626">
        <v>0.1</v>
      </c>
      <c r="D1626">
        <v>7.64</v>
      </c>
      <c r="E1626">
        <v>5.83</v>
      </c>
      <c r="F1626">
        <v>1038</v>
      </c>
      <c r="G1626" t="s">
        <v>1591</v>
      </c>
      <c r="H1626" t="s">
        <v>43</v>
      </c>
      <c r="I1626" t="s">
        <v>30</v>
      </c>
      <c r="J1626" t="s">
        <v>45</v>
      </c>
      <c r="K1626" t="s">
        <v>53</v>
      </c>
      <c r="L1626" t="s">
        <v>82</v>
      </c>
      <c r="M1626" t="s">
        <v>393</v>
      </c>
      <c r="N1626">
        <v>0.36</v>
      </c>
      <c r="O1626" t="s">
        <v>35</v>
      </c>
      <c r="P1626" t="s">
        <v>88</v>
      </c>
      <c r="Q1626" t="s">
        <v>94</v>
      </c>
      <c r="R1626" t="s">
        <v>1592</v>
      </c>
      <c r="S1626">
        <v>33430</v>
      </c>
      <c r="T1626" s="1">
        <v>42171</v>
      </c>
      <c r="U1626" s="1">
        <v>42172</v>
      </c>
      <c r="V1626">
        <v>-403.18739999999997</v>
      </c>
      <c r="W1626" s="2">
        <f>Sales_Dataset[[#This Row],[Profit]]/Sales_Dataset[[#This Row],[Sales]]</f>
        <v>-10.243582317073169</v>
      </c>
      <c r="X1626">
        <v>5</v>
      </c>
      <c r="Y1626">
        <v>39.36</v>
      </c>
      <c r="Z1626">
        <v>90641</v>
      </c>
      <c r="AA1626" t="s">
        <v>91</v>
      </c>
      <c r="AB1626" t="s">
        <v>40</v>
      </c>
    </row>
    <row r="1627" spans="1:28" x14ac:dyDescent="0.3">
      <c r="A1627">
        <v>21351</v>
      </c>
      <c r="B1627" t="s">
        <v>41</v>
      </c>
      <c r="C1627">
        <v>0.06</v>
      </c>
      <c r="D1627">
        <v>1.76</v>
      </c>
      <c r="E1627">
        <v>0.7</v>
      </c>
      <c r="F1627">
        <v>854</v>
      </c>
      <c r="G1627" t="s">
        <v>1826</v>
      </c>
      <c r="H1627" t="s">
        <v>43</v>
      </c>
      <c r="I1627" t="s">
        <v>30</v>
      </c>
      <c r="J1627" t="s">
        <v>45</v>
      </c>
      <c r="K1627" t="s">
        <v>81</v>
      </c>
      <c r="L1627" t="s">
        <v>82</v>
      </c>
      <c r="M1627" t="s">
        <v>341</v>
      </c>
      <c r="N1627">
        <v>0.56000000000000005</v>
      </c>
      <c r="O1627" t="s">
        <v>35</v>
      </c>
      <c r="P1627" t="s">
        <v>69</v>
      </c>
      <c r="Q1627" t="s">
        <v>480</v>
      </c>
      <c r="R1627" t="s">
        <v>1827</v>
      </c>
      <c r="S1627">
        <v>6405</v>
      </c>
      <c r="T1627" s="1">
        <v>42124</v>
      </c>
      <c r="U1627" s="1">
        <v>42126</v>
      </c>
      <c r="V1627">
        <v>1.2236</v>
      </c>
      <c r="W1627" s="2">
        <f>Sales_Dataset[[#This Row],[Profit]]/Sales_Dataset[[#This Row],[Sales]]</f>
        <v>3.1166581762608253E-2</v>
      </c>
      <c r="X1627">
        <v>22</v>
      </c>
      <c r="Y1627">
        <v>39.26</v>
      </c>
      <c r="Z1627">
        <v>88571</v>
      </c>
      <c r="AA1627" t="s">
        <v>72</v>
      </c>
      <c r="AB1627" t="s">
        <v>40</v>
      </c>
    </row>
    <row r="1628" spans="1:28" x14ac:dyDescent="0.3">
      <c r="A1628">
        <v>22374</v>
      </c>
      <c r="B1628" t="s">
        <v>76</v>
      </c>
      <c r="C1628">
        <v>0.08</v>
      </c>
      <c r="D1628">
        <v>4.55</v>
      </c>
      <c r="E1628">
        <v>1.49</v>
      </c>
      <c r="F1628">
        <v>2563</v>
      </c>
      <c r="G1628" t="s">
        <v>2119</v>
      </c>
      <c r="H1628" t="s">
        <v>43</v>
      </c>
      <c r="I1628" t="s">
        <v>44</v>
      </c>
      <c r="J1628" t="s">
        <v>45</v>
      </c>
      <c r="K1628" t="s">
        <v>67</v>
      </c>
      <c r="L1628" t="s">
        <v>47</v>
      </c>
      <c r="M1628" t="s">
        <v>1199</v>
      </c>
      <c r="N1628">
        <v>0.35</v>
      </c>
      <c r="O1628" t="s">
        <v>35</v>
      </c>
      <c r="P1628" t="s">
        <v>49</v>
      </c>
      <c r="Q1628" t="s">
        <v>474</v>
      </c>
      <c r="R1628" t="s">
        <v>2120</v>
      </c>
      <c r="S1628">
        <v>55432</v>
      </c>
      <c r="T1628" s="1">
        <v>42102</v>
      </c>
      <c r="U1628" s="1">
        <v>42103</v>
      </c>
      <c r="V1628">
        <v>27.0273</v>
      </c>
      <c r="W1628" s="2">
        <f>Sales_Dataset[[#This Row],[Profit]]/Sales_Dataset[[#This Row],[Sales]]</f>
        <v>0.69</v>
      </c>
      <c r="X1628">
        <v>9</v>
      </c>
      <c r="Y1628">
        <v>39.17</v>
      </c>
      <c r="Z1628">
        <v>91447</v>
      </c>
      <c r="AA1628" t="s">
        <v>52</v>
      </c>
      <c r="AB1628" t="s">
        <v>40</v>
      </c>
    </row>
    <row r="1629" spans="1:28" x14ac:dyDescent="0.3">
      <c r="A1629">
        <v>19484</v>
      </c>
      <c r="B1629" t="s">
        <v>58</v>
      </c>
      <c r="C1629">
        <v>7.0000000000000007E-2</v>
      </c>
      <c r="D1629">
        <v>2.61</v>
      </c>
      <c r="E1629">
        <v>0.5</v>
      </c>
      <c r="F1629">
        <v>1182</v>
      </c>
      <c r="G1629" t="s">
        <v>1159</v>
      </c>
      <c r="H1629" t="s">
        <v>43</v>
      </c>
      <c r="I1629" t="s">
        <v>44</v>
      </c>
      <c r="J1629" t="s">
        <v>45</v>
      </c>
      <c r="K1629" t="s">
        <v>46</v>
      </c>
      <c r="L1629" t="s">
        <v>47</v>
      </c>
      <c r="M1629" t="s">
        <v>955</v>
      </c>
      <c r="N1629">
        <v>0.39</v>
      </c>
      <c r="O1629" t="s">
        <v>35</v>
      </c>
      <c r="P1629" t="s">
        <v>36</v>
      </c>
      <c r="Q1629" t="s">
        <v>402</v>
      </c>
      <c r="R1629" t="s">
        <v>1160</v>
      </c>
      <c r="S1629">
        <v>84660</v>
      </c>
      <c r="T1629" s="1">
        <v>42147</v>
      </c>
      <c r="U1629" s="1">
        <v>42147</v>
      </c>
      <c r="V1629">
        <v>27.013499999999997</v>
      </c>
      <c r="W1629" s="2">
        <f>Sales_Dataset[[#This Row],[Profit]]/Sales_Dataset[[#This Row],[Sales]]</f>
        <v>0.69</v>
      </c>
      <c r="X1629">
        <v>15</v>
      </c>
      <c r="Y1629">
        <v>39.15</v>
      </c>
      <c r="Z1629">
        <v>86913</v>
      </c>
      <c r="AA1629" t="s">
        <v>39</v>
      </c>
      <c r="AB1629" t="s">
        <v>40</v>
      </c>
    </row>
    <row r="1630" spans="1:28" x14ac:dyDescent="0.3">
      <c r="A1630">
        <v>24748</v>
      </c>
      <c r="B1630" t="s">
        <v>41</v>
      </c>
      <c r="C1630">
        <v>0.09</v>
      </c>
      <c r="D1630">
        <v>20.99</v>
      </c>
      <c r="E1630">
        <v>4.8099999999999996</v>
      </c>
      <c r="F1630">
        <v>2066</v>
      </c>
      <c r="G1630" t="s">
        <v>2702</v>
      </c>
      <c r="H1630" t="s">
        <v>85</v>
      </c>
      <c r="I1630" t="s">
        <v>44</v>
      </c>
      <c r="J1630" t="s">
        <v>55</v>
      </c>
      <c r="K1630" t="s">
        <v>56</v>
      </c>
      <c r="L1630" t="s">
        <v>167</v>
      </c>
      <c r="M1630" t="s">
        <v>1400</v>
      </c>
      <c r="N1630">
        <v>0.57999999999999996</v>
      </c>
      <c r="O1630" t="s">
        <v>35</v>
      </c>
      <c r="P1630" t="s">
        <v>88</v>
      </c>
      <c r="Q1630" t="s">
        <v>112</v>
      </c>
      <c r="R1630" t="s">
        <v>2703</v>
      </c>
      <c r="S1630">
        <v>28079</v>
      </c>
      <c r="T1630" s="1">
        <v>42094</v>
      </c>
      <c r="U1630" s="1">
        <v>42095</v>
      </c>
      <c r="V1630">
        <v>272.69399999999996</v>
      </c>
      <c r="W1630" s="2">
        <f>Sales_Dataset[[#This Row],[Profit]]/Sales_Dataset[[#This Row],[Sales]]</f>
        <v>6.9957414058491532</v>
      </c>
      <c r="X1630">
        <v>2</v>
      </c>
      <c r="Y1630">
        <v>38.979999999999997</v>
      </c>
      <c r="Z1630">
        <v>85834</v>
      </c>
      <c r="AA1630" t="s">
        <v>91</v>
      </c>
      <c r="AB1630" t="s">
        <v>40</v>
      </c>
    </row>
    <row r="1631" spans="1:28" x14ac:dyDescent="0.3">
      <c r="A1631">
        <v>1617</v>
      </c>
      <c r="B1631" t="s">
        <v>65</v>
      </c>
      <c r="C1631">
        <v>0.06</v>
      </c>
      <c r="D1631">
        <v>4.28</v>
      </c>
      <c r="E1631">
        <v>0.94</v>
      </c>
      <c r="F1631">
        <v>2491</v>
      </c>
      <c r="G1631" t="s">
        <v>159</v>
      </c>
      <c r="H1631" t="s">
        <v>43</v>
      </c>
      <c r="I1631" t="s">
        <v>80</v>
      </c>
      <c r="J1631" t="s">
        <v>45</v>
      </c>
      <c r="K1631" t="s">
        <v>81</v>
      </c>
      <c r="L1631" t="s">
        <v>82</v>
      </c>
      <c r="M1631" t="s">
        <v>160</v>
      </c>
      <c r="N1631">
        <v>0.56000000000000005</v>
      </c>
      <c r="O1631" t="s">
        <v>35</v>
      </c>
      <c r="P1631" t="s">
        <v>36</v>
      </c>
      <c r="Q1631" t="s">
        <v>37</v>
      </c>
      <c r="R1631" t="s">
        <v>38</v>
      </c>
      <c r="S1631">
        <v>90045</v>
      </c>
      <c r="T1631" s="1">
        <v>42120</v>
      </c>
      <c r="U1631" s="1">
        <v>42122</v>
      </c>
      <c r="V1631">
        <v>0.36999999999999922</v>
      </c>
      <c r="W1631" s="2">
        <f>Sales_Dataset[[#This Row],[Profit]]/Sales_Dataset[[#This Row],[Sales]]</f>
        <v>9.4969199178644558E-3</v>
      </c>
      <c r="X1631">
        <v>9</v>
      </c>
      <c r="Y1631">
        <v>38.96</v>
      </c>
      <c r="Z1631">
        <v>11712</v>
      </c>
      <c r="AA1631" t="s">
        <v>39</v>
      </c>
      <c r="AB1631" t="s">
        <v>40</v>
      </c>
    </row>
    <row r="1632" spans="1:28" x14ac:dyDescent="0.3">
      <c r="A1632">
        <v>25718</v>
      </c>
      <c r="B1632" t="s">
        <v>58</v>
      </c>
      <c r="C1632">
        <v>0.03</v>
      </c>
      <c r="D1632">
        <v>4.0599999999999996</v>
      </c>
      <c r="E1632">
        <v>6.89</v>
      </c>
      <c r="F1632">
        <v>2886</v>
      </c>
      <c r="G1632" t="s">
        <v>2902</v>
      </c>
      <c r="H1632" t="s">
        <v>43</v>
      </c>
      <c r="I1632" t="s">
        <v>80</v>
      </c>
      <c r="J1632" t="s">
        <v>45</v>
      </c>
      <c r="K1632" t="s">
        <v>73</v>
      </c>
      <c r="L1632" t="s">
        <v>47</v>
      </c>
      <c r="M1632" t="s">
        <v>351</v>
      </c>
      <c r="N1632">
        <v>0.6</v>
      </c>
      <c r="O1632" t="s">
        <v>35</v>
      </c>
      <c r="P1632" t="s">
        <v>69</v>
      </c>
      <c r="Q1632" t="s">
        <v>441</v>
      </c>
      <c r="R1632" t="s">
        <v>2903</v>
      </c>
      <c r="S1632">
        <v>44134</v>
      </c>
      <c r="T1632" s="1">
        <v>42055</v>
      </c>
      <c r="U1632" s="1">
        <v>42057</v>
      </c>
      <c r="V1632">
        <v>-185.17</v>
      </c>
      <c r="W1632" s="2">
        <f>Sales_Dataset[[#This Row],[Profit]]/Sales_Dataset[[#This Row],[Sales]]</f>
        <v>-4.761378246335819</v>
      </c>
      <c r="X1632">
        <v>9</v>
      </c>
      <c r="Y1632">
        <v>38.89</v>
      </c>
      <c r="Z1632">
        <v>87630</v>
      </c>
      <c r="AA1632" t="s">
        <v>72</v>
      </c>
      <c r="AB1632" t="s">
        <v>40</v>
      </c>
    </row>
    <row r="1633" spans="1:28" x14ac:dyDescent="0.3">
      <c r="A1633">
        <v>24407</v>
      </c>
      <c r="B1633" t="s">
        <v>76</v>
      </c>
      <c r="C1633">
        <v>0.08</v>
      </c>
      <c r="D1633">
        <v>3.38</v>
      </c>
      <c r="E1633">
        <v>0.85</v>
      </c>
      <c r="F1633">
        <v>1412</v>
      </c>
      <c r="G1633" t="s">
        <v>2635</v>
      </c>
      <c r="H1633" t="s">
        <v>43</v>
      </c>
      <c r="I1633" t="s">
        <v>30</v>
      </c>
      <c r="J1633" t="s">
        <v>45</v>
      </c>
      <c r="K1633" t="s">
        <v>81</v>
      </c>
      <c r="L1633" t="s">
        <v>82</v>
      </c>
      <c r="M1633" t="s">
        <v>169</v>
      </c>
      <c r="N1633">
        <v>0.48</v>
      </c>
      <c r="O1633" t="s">
        <v>35</v>
      </c>
      <c r="P1633" t="s">
        <v>36</v>
      </c>
      <c r="Q1633" t="s">
        <v>37</v>
      </c>
      <c r="R1633" t="s">
        <v>2636</v>
      </c>
      <c r="S1633">
        <v>94043</v>
      </c>
      <c r="T1633" s="1">
        <v>42037</v>
      </c>
      <c r="U1633" s="1">
        <v>42039</v>
      </c>
      <c r="V1633">
        <v>20.453600000000002</v>
      </c>
      <c r="W1633" s="2">
        <f>Sales_Dataset[[#This Row],[Profit]]/Sales_Dataset[[#This Row],[Sales]]</f>
        <v>0.52701880958515845</v>
      </c>
      <c r="X1633">
        <v>12</v>
      </c>
      <c r="Y1633">
        <v>38.81</v>
      </c>
      <c r="Z1633">
        <v>87087</v>
      </c>
      <c r="AA1633" t="s">
        <v>39</v>
      </c>
      <c r="AB1633" t="s">
        <v>40</v>
      </c>
    </row>
    <row r="1634" spans="1:28" x14ac:dyDescent="0.3">
      <c r="A1634">
        <v>23053</v>
      </c>
      <c r="B1634" t="s">
        <v>76</v>
      </c>
      <c r="C1634">
        <v>0.06</v>
      </c>
      <c r="D1634">
        <v>4.9800000000000004</v>
      </c>
      <c r="E1634">
        <v>4.62</v>
      </c>
      <c r="F1634">
        <v>2323</v>
      </c>
      <c r="G1634" t="s">
        <v>2304</v>
      </c>
      <c r="H1634" t="s">
        <v>85</v>
      </c>
      <c r="I1634" t="s">
        <v>60</v>
      </c>
      <c r="J1634" t="s">
        <v>55</v>
      </c>
      <c r="K1634" t="s">
        <v>86</v>
      </c>
      <c r="L1634" t="s">
        <v>62</v>
      </c>
      <c r="M1634" t="s">
        <v>359</v>
      </c>
      <c r="N1634">
        <v>0.64</v>
      </c>
      <c r="O1634" t="s">
        <v>35</v>
      </c>
      <c r="P1634" t="s">
        <v>36</v>
      </c>
      <c r="Q1634" t="s">
        <v>37</v>
      </c>
      <c r="R1634" t="s">
        <v>1874</v>
      </c>
      <c r="S1634">
        <v>92236</v>
      </c>
      <c r="T1634" s="1">
        <v>42174</v>
      </c>
      <c r="U1634" s="1">
        <v>42174</v>
      </c>
      <c r="V1634">
        <v>-27.004999999999999</v>
      </c>
      <c r="W1634" s="2">
        <f>Sales_Dataset[[#This Row],[Profit]]/Sales_Dataset[[#This Row],[Sales]]</f>
        <v>-0.69708311822405777</v>
      </c>
      <c r="X1634">
        <v>7</v>
      </c>
      <c r="Y1634">
        <v>38.74</v>
      </c>
      <c r="Z1634">
        <v>88722</v>
      </c>
      <c r="AA1634" t="s">
        <v>39</v>
      </c>
      <c r="AB1634" t="s">
        <v>40</v>
      </c>
    </row>
    <row r="1635" spans="1:28" x14ac:dyDescent="0.3">
      <c r="A1635">
        <v>21281</v>
      </c>
      <c r="B1635" t="s">
        <v>41</v>
      </c>
      <c r="C1635">
        <v>0.06</v>
      </c>
      <c r="D1635">
        <v>5.34</v>
      </c>
      <c r="E1635">
        <v>5.63</v>
      </c>
      <c r="F1635">
        <v>383</v>
      </c>
      <c r="G1635" t="s">
        <v>1801</v>
      </c>
      <c r="H1635" t="s">
        <v>43</v>
      </c>
      <c r="I1635" t="s">
        <v>30</v>
      </c>
      <c r="J1635" t="s">
        <v>45</v>
      </c>
      <c r="K1635" t="s">
        <v>67</v>
      </c>
      <c r="L1635" t="s">
        <v>47</v>
      </c>
      <c r="M1635" t="s">
        <v>696</v>
      </c>
      <c r="N1635">
        <v>0.39</v>
      </c>
      <c r="O1635" t="s">
        <v>35</v>
      </c>
      <c r="P1635" t="s">
        <v>69</v>
      </c>
      <c r="Q1635" t="s">
        <v>165</v>
      </c>
      <c r="R1635" t="s">
        <v>1802</v>
      </c>
      <c r="S1635">
        <v>19026</v>
      </c>
      <c r="T1635" s="1">
        <v>42082</v>
      </c>
      <c r="U1635" s="1">
        <v>42082</v>
      </c>
      <c r="V1635">
        <v>-82.822999999999993</v>
      </c>
      <c r="W1635" s="2">
        <f>Sales_Dataset[[#This Row],[Profit]]/Sales_Dataset[[#This Row],[Sales]]</f>
        <v>-2.1428978007761965</v>
      </c>
      <c r="X1635">
        <v>7</v>
      </c>
      <c r="Y1635">
        <v>38.65</v>
      </c>
      <c r="Z1635">
        <v>88928</v>
      </c>
      <c r="AA1635" t="s">
        <v>72</v>
      </c>
      <c r="AB1635" t="s">
        <v>40</v>
      </c>
    </row>
    <row r="1636" spans="1:28" x14ac:dyDescent="0.3">
      <c r="A1636">
        <v>24939</v>
      </c>
      <c r="B1636" t="s">
        <v>58</v>
      </c>
      <c r="C1636">
        <v>0.03</v>
      </c>
      <c r="D1636">
        <v>3.69</v>
      </c>
      <c r="E1636">
        <v>2.5</v>
      </c>
      <c r="F1636">
        <v>1259</v>
      </c>
      <c r="G1636" t="s">
        <v>2765</v>
      </c>
      <c r="H1636" t="s">
        <v>85</v>
      </c>
      <c r="I1636" t="s">
        <v>44</v>
      </c>
      <c r="J1636" t="s">
        <v>45</v>
      </c>
      <c r="K1636" t="s">
        <v>115</v>
      </c>
      <c r="L1636" t="s">
        <v>47</v>
      </c>
      <c r="M1636" t="s">
        <v>2640</v>
      </c>
      <c r="N1636">
        <v>0.39</v>
      </c>
      <c r="O1636" t="s">
        <v>35</v>
      </c>
      <c r="P1636" t="s">
        <v>88</v>
      </c>
      <c r="Q1636" t="s">
        <v>409</v>
      </c>
      <c r="R1636" t="s">
        <v>1295</v>
      </c>
      <c r="S1636">
        <v>40422</v>
      </c>
      <c r="T1636" s="1">
        <v>42114</v>
      </c>
      <c r="U1636" s="1">
        <v>42114</v>
      </c>
      <c r="V1636">
        <v>-2196.6840000000002</v>
      </c>
      <c r="W1636" s="2">
        <f>Sales_Dataset[[#This Row],[Profit]]/Sales_Dataset[[#This Row],[Sales]]</f>
        <v>-56.835291073738688</v>
      </c>
      <c r="X1636">
        <v>9</v>
      </c>
      <c r="Y1636">
        <v>38.65</v>
      </c>
      <c r="Z1636">
        <v>86534</v>
      </c>
      <c r="AA1636" t="s">
        <v>91</v>
      </c>
      <c r="AB1636" t="s">
        <v>40</v>
      </c>
    </row>
    <row r="1637" spans="1:28" x14ac:dyDescent="0.3">
      <c r="A1637">
        <v>25895</v>
      </c>
      <c r="B1637" t="s">
        <v>58</v>
      </c>
      <c r="C1637">
        <v>0.05</v>
      </c>
      <c r="D1637">
        <v>4.28</v>
      </c>
      <c r="E1637">
        <v>5.17</v>
      </c>
      <c r="F1637">
        <v>993</v>
      </c>
      <c r="G1637" t="s">
        <v>2935</v>
      </c>
      <c r="H1637" t="s">
        <v>43</v>
      </c>
      <c r="I1637" t="s">
        <v>60</v>
      </c>
      <c r="J1637" t="s">
        <v>45</v>
      </c>
      <c r="K1637" t="s">
        <v>53</v>
      </c>
      <c r="L1637" t="s">
        <v>47</v>
      </c>
      <c r="M1637" t="s">
        <v>218</v>
      </c>
      <c r="N1637">
        <v>0.4</v>
      </c>
      <c r="O1637" t="s">
        <v>35</v>
      </c>
      <c r="P1637" t="s">
        <v>36</v>
      </c>
      <c r="Q1637" t="s">
        <v>37</v>
      </c>
      <c r="R1637" t="s">
        <v>2163</v>
      </c>
      <c r="S1637">
        <v>93030</v>
      </c>
      <c r="T1637" s="1">
        <v>42054</v>
      </c>
      <c r="U1637" s="1">
        <v>42054</v>
      </c>
      <c r="V1637">
        <v>-104.57</v>
      </c>
      <c r="W1637" s="2">
        <f>Sales_Dataset[[#This Row],[Profit]]/Sales_Dataset[[#This Row],[Sales]]</f>
        <v>-2.7104717470191808</v>
      </c>
      <c r="X1637">
        <v>9</v>
      </c>
      <c r="Y1637">
        <v>38.58</v>
      </c>
      <c r="Z1637">
        <v>89432</v>
      </c>
      <c r="AA1637" t="s">
        <v>39</v>
      </c>
      <c r="AB1637" t="s">
        <v>40</v>
      </c>
    </row>
    <row r="1638" spans="1:28" x14ac:dyDescent="0.3">
      <c r="A1638">
        <v>24786</v>
      </c>
      <c r="B1638" t="s">
        <v>76</v>
      </c>
      <c r="C1638">
        <v>0.03</v>
      </c>
      <c r="D1638">
        <v>5.98</v>
      </c>
      <c r="E1638">
        <v>3.85</v>
      </c>
      <c r="F1638">
        <v>1633</v>
      </c>
      <c r="G1638" t="s">
        <v>2716</v>
      </c>
      <c r="H1638" t="s">
        <v>43</v>
      </c>
      <c r="I1638" t="s">
        <v>44</v>
      </c>
      <c r="J1638" t="s">
        <v>55</v>
      </c>
      <c r="K1638" t="s">
        <v>86</v>
      </c>
      <c r="L1638" t="s">
        <v>62</v>
      </c>
      <c r="M1638" t="s">
        <v>1668</v>
      </c>
      <c r="N1638">
        <v>0.68</v>
      </c>
      <c r="O1638" t="s">
        <v>35</v>
      </c>
      <c r="P1638" t="s">
        <v>88</v>
      </c>
      <c r="Q1638" t="s">
        <v>1227</v>
      </c>
      <c r="R1638" t="s">
        <v>2717</v>
      </c>
      <c r="S1638">
        <v>38637</v>
      </c>
      <c r="T1638" s="1">
        <v>42045</v>
      </c>
      <c r="U1638" s="1">
        <v>42047</v>
      </c>
      <c r="V1638">
        <v>-76.106800000000007</v>
      </c>
      <c r="W1638" s="2">
        <f>Sales_Dataset[[#This Row],[Profit]]/Sales_Dataset[[#This Row],[Sales]]</f>
        <v>-1.9747483134405814</v>
      </c>
      <c r="X1638">
        <v>6</v>
      </c>
      <c r="Y1638">
        <v>38.54</v>
      </c>
      <c r="Z1638">
        <v>90531</v>
      </c>
      <c r="AA1638" t="s">
        <v>91</v>
      </c>
      <c r="AB1638" t="s">
        <v>40</v>
      </c>
    </row>
    <row r="1639" spans="1:28" x14ac:dyDescent="0.3">
      <c r="A1639">
        <v>24481</v>
      </c>
      <c r="B1639" t="s">
        <v>41</v>
      </c>
      <c r="C1639">
        <v>7.0000000000000007E-2</v>
      </c>
      <c r="D1639">
        <v>7.98</v>
      </c>
      <c r="E1639">
        <v>1.25</v>
      </c>
      <c r="F1639">
        <v>596</v>
      </c>
      <c r="G1639" t="s">
        <v>2649</v>
      </c>
      <c r="H1639" t="s">
        <v>43</v>
      </c>
      <c r="I1639" t="s">
        <v>80</v>
      </c>
      <c r="J1639" t="s">
        <v>45</v>
      </c>
      <c r="K1639" t="s">
        <v>53</v>
      </c>
      <c r="L1639" t="s">
        <v>82</v>
      </c>
      <c r="M1639" t="s">
        <v>2651</v>
      </c>
      <c r="N1639">
        <v>0.35</v>
      </c>
      <c r="O1639" t="s">
        <v>35</v>
      </c>
      <c r="P1639" t="s">
        <v>49</v>
      </c>
      <c r="Q1639" t="s">
        <v>413</v>
      </c>
      <c r="R1639" t="s">
        <v>2650</v>
      </c>
      <c r="S1639">
        <v>46032</v>
      </c>
      <c r="T1639" s="1">
        <v>42050</v>
      </c>
      <c r="U1639" s="1">
        <v>42052</v>
      </c>
      <c r="V1639">
        <v>26.585699999999999</v>
      </c>
      <c r="W1639" s="2">
        <f>Sales_Dataset[[#This Row],[Profit]]/Sales_Dataset[[#This Row],[Sales]]</f>
        <v>0.69</v>
      </c>
      <c r="X1639">
        <v>5</v>
      </c>
      <c r="Y1639">
        <v>38.53</v>
      </c>
      <c r="Z1639">
        <v>86308</v>
      </c>
      <c r="AA1639" t="s">
        <v>52</v>
      </c>
      <c r="AB1639" t="s">
        <v>40</v>
      </c>
    </row>
    <row r="1640" spans="1:28" x14ac:dyDescent="0.3">
      <c r="A1640">
        <v>20391</v>
      </c>
      <c r="B1640" t="s">
        <v>65</v>
      </c>
      <c r="C1640">
        <v>7.0000000000000007E-2</v>
      </c>
      <c r="D1640">
        <v>5.43</v>
      </c>
      <c r="E1640">
        <v>0.95</v>
      </c>
      <c r="F1640">
        <v>1777</v>
      </c>
      <c r="G1640" t="s">
        <v>1482</v>
      </c>
      <c r="H1640" t="s">
        <v>43</v>
      </c>
      <c r="I1640" t="s">
        <v>80</v>
      </c>
      <c r="J1640" t="s">
        <v>45</v>
      </c>
      <c r="K1640" t="s">
        <v>53</v>
      </c>
      <c r="L1640" t="s">
        <v>82</v>
      </c>
      <c r="M1640" t="s">
        <v>1483</v>
      </c>
      <c r="N1640">
        <v>0.36</v>
      </c>
      <c r="O1640" t="s">
        <v>35</v>
      </c>
      <c r="P1640" t="s">
        <v>49</v>
      </c>
      <c r="Q1640" t="s">
        <v>413</v>
      </c>
      <c r="R1640" t="s">
        <v>1484</v>
      </c>
      <c r="S1640">
        <v>46383</v>
      </c>
      <c r="T1640" s="1">
        <v>42116</v>
      </c>
      <c r="U1640" s="1">
        <v>42120</v>
      </c>
      <c r="V1640">
        <v>26.502899999999997</v>
      </c>
      <c r="W1640" s="2">
        <f>Sales_Dataset[[#This Row],[Profit]]/Sales_Dataset[[#This Row],[Sales]]</f>
        <v>0.69</v>
      </c>
      <c r="X1640">
        <v>7</v>
      </c>
      <c r="Y1640">
        <v>38.409999999999997</v>
      </c>
      <c r="Z1640">
        <v>89939</v>
      </c>
      <c r="AA1640" t="s">
        <v>52</v>
      </c>
      <c r="AB1640" t="s">
        <v>40</v>
      </c>
    </row>
    <row r="1641" spans="1:28" x14ac:dyDescent="0.3">
      <c r="A1641">
        <v>22583</v>
      </c>
      <c r="B1641" t="s">
        <v>27</v>
      </c>
      <c r="C1641">
        <v>0.05</v>
      </c>
      <c r="D1641">
        <v>4.9800000000000004</v>
      </c>
      <c r="E1641">
        <v>5.0199999999999996</v>
      </c>
      <c r="F1641">
        <v>2466</v>
      </c>
      <c r="G1641" t="s">
        <v>2173</v>
      </c>
      <c r="H1641" t="s">
        <v>43</v>
      </c>
      <c r="I1641" t="s">
        <v>30</v>
      </c>
      <c r="J1641" t="s">
        <v>45</v>
      </c>
      <c r="K1641" t="s">
        <v>53</v>
      </c>
      <c r="L1641" t="s">
        <v>47</v>
      </c>
      <c r="M1641" t="s">
        <v>2177</v>
      </c>
      <c r="N1641">
        <v>0.38</v>
      </c>
      <c r="O1641" t="s">
        <v>35</v>
      </c>
      <c r="P1641" t="s">
        <v>49</v>
      </c>
      <c r="Q1641" t="s">
        <v>216</v>
      </c>
      <c r="R1641" t="s">
        <v>2175</v>
      </c>
      <c r="S1641">
        <v>49783</v>
      </c>
      <c r="T1641" s="1">
        <v>42062</v>
      </c>
      <c r="U1641" s="1">
        <v>42062</v>
      </c>
      <c r="V1641">
        <v>-16.634799999999998</v>
      </c>
      <c r="W1641" s="2">
        <f>Sales_Dataset[[#This Row],[Profit]]/Sales_Dataset[[#This Row],[Sales]]</f>
        <v>-0.43649435843610596</v>
      </c>
      <c r="X1641">
        <v>7</v>
      </c>
      <c r="Y1641">
        <v>38.11</v>
      </c>
      <c r="Z1641">
        <v>88136</v>
      </c>
      <c r="AA1641" t="s">
        <v>52</v>
      </c>
      <c r="AB1641" t="s">
        <v>40</v>
      </c>
    </row>
    <row r="1642" spans="1:28" x14ac:dyDescent="0.3">
      <c r="A1642">
        <v>21747</v>
      </c>
      <c r="B1642" t="s">
        <v>76</v>
      </c>
      <c r="C1642">
        <v>0</v>
      </c>
      <c r="D1642">
        <v>2.88</v>
      </c>
      <c r="E1642">
        <v>0.7</v>
      </c>
      <c r="F1642">
        <v>1814</v>
      </c>
      <c r="G1642" t="s">
        <v>1951</v>
      </c>
      <c r="H1642" t="s">
        <v>43</v>
      </c>
      <c r="I1642" t="s">
        <v>44</v>
      </c>
      <c r="J1642" t="s">
        <v>45</v>
      </c>
      <c r="K1642" t="s">
        <v>81</v>
      </c>
      <c r="L1642" t="s">
        <v>82</v>
      </c>
      <c r="M1642" t="s">
        <v>371</v>
      </c>
      <c r="N1642">
        <v>0.56000000000000005</v>
      </c>
      <c r="O1642" t="s">
        <v>35</v>
      </c>
      <c r="P1642" t="s">
        <v>88</v>
      </c>
      <c r="Q1642" t="s">
        <v>1227</v>
      </c>
      <c r="R1642" t="s">
        <v>1952</v>
      </c>
      <c r="S1642">
        <v>38654</v>
      </c>
      <c r="T1642" s="1">
        <v>42147</v>
      </c>
      <c r="U1642" s="1">
        <v>42149</v>
      </c>
      <c r="V1642">
        <v>-141.666</v>
      </c>
      <c r="W1642" s="2">
        <f>Sales_Dataset[[#This Row],[Profit]]/Sales_Dataset[[#This Row],[Sales]]</f>
        <v>-3.7221755123489224</v>
      </c>
      <c r="X1642">
        <v>13</v>
      </c>
      <c r="Y1642">
        <v>38.06</v>
      </c>
      <c r="Z1642">
        <v>90524</v>
      </c>
      <c r="AA1642" t="s">
        <v>91</v>
      </c>
      <c r="AB1642" t="s">
        <v>40</v>
      </c>
    </row>
    <row r="1643" spans="1:28" x14ac:dyDescent="0.3">
      <c r="A1643">
        <v>25807</v>
      </c>
      <c r="B1643" t="s">
        <v>76</v>
      </c>
      <c r="C1643">
        <v>0.05</v>
      </c>
      <c r="D1643">
        <v>6.28</v>
      </c>
      <c r="E1643">
        <v>5.36</v>
      </c>
      <c r="F1643">
        <v>2464</v>
      </c>
      <c r="G1643" t="s">
        <v>2920</v>
      </c>
      <c r="H1643" t="s">
        <v>43</v>
      </c>
      <c r="I1643" t="s">
        <v>80</v>
      </c>
      <c r="J1643" t="s">
        <v>45</v>
      </c>
      <c r="K1643" t="s">
        <v>67</v>
      </c>
      <c r="L1643" t="s">
        <v>47</v>
      </c>
      <c r="M1643" t="s">
        <v>2921</v>
      </c>
      <c r="N1643">
        <v>0.4</v>
      </c>
      <c r="O1643" t="s">
        <v>35</v>
      </c>
      <c r="P1643" t="s">
        <v>88</v>
      </c>
      <c r="Q1643" t="s">
        <v>521</v>
      </c>
      <c r="R1643" t="s">
        <v>2922</v>
      </c>
      <c r="S1643">
        <v>71111</v>
      </c>
      <c r="T1643" s="1">
        <v>42024</v>
      </c>
      <c r="U1643" s="1">
        <v>42027</v>
      </c>
      <c r="V1643">
        <v>1.278</v>
      </c>
      <c r="W1643" s="2">
        <f>Sales_Dataset[[#This Row],[Profit]]/Sales_Dataset[[#This Row],[Sales]]</f>
        <v>3.3596214511041014E-2</v>
      </c>
      <c r="X1643">
        <v>6</v>
      </c>
      <c r="Y1643">
        <v>38.04</v>
      </c>
      <c r="Z1643">
        <v>88714</v>
      </c>
      <c r="AA1643" t="s">
        <v>91</v>
      </c>
      <c r="AB1643" t="s">
        <v>40</v>
      </c>
    </row>
    <row r="1644" spans="1:28" x14ac:dyDescent="0.3">
      <c r="A1644">
        <v>19481</v>
      </c>
      <c r="B1644" t="s">
        <v>76</v>
      </c>
      <c r="C1644">
        <v>0</v>
      </c>
      <c r="D1644">
        <v>6.84</v>
      </c>
      <c r="E1644">
        <v>8.3699999999999992</v>
      </c>
      <c r="F1644">
        <v>1692</v>
      </c>
      <c r="G1644" t="s">
        <v>1156</v>
      </c>
      <c r="H1644" t="s">
        <v>43</v>
      </c>
      <c r="I1644" t="s">
        <v>80</v>
      </c>
      <c r="J1644" t="s">
        <v>45</v>
      </c>
      <c r="K1644" t="s">
        <v>61</v>
      </c>
      <c r="L1644" t="s">
        <v>62</v>
      </c>
      <c r="M1644" t="s">
        <v>860</v>
      </c>
      <c r="N1644">
        <v>0.57999999999999996</v>
      </c>
      <c r="O1644" t="s">
        <v>35</v>
      </c>
      <c r="P1644" t="s">
        <v>49</v>
      </c>
      <c r="Q1644" t="s">
        <v>991</v>
      </c>
      <c r="R1644" t="s">
        <v>1127</v>
      </c>
      <c r="S1644">
        <v>67114</v>
      </c>
      <c r="T1644" s="1">
        <v>42027</v>
      </c>
      <c r="U1644" s="1">
        <v>42028</v>
      </c>
      <c r="V1644">
        <v>-123.1816</v>
      </c>
      <c r="W1644" s="2">
        <f>Sales_Dataset[[#This Row],[Profit]]/Sales_Dataset[[#This Row],[Sales]]</f>
        <v>-3.2510319345473739</v>
      </c>
      <c r="X1644">
        <v>5</v>
      </c>
      <c r="Y1644">
        <v>37.89</v>
      </c>
      <c r="Z1644">
        <v>90189</v>
      </c>
      <c r="AA1644" t="s">
        <v>52</v>
      </c>
      <c r="AB1644" t="s">
        <v>40</v>
      </c>
    </row>
    <row r="1645" spans="1:28" x14ac:dyDescent="0.3">
      <c r="A1645">
        <v>23860</v>
      </c>
      <c r="B1645" t="s">
        <v>27</v>
      </c>
      <c r="C1645">
        <v>0.06</v>
      </c>
      <c r="D1645">
        <v>6.37</v>
      </c>
      <c r="E1645">
        <v>5.19</v>
      </c>
      <c r="F1645">
        <v>1132</v>
      </c>
      <c r="G1645" t="s">
        <v>2150</v>
      </c>
      <c r="H1645" t="s">
        <v>43</v>
      </c>
      <c r="I1645" t="s">
        <v>30</v>
      </c>
      <c r="J1645" t="s">
        <v>45</v>
      </c>
      <c r="K1645" t="s">
        <v>67</v>
      </c>
      <c r="L1645" t="s">
        <v>47</v>
      </c>
      <c r="M1645" t="s">
        <v>459</v>
      </c>
      <c r="N1645">
        <v>0.38</v>
      </c>
      <c r="O1645" t="s">
        <v>35</v>
      </c>
      <c r="P1645" t="s">
        <v>49</v>
      </c>
      <c r="Q1645" t="s">
        <v>50</v>
      </c>
      <c r="R1645" t="s">
        <v>2151</v>
      </c>
      <c r="S1645">
        <v>76039</v>
      </c>
      <c r="T1645" s="1">
        <v>42045</v>
      </c>
      <c r="U1645" s="1">
        <v>42046</v>
      </c>
      <c r="V1645">
        <v>-48.219499999999996</v>
      </c>
      <c r="W1645" s="2">
        <f>Sales_Dataset[[#This Row],[Profit]]/Sales_Dataset[[#This Row],[Sales]]</f>
        <v>-1.2790318302387267</v>
      </c>
      <c r="X1645">
        <v>6</v>
      </c>
      <c r="Y1645">
        <v>37.700000000000003</v>
      </c>
      <c r="Z1645">
        <v>88101</v>
      </c>
      <c r="AA1645" t="s">
        <v>52</v>
      </c>
      <c r="AB1645" t="s">
        <v>40</v>
      </c>
    </row>
    <row r="1646" spans="1:28" x14ac:dyDescent="0.3">
      <c r="A1646">
        <v>21857</v>
      </c>
      <c r="B1646" t="s">
        <v>76</v>
      </c>
      <c r="C1646">
        <v>0.09</v>
      </c>
      <c r="D1646">
        <v>34.99</v>
      </c>
      <c r="E1646">
        <v>7.73</v>
      </c>
      <c r="F1646">
        <v>2847</v>
      </c>
      <c r="G1646" t="s">
        <v>1977</v>
      </c>
      <c r="H1646" t="s">
        <v>43</v>
      </c>
      <c r="I1646" t="s">
        <v>30</v>
      </c>
      <c r="J1646" t="s">
        <v>45</v>
      </c>
      <c r="K1646" t="s">
        <v>81</v>
      </c>
      <c r="L1646" t="s">
        <v>47</v>
      </c>
      <c r="M1646" t="s">
        <v>1979</v>
      </c>
      <c r="N1646">
        <v>0.59</v>
      </c>
      <c r="O1646" t="s">
        <v>35</v>
      </c>
      <c r="P1646" t="s">
        <v>88</v>
      </c>
      <c r="Q1646" t="s">
        <v>736</v>
      </c>
      <c r="R1646" t="s">
        <v>1978</v>
      </c>
      <c r="S1646">
        <v>38017</v>
      </c>
      <c r="T1646" s="1">
        <v>42103</v>
      </c>
      <c r="U1646" s="1">
        <v>42105</v>
      </c>
      <c r="V1646">
        <v>-208.72039999999998</v>
      </c>
      <c r="W1646" s="2">
        <f>Sales_Dataset[[#This Row],[Profit]]/Sales_Dataset[[#This Row],[Sales]]</f>
        <v>-5.5481233386496545</v>
      </c>
      <c r="X1646">
        <v>1</v>
      </c>
      <c r="Y1646">
        <v>37.619999999999997</v>
      </c>
      <c r="Z1646">
        <v>85928</v>
      </c>
      <c r="AA1646" t="s">
        <v>91</v>
      </c>
      <c r="AB1646" t="s">
        <v>40</v>
      </c>
    </row>
    <row r="1647" spans="1:28" x14ac:dyDescent="0.3">
      <c r="A1647">
        <v>20286</v>
      </c>
      <c r="B1647" t="s">
        <v>76</v>
      </c>
      <c r="C1647">
        <v>0.09</v>
      </c>
      <c r="D1647">
        <v>5.4</v>
      </c>
      <c r="E1647">
        <v>7.78</v>
      </c>
      <c r="F1647">
        <v>2432</v>
      </c>
      <c r="G1647" t="s">
        <v>803</v>
      </c>
      <c r="H1647" t="s">
        <v>85</v>
      </c>
      <c r="I1647" t="s">
        <v>80</v>
      </c>
      <c r="J1647" t="s">
        <v>45</v>
      </c>
      <c r="K1647" t="s">
        <v>67</v>
      </c>
      <c r="L1647" t="s">
        <v>47</v>
      </c>
      <c r="M1647" t="s">
        <v>390</v>
      </c>
      <c r="N1647">
        <v>0.37</v>
      </c>
      <c r="O1647" t="s">
        <v>35</v>
      </c>
      <c r="P1647" t="s">
        <v>49</v>
      </c>
      <c r="Q1647" t="s">
        <v>691</v>
      </c>
      <c r="R1647" t="s">
        <v>804</v>
      </c>
      <c r="S1647">
        <v>73110</v>
      </c>
      <c r="T1647" s="1">
        <v>42161</v>
      </c>
      <c r="U1647" s="1">
        <v>42163</v>
      </c>
      <c r="V1647">
        <v>-34.764499999999998</v>
      </c>
      <c r="W1647" s="2">
        <f>Sales_Dataset[[#This Row],[Profit]]/Sales_Dataset[[#This Row],[Sales]]</f>
        <v>-0.93002942750133755</v>
      </c>
      <c r="X1647">
        <v>6</v>
      </c>
      <c r="Y1647">
        <v>37.380000000000003</v>
      </c>
      <c r="Z1647">
        <v>89097</v>
      </c>
      <c r="AA1647" t="s">
        <v>52</v>
      </c>
      <c r="AB1647" t="s">
        <v>40</v>
      </c>
    </row>
    <row r="1648" spans="1:28" x14ac:dyDescent="0.3">
      <c r="A1648">
        <v>25449</v>
      </c>
      <c r="B1648" t="s">
        <v>27</v>
      </c>
      <c r="C1648">
        <v>0.02</v>
      </c>
      <c r="D1648">
        <v>34.979999999999997</v>
      </c>
      <c r="E1648">
        <v>7.53</v>
      </c>
      <c r="F1648">
        <v>392</v>
      </c>
      <c r="G1648" t="s">
        <v>2843</v>
      </c>
      <c r="H1648" t="s">
        <v>43</v>
      </c>
      <c r="I1648" t="s">
        <v>30</v>
      </c>
      <c r="J1648" t="s">
        <v>55</v>
      </c>
      <c r="K1648" t="s">
        <v>86</v>
      </c>
      <c r="L1648" t="s">
        <v>47</v>
      </c>
      <c r="M1648" t="s">
        <v>1640</v>
      </c>
      <c r="N1648">
        <v>0.76</v>
      </c>
      <c r="O1648" t="s">
        <v>35</v>
      </c>
      <c r="P1648" t="s">
        <v>49</v>
      </c>
      <c r="Q1648" t="s">
        <v>433</v>
      </c>
      <c r="R1648" t="s">
        <v>1432</v>
      </c>
      <c r="S1648">
        <v>63105</v>
      </c>
      <c r="T1648" s="1">
        <v>42068</v>
      </c>
      <c r="U1648" s="1">
        <v>42070</v>
      </c>
      <c r="V1648">
        <v>-159.68</v>
      </c>
      <c r="W1648" s="2">
        <f>Sales_Dataset[[#This Row],[Profit]]/Sales_Dataset[[#This Row],[Sales]]</f>
        <v>-4.2970936490850384</v>
      </c>
      <c r="X1648">
        <v>1</v>
      </c>
      <c r="Y1648">
        <v>37.159999999999997</v>
      </c>
      <c r="Z1648">
        <v>86383</v>
      </c>
      <c r="AA1648" t="s">
        <v>52</v>
      </c>
      <c r="AB1648" t="s">
        <v>40</v>
      </c>
    </row>
    <row r="1649" spans="1:28" x14ac:dyDescent="0.3">
      <c r="A1649">
        <v>19839</v>
      </c>
      <c r="B1649" t="s">
        <v>58</v>
      </c>
      <c r="C1649">
        <v>7.0000000000000007E-2</v>
      </c>
      <c r="D1649">
        <v>5.98</v>
      </c>
      <c r="E1649">
        <v>7.15</v>
      </c>
      <c r="F1649">
        <v>3354</v>
      </c>
      <c r="G1649" t="s">
        <v>1239</v>
      </c>
      <c r="H1649" t="s">
        <v>43</v>
      </c>
      <c r="I1649" t="s">
        <v>30</v>
      </c>
      <c r="J1649" t="s">
        <v>45</v>
      </c>
      <c r="K1649" t="s">
        <v>53</v>
      </c>
      <c r="L1649" t="s">
        <v>47</v>
      </c>
      <c r="M1649" t="s">
        <v>557</v>
      </c>
      <c r="N1649">
        <v>0.36</v>
      </c>
      <c r="O1649" t="s">
        <v>35</v>
      </c>
      <c r="P1649" t="s">
        <v>36</v>
      </c>
      <c r="Q1649" t="s">
        <v>37</v>
      </c>
      <c r="R1649" t="s">
        <v>1241</v>
      </c>
      <c r="S1649">
        <v>92231</v>
      </c>
      <c r="T1649" s="1">
        <v>42140</v>
      </c>
      <c r="U1649" s="1">
        <v>42142</v>
      </c>
      <c r="V1649">
        <v>-62</v>
      </c>
      <c r="W1649" s="2">
        <f>Sales_Dataset[[#This Row],[Profit]]/Sales_Dataset[[#This Row],[Sales]]</f>
        <v>-1.6734143049932524</v>
      </c>
      <c r="X1649">
        <v>6</v>
      </c>
      <c r="Y1649">
        <v>37.049999999999997</v>
      </c>
      <c r="Z1649">
        <v>88589</v>
      </c>
      <c r="AA1649" t="s">
        <v>39</v>
      </c>
      <c r="AB1649" t="s">
        <v>40</v>
      </c>
    </row>
    <row r="1650" spans="1:28" x14ac:dyDescent="0.3">
      <c r="A1650">
        <v>22213</v>
      </c>
      <c r="B1650" t="s">
        <v>41</v>
      </c>
      <c r="C1650">
        <v>0.09</v>
      </c>
      <c r="D1650">
        <v>1.82</v>
      </c>
      <c r="E1650">
        <v>0.83</v>
      </c>
      <c r="F1650">
        <v>3069</v>
      </c>
      <c r="G1650" t="s">
        <v>1718</v>
      </c>
      <c r="H1650" t="s">
        <v>43</v>
      </c>
      <c r="I1650" t="s">
        <v>80</v>
      </c>
      <c r="J1650" t="s">
        <v>45</v>
      </c>
      <c r="K1650" t="s">
        <v>81</v>
      </c>
      <c r="L1650" t="s">
        <v>82</v>
      </c>
      <c r="M1650" t="s">
        <v>2078</v>
      </c>
      <c r="N1650">
        <v>0.56999999999999995</v>
      </c>
      <c r="O1650" t="s">
        <v>35</v>
      </c>
      <c r="P1650" t="s">
        <v>49</v>
      </c>
      <c r="Q1650" t="s">
        <v>474</v>
      </c>
      <c r="R1650" t="s">
        <v>1719</v>
      </c>
      <c r="S1650">
        <v>55128</v>
      </c>
      <c r="T1650" s="1">
        <v>42049</v>
      </c>
      <c r="U1650" s="1">
        <v>42050</v>
      </c>
      <c r="V1650">
        <v>-6.734</v>
      </c>
      <c r="W1650" s="2">
        <f>Sales_Dataset[[#This Row],[Profit]]/Sales_Dataset[[#This Row],[Sales]]</f>
        <v>-0.18288973384030419</v>
      </c>
      <c r="X1650">
        <v>22</v>
      </c>
      <c r="Y1650">
        <v>36.82</v>
      </c>
      <c r="Z1650">
        <v>88192</v>
      </c>
      <c r="AA1650" t="s">
        <v>52</v>
      </c>
      <c r="AB1650" t="s">
        <v>40</v>
      </c>
    </row>
    <row r="1651" spans="1:28" x14ac:dyDescent="0.3">
      <c r="A1651">
        <v>25918</v>
      </c>
      <c r="B1651" t="s">
        <v>41</v>
      </c>
      <c r="C1651">
        <v>0.1</v>
      </c>
      <c r="D1651">
        <v>1.89</v>
      </c>
      <c r="E1651">
        <v>0.76</v>
      </c>
      <c r="F1651">
        <v>2035</v>
      </c>
      <c r="G1651" t="s">
        <v>2942</v>
      </c>
      <c r="H1651" t="s">
        <v>43</v>
      </c>
      <c r="I1651" t="s">
        <v>80</v>
      </c>
      <c r="J1651" t="s">
        <v>45</v>
      </c>
      <c r="K1651" t="s">
        <v>268</v>
      </c>
      <c r="L1651" t="s">
        <v>82</v>
      </c>
      <c r="M1651" t="s">
        <v>2943</v>
      </c>
      <c r="N1651">
        <v>0.83</v>
      </c>
      <c r="O1651" t="s">
        <v>35</v>
      </c>
      <c r="P1651" t="s">
        <v>88</v>
      </c>
      <c r="Q1651" t="s">
        <v>94</v>
      </c>
      <c r="R1651" t="s">
        <v>1117</v>
      </c>
      <c r="S1651">
        <v>33403</v>
      </c>
      <c r="T1651" s="1">
        <v>42142</v>
      </c>
      <c r="U1651" s="1">
        <v>42144</v>
      </c>
      <c r="V1651">
        <v>-40.432000000000002</v>
      </c>
      <c r="W1651" s="2">
        <f>Sales_Dataset[[#This Row],[Profit]]/Sales_Dataset[[#This Row],[Sales]]</f>
        <v>-1.1010893246187365</v>
      </c>
      <c r="X1651">
        <v>20</v>
      </c>
      <c r="Y1651">
        <v>36.72</v>
      </c>
      <c r="Z1651">
        <v>87117</v>
      </c>
      <c r="AA1651" t="s">
        <v>91</v>
      </c>
      <c r="AB1651" t="s">
        <v>40</v>
      </c>
    </row>
    <row r="1652" spans="1:28" x14ac:dyDescent="0.3">
      <c r="A1652">
        <v>22823</v>
      </c>
      <c r="B1652" t="s">
        <v>65</v>
      </c>
      <c r="C1652">
        <v>7.0000000000000007E-2</v>
      </c>
      <c r="D1652">
        <v>4.84</v>
      </c>
      <c r="E1652">
        <v>0.71</v>
      </c>
      <c r="F1652">
        <v>1418</v>
      </c>
      <c r="G1652" t="s">
        <v>2246</v>
      </c>
      <c r="H1652" t="s">
        <v>43</v>
      </c>
      <c r="I1652" t="s">
        <v>60</v>
      </c>
      <c r="J1652" t="s">
        <v>45</v>
      </c>
      <c r="K1652" t="s">
        <v>81</v>
      </c>
      <c r="L1652" t="s">
        <v>82</v>
      </c>
      <c r="M1652" t="s">
        <v>259</v>
      </c>
      <c r="N1652">
        <v>0.52</v>
      </c>
      <c r="O1652" t="s">
        <v>35</v>
      </c>
      <c r="P1652" t="s">
        <v>49</v>
      </c>
      <c r="Q1652" t="s">
        <v>413</v>
      </c>
      <c r="R1652" t="s">
        <v>2247</v>
      </c>
      <c r="S1652">
        <v>46901</v>
      </c>
      <c r="T1652" s="1">
        <v>42005</v>
      </c>
      <c r="U1652" s="1">
        <v>42007</v>
      </c>
      <c r="V1652">
        <v>25.240199999999998</v>
      </c>
      <c r="W1652" s="2">
        <f>Sales_Dataset[[#This Row],[Profit]]/Sales_Dataset[[#This Row],[Sales]]</f>
        <v>0.69</v>
      </c>
      <c r="X1652">
        <v>8</v>
      </c>
      <c r="Y1652">
        <v>36.58</v>
      </c>
      <c r="Z1652">
        <v>90539</v>
      </c>
      <c r="AA1652" t="s">
        <v>52</v>
      </c>
      <c r="AB1652" t="s">
        <v>40</v>
      </c>
    </row>
    <row r="1653" spans="1:28" x14ac:dyDescent="0.3">
      <c r="A1653">
        <v>22451</v>
      </c>
      <c r="B1653" t="s">
        <v>76</v>
      </c>
      <c r="C1653">
        <v>0.05</v>
      </c>
      <c r="D1653">
        <v>3.28</v>
      </c>
      <c r="E1653">
        <v>3.97</v>
      </c>
      <c r="F1653">
        <v>2164</v>
      </c>
      <c r="G1653" t="s">
        <v>2135</v>
      </c>
      <c r="H1653" t="s">
        <v>43</v>
      </c>
      <c r="I1653" t="s">
        <v>60</v>
      </c>
      <c r="J1653" t="s">
        <v>45</v>
      </c>
      <c r="K1653" t="s">
        <v>81</v>
      </c>
      <c r="L1653" t="s">
        <v>82</v>
      </c>
      <c r="M1653" t="s">
        <v>180</v>
      </c>
      <c r="N1653">
        <v>0.56000000000000005</v>
      </c>
      <c r="O1653" t="s">
        <v>35</v>
      </c>
      <c r="P1653" t="s">
        <v>36</v>
      </c>
      <c r="Q1653" t="s">
        <v>37</v>
      </c>
      <c r="R1653" t="s">
        <v>861</v>
      </c>
      <c r="S1653">
        <v>91104</v>
      </c>
      <c r="T1653" s="1">
        <v>42013</v>
      </c>
      <c r="U1653" s="1">
        <v>42013</v>
      </c>
      <c r="V1653">
        <v>-144.9188</v>
      </c>
      <c r="W1653" s="2">
        <f>Sales_Dataset[[#This Row],[Profit]]/Sales_Dataset[[#This Row],[Sales]]</f>
        <v>-3.9922534435261712</v>
      </c>
      <c r="X1653">
        <v>11</v>
      </c>
      <c r="Y1653">
        <v>36.299999999999997</v>
      </c>
      <c r="Z1653">
        <v>88794</v>
      </c>
      <c r="AA1653" t="s">
        <v>39</v>
      </c>
      <c r="AB1653" t="s">
        <v>40</v>
      </c>
    </row>
    <row r="1654" spans="1:28" x14ac:dyDescent="0.3">
      <c r="A1654">
        <v>19233</v>
      </c>
      <c r="B1654" t="s">
        <v>65</v>
      </c>
      <c r="C1654">
        <v>0.01</v>
      </c>
      <c r="D1654">
        <v>5.84</v>
      </c>
      <c r="E1654">
        <v>1.2</v>
      </c>
      <c r="F1654">
        <v>3275</v>
      </c>
      <c r="G1654" t="s">
        <v>924</v>
      </c>
      <c r="H1654" t="s">
        <v>43</v>
      </c>
      <c r="I1654" t="s">
        <v>60</v>
      </c>
      <c r="J1654" t="s">
        <v>45</v>
      </c>
      <c r="K1654" t="s">
        <v>81</v>
      </c>
      <c r="L1654" t="s">
        <v>82</v>
      </c>
      <c r="M1654" t="s">
        <v>1025</v>
      </c>
      <c r="N1654">
        <v>0.55000000000000004</v>
      </c>
      <c r="O1654" t="s">
        <v>35</v>
      </c>
      <c r="P1654" t="s">
        <v>36</v>
      </c>
      <c r="Q1654" t="s">
        <v>108</v>
      </c>
      <c r="R1654" t="s">
        <v>926</v>
      </c>
      <c r="S1654">
        <v>98273</v>
      </c>
      <c r="T1654" s="1">
        <v>42005</v>
      </c>
      <c r="U1654" s="1">
        <v>42014</v>
      </c>
      <c r="V1654">
        <v>20.38</v>
      </c>
      <c r="W1654" s="2">
        <f>Sales_Dataset[[#This Row],[Profit]]/Sales_Dataset[[#This Row],[Sales]]</f>
        <v>0.56469936270435017</v>
      </c>
      <c r="X1654">
        <v>6</v>
      </c>
      <c r="Y1654">
        <v>36.090000000000003</v>
      </c>
      <c r="Z1654">
        <v>86234</v>
      </c>
      <c r="AA1654" t="s">
        <v>39</v>
      </c>
      <c r="AB1654" t="s">
        <v>40</v>
      </c>
    </row>
    <row r="1655" spans="1:28" x14ac:dyDescent="0.3">
      <c r="A1655">
        <v>18148</v>
      </c>
      <c r="B1655" t="s">
        <v>41</v>
      </c>
      <c r="C1655">
        <v>0</v>
      </c>
      <c r="D1655">
        <v>6.88</v>
      </c>
      <c r="E1655">
        <v>2</v>
      </c>
      <c r="F1655">
        <v>2677</v>
      </c>
      <c r="G1655" t="s">
        <v>435</v>
      </c>
      <c r="H1655" t="s">
        <v>43</v>
      </c>
      <c r="I1655" t="s">
        <v>60</v>
      </c>
      <c r="J1655" t="s">
        <v>45</v>
      </c>
      <c r="K1655" t="s">
        <v>53</v>
      </c>
      <c r="L1655" t="s">
        <v>82</v>
      </c>
      <c r="M1655" t="s">
        <v>190</v>
      </c>
      <c r="N1655">
        <v>0.39</v>
      </c>
      <c r="O1655" t="s">
        <v>35</v>
      </c>
      <c r="P1655" t="s">
        <v>88</v>
      </c>
      <c r="Q1655" t="s">
        <v>437</v>
      </c>
      <c r="R1655" t="s">
        <v>438</v>
      </c>
      <c r="S1655">
        <v>22601</v>
      </c>
      <c r="T1655" s="1">
        <v>42171</v>
      </c>
      <c r="U1655" s="1">
        <v>42171</v>
      </c>
      <c r="V1655">
        <v>-15.61</v>
      </c>
      <c r="W1655" s="2">
        <f>Sales_Dataset[[#This Row],[Profit]]/Sales_Dataset[[#This Row],[Sales]]</f>
        <v>-0.43361111111111111</v>
      </c>
      <c r="X1655">
        <v>5</v>
      </c>
      <c r="Y1655">
        <v>36</v>
      </c>
      <c r="Z1655">
        <v>86633</v>
      </c>
      <c r="AA1655" t="s">
        <v>91</v>
      </c>
      <c r="AB1655" t="s">
        <v>40</v>
      </c>
    </row>
    <row r="1656" spans="1:28" x14ac:dyDescent="0.3">
      <c r="A1656">
        <v>23118</v>
      </c>
      <c r="B1656" t="s">
        <v>58</v>
      </c>
      <c r="C1656">
        <v>0.04</v>
      </c>
      <c r="D1656">
        <v>6.98</v>
      </c>
      <c r="E1656">
        <v>2.83</v>
      </c>
      <c r="F1656">
        <v>1247</v>
      </c>
      <c r="G1656" t="s">
        <v>2320</v>
      </c>
      <c r="H1656" t="s">
        <v>43</v>
      </c>
      <c r="I1656" t="s">
        <v>44</v>
      </c>
      <c r="J1656" t="s">
        <v>31</v>
      </c>
      <c r="K1656" t="s">
        <v>117</v>
      </c>
      <c r="L1656" t="s">
        <v>62</v>
      </c>
      <c r="M1656" t="s">
        <v>267</v>
      </c>
      <c r="N1656">
        <v>0.37</v>
      </c>
      <c r="O1656" t="s">
        <v>35</v>
      </c>
      <c r="P1656" t="s">
        <v>49</v>
      </c>
      <c r="Q1656" t="s">
        <v>50</v>
      </c>
      <c r="R1656" t="s">
        <v>2321</v>
      </c>
      <c r="S1656">
        <v>78641</v>
      </c>
      <c r="T1656" s="1">
        <v>42099</v>
      </c>
      <c r="U1656" s="1">
        <v>42101</v>
      </c>
      <c r="V1656">
        <v>24.819299999999998</v>
      </c>
      <c r="W1656" s="2">
        <f>Sales_Dataset[[#This Row],[Profit]]/Sales_Dataset[[#This Row],[Sales]]</f>
        <v>0.69</v>
      </c>
      <c r="X1656">
        <v>5</v>
      </c>
      <c r="Y1656">
        <v>35.97</v>
      </c>
      <c r="Z1656">
        <v>91555</v>
      </c>
      <c r="AA1656" t="s">
        <v>52</v>
      </c>
      <c r="AB1656" t="s">
        <v>40</v>
      </c>
    </row>
    <row r="1657" spans="1:28" x14ac:dyDescent="0.3">
      <c r="A1657">
        <v>24265</v>
      </c>
      <c r="B1657" t="s">
        <v>76</v>
      </c>
      <c r="C1657">
        <v>0.06</v>
      </c>
      <c r="D1657">
        <v>3.29</v>
      </c>
      <c r="E1657">
        <v>1.35</v>
      </c>
      <c r="F1657">
        <v>1646</v>
      </c>
      <c r="G1657" t="s">
        <v>2608</v>
      </c>
      <c r="H1657" t="s">
        <v>43</v>
      </c>
      <c r="I1657" t="s">
        <v>60</v>
      </c>
      <c r="J1657" t="s">
        <v>45</v>
      </c>
      <c r="K1657" t="s">
        <v>268</v>
      </c>
      <c r="L1657" t="s">
        <v>82</v>
      </c>
      <c r="M1657" t="s">
        <v>1574</v>
      </c>
      <c r="N1657">
        <v>0.4</v>
      </c>
      <c r="O1657" t="s">
        <v>35</v>
      </c>
      <c r="P1657" t="s">
        <v>69</v>
      </c>
      <c r="Q1657" t="s">
        <v>70</v>
      </c>
      <c r="R1657" t="s">
        <v>2609</v>
      </c>
      <c r="S1657">
        <v>11714</v>
      </c>
      <c r="T1657" s="1">
        <v>42078</v>
      </c>
      <c r="U1657" s="1">
        <v>42080</v>
      </c>
      <c r="V1657">
        <v>8.5299999999999994</v>
      </c>
      <c r="W1657" s="2">
        <f>Sales_Dataset[[#This Row],[Profit]]/Sales_Dataset[[#This Row],[Sales]]</f>
        <v>0.23714206283013622</v>
      </c>
      <c r="X1657">
        <v>11</v>
      </c>
      <c r="Y1657">
        <v>35.97</v>
      </c>
      <c r="Z1657">
        <v>90932</v>
      </c>
      <c r="AA1657" t="s">
        <v>72</v>
      </c>
      <c r="AB1657" t="s">
        <v>40</v>
      </c>
    </row>
    <row r="1658" spans="1:28" x14ac:dyDescent="0.3">
      <c r="A1658">
        <v>20817</v>
      </c>
      <c r="B1658" t="s">
        <v>41</v>
      </c>
      <c r="C1658">
        <v>0.1</v>
      </c>
      <c r="D1658">
        <v>5.78</v>
      </c>
      <c r="E1658">
        <v>7.96</v>
      </c>
      <c r="F1658">
        <v>2987</v>
      </c>
      <c r="G1658" t="s">
        <v>1634</v>
      </c>
      <c r="H1658" t="s">
        <v>43</v>
      </c>
      <c r="I1658" t="s">
        <v>44</v>
      </c>
      <c r="J1658" t="s">
        <v>45</v>
      </c>
      <c r="K1658" t="s">
        <v>53</v>
      </c>
      <c r="L1658" t="s">
        <v>47</v>
      </c>
      <c r="M1658" t="s">
        <v>1637</v>
      </c>
      <c r="N1658">
        <v>0.36</v>
      </c>
      <c r="O1658" t="s">
        <v>35</v>
      </c>
      <c r="P1658" t="s">
        <v>49</v>
      </c>
      <c r="Q1658" t="s">
        <v>455</v>
      </c>
      <c r="R1658" t="s">
        <v>1636</v>
      </c>
      <c r="S1658">
        <v>50265</v>
      </c>
      <c r="T1658" s="1">
        <v>42183</v>
      </c>
      <c r="U1658" s="1">
        <v>42183</v>
      </c>
      <c r="V1658">
        <v>-57.823999999999998</v>
      </c>
      <c r="W1658" s="2">
        <f>Sales_Dataset[[#This Row],[Profit]]/Sales_Dataset[[#This Row],[Sales]]</f>
        <v>-1.6080088987764181</v>
      </c>
      <c r="X1658">
        <v>6</v>
      </c>
      <c r="Y1658">
        <v>35.96</v>
      </c>
      <c r="Z1658">
        <v>91180</v>
      </c>
      <c r="AA1658" t="s">
        <v>52</v>
      </c>
      <c r="AB1658" t="s">
        <v>40</v>
      </c>
    </row>
    <row r="1659" spans="1:28" x14ac:dyDescent="0.3">
      <c r="A1659">
        <v>23572</v>
      </c>
      <c r="B1659" t="s">
        <v>65</v>
      </c>
      <c r="C1659">
        <v>0.04</v>
      </c>
      <c r="D1659">
        <v>4.4800000000000004</v>
      </c>
      <c r="E1659">
        <v>2.5</v>
      </c>
      <c r="F1659">
        <v>2279</v>
      </c>
      <c r="G1659" t="s">
        <v>2473</v>
      </c>
      <c r="H1659" t="s">
        <v>85</v>
      </c>
      <c r="I1659" t="s">
        <v>44</v>
      </c>
      <c r="J1659" t="s">
        <v>45</v>
      </c>
      <c r="K1659" t="s">
        <v>115</v>
      </c>
      <c r="L1659" t="s">
        <v>47</v>
      </c>
      <c r="M1659" t="s">
        <v>1229</v>
      </c>
      <c r="N1659">
        <v>0.37</v>
      </c>
      <c r="O1659" t="s">
        <v>35</v>
      </c>
      <c r="P1659" t="s">
        <v>69</v>
      </c>
      <c r="Q1659" t="s">
        <v>165</v>
      </c>
      <c r="R1659" t="s">
        <v>2474</v>
      </c>
      <c r="S1659">
        <v>15601</v>
      </c>
      <c r="T1659" s="1">
        <v>42177</v>
      </c>
      <c r="U1659" s="1">
        <v>42181</v>
      </c>
      <c r="V1659">
        <v>10.32</v>
      </c>
      <c r="W1659" s="2">
        <f>Sales_Dataset[[#This Row],[Profit]]/Sales_Dataset[[#This Row],[Sales]]</f>
        <v>0.28722516003339826</v>
      </c>
      <c r="X1659">
        <v>7</v>
      </c>
      <c r="Y1659">
        <v>35.93</v>
      </c>
      <c r="Z1659">
        <v>85949</v>
      </c>
      <c r="AA1659" t="s">
        <v>72</v>
      </c>
      <c r="AB1659" t="s">
        <v>40</v>
      </c>
    </row>
    <row r="1660" spans="1:28" x14ac:dyDescent="0.3">
      <c r="A1660">
        <v>20851</v>
      </c>
      <c r="B1660" t="s">
        <v>58</v>
      </c>
      <c r="C1660">
        <v>0.03</v>
      </c>
      <c r="D1660">
        <v>15.99</v>
      </c>
      <c r="E1660">
        <v>11.28</v>
      </c>
      <c r="F1660">
        <v>451</v>
      </c>
      <c r="G1660" t="s">
        <v>667</v>
      </c>
      <c r="H1660" t="s">
        <v>43</v>
      </c>
      <c r="I1660" t="s">
        <v>44</v>
      </c>
      <c r="J1660" t="s">
        <v>55</v>
      </c>
      <c r="K1660" t="s">
        <v>77</v>
      </c>
      <c r="L1660" t="s">
        <v>167</v>
      </c>
      <c r="M1660" t="s">
        <v>1660</v>
      </c>
      <c r="N1660">
        <v>0.38</v>
      </c>
      <c r="O1660" t="s">
        <v>35</v>
      </c>
      <c r="P1660" t="s">
        <v>36</v>
      </c>
      <c r="Q1660" t="s">
        <v>37</v>
      </c>
      <c r="R1660" t="s">
        <v>669</v>
      </c>
      <c r="S1660">
        <v>94024</v>
      </c>
      <c r="T1660" s="1">
        <v>42104</v>
      </c>
      <c r="U1660" s="1">
        <v>42105</v>
      </c>
      <c r="V1660">
        <v>-53.296199999999999</v>
      </c>
      <c r="W1660" s="2">
        <f>Sales_Dataset[[#This Row],[Profit]]/Sales_Dataset[[#This Row],[Sales]]</f>
        <v>-1.5021476888387826</v>
      </c>
      <c r="X1660">
        <v>2</v>
      </c>
      <c r="Y1660">
        <v>35.479999999999997</v>
      </c>
      <c r="Z1660">
        <v>86010</v>
      </c>
      <c r="AA1660" t="s">
        <v>39</v>
      </c>
      <c r="AB1660" t="s">
        <v>40</v>
      </c>
    </row>
    <row r="1661" spans="1:28" x14ac:dyDescent="0.3">
      <c r="A1661">
        <v>26220</v>
      </c>
      <c r="B1661" t="s">
        <v>27</v>
      </c>
      <c r="C1661">
        <v>0.02</v>
      </c>
      <c r="D1661">
        <v>11.58</v>
      </c>
      <c r="E1661">
        <v>5.72</v>
      </c>
      <c r="F1661">
        <v>1971</v>
      </c>
      <c r="G1661" t="s">
        <v>3007</v>
      </c>
      <c r="H1661" t="s">
        <v>43</v>
      </c>
      <c r="I1661" t="s">
        <v>30</v>
      </c>
      <c r="J1661" t="s">
        <v>45</v>
      </c>
      <c r="K1661" t="s">
        <v>115</v>
      </c>
      <c r="L1661" t="s">
        <v>47</v>
      </c>
      <c r="M1661" t="s">
        <v>733</v>
      </c>
      <c r="N1661">
        <v>0.35</v>
      </c>
      <c r="O1661" t="s">
        <v>35</v>
      </c>
      <c r="P1661" t="s">
        <v>88</v>
      </c>
      <c r="Q1661" t="s">
        <v>1227</v>
      </c>
      <c r="R1661" t="s">
        <v>3008</v>
      </c>
      <c r="S1661">
        <v>38801</v>
      </c>
      <c r="T1661" s="1">
        <v>42022</v>
      </c>
      <c r="U1661" s="1">
        <v>42023</v>
      </c>
      <c r="V1661">
        <v>-259.75599999999997</v>
      </c>
      <c r="W1661" s="2">
        <f>Sales_Dataset[[#This Row],[Profit]]/Sales_Dataset[[#This Row],[Sales]]</f>
        <v>-7.3211950394588499</v>
      </c>
      <c r="X1661">
        <v>3</v>
      </c>
      <c r="Y1661">
        <v>35.479999999999997</v>
      </c>
      <c r="Z1661">
        <v>91550</v>
      </c>
      <c r="AA1661" t="s">
        <v>91</v>
      </c>
      <c r="AB1661" t="s">
        <v>40</v>
      </c>
    </row>
    <row r="1662" spans="1:28" x14ac:dyDescent="0.3">
      <c r="A1662">
        <v>25996</v>
      </c>
      <c r="B1662" t="s">
        <v>41</v>
      </c>
      <c r="C1662">
        <v>0.02</v>
      </c>
      <c r="D1662">
        <v>11.33</v>
      </c>
      <c r="E1662">
        <v>6.12</v>
      </c>
      <c r="F1662">
        <v>2266</v>
      </c>
      <c r="G1662" t="s">
        <v>2955</v>
      </c>
      <c r="H1662" t="s">
        <v>43</v>
      </c>
      <c r="I1662" t="s">
        <v>30</v>
      </c>
      <c r="J1662" t="s">
        <v>45</v>
      </c>
      <c r="K1662" t="s">
        <v>73</v>
      </c>
      <c r="L1662" t="s">
        <v>167</v>
      </c>
      <c r="M1662" t="s">
        <v>1501</v>
      </c>
      <c r="N1662">
        <v>0.42</v>
      </c>
      <c r="O1662" t="s">
        <v>35</v>
      </c>
      <c r="P1662" t="s">
        <v>49</v>
      </c>
      <c r="Q1662" t="s">
        <v>433</v>
      </c>
      <c r="R1662" t="s">
        <v>2956</v>
      </c>
      <c r="S1662">
        <v>63122</v>
      </c>
      <c r="T1662" s="1">
        <v>42150</v>
      </c>
      <c r="U1662" s="1">
        <v>42152</v>
      </c>
      <c r="V1662">
        <v>-14.52</v>
      </c>
      <c r="W1662" s="2">
        <f>Sales_Dataset[[#This Row],[Profit]]/Sales_Dataset[[#This Row],[Sales]]</f>
        <v>-0.41074964639321071</v>
      </c>
      <c r="X1662">
        <v>3</v>
      </c>
      <c r="Y1662">
        <v>35.35</v>
      </c>
      <c r="Z1662">
        <v>86610</v>
      </c>
      <c r="AA1662" t="s">
        <v>52</v>
      </c>
      <c r="AB1662" t="s">
        <v>40</v>
      </c>
    </row>
    <row r="1663" spans="1:28" x14ac:dyDescent="0.3">
      <c r="A1663">
        <v>25339</v>
      </c>
      <c r="B1663" t="s">
        <v>41</v>
      </c>
      <c r="C1663">
        <v>0.01</v>
      </c>
      <c r="D1663">
        <v>20.99</v>
      </c>
      <c r="E1663">
        <v>0.99</v>
      </c>
      <c r="F1663">
        <v>2353</v>
      </c>
      <c r="G1663" t="s">
        <v>2834</v>
      </c>
      <c r="H1663" t="s">
        <v>43</v>
      </c>
      <c r="I1663" t="s">
        <v>30</v>
      </c>
      <c r="J1663" t="s">
        <v>55</v>
      </c>
      <c r="K1663" t="s">
        <v>56</v>
      </c>
      <c r="L1663" t="s">
        <v>82</v>
      </c>
      <c r="M1663" t="s">
        <v>1234</v>
      </c>
      <c r="N1663">
        <v>0.56999999999999995</v>
      </c>
      <c r="O1663" t="s">
        <v>35</v>
      </c>
      <c r="P1663" t="s">
        <v>69</v>
      </c>
      <c r="Q1663" t="s">
        <v>460</v>
      </c>
      <c r="R1663" t="s">
        <v>755</v>
      </c>
      <c r="S1663">
        <v>21040</v>
      </c>
      <c r="T1663" s="1">
        <v>42123</v>
      </c>
      <c r="U1663" s="1">
        <v>42124</v>
      </c>
      <c r="V1663">
        <v>-78.194159999999982</v>
      </c>
      <c r="W1663" s="2">
        <f>Sales_Dataset[[#This Row],[Profit]]/Sales_Dataset[[#This Row],[Sales]]</f>
        <v>-2.2132510614208885</v>
      </c>
      <c r="X1663">
        <v>2</v>
      </c>
      <c r="Y1663">
        <v>35.33</v>
      </c>
      <c r="Z1663">
        <v>86164</v>
      </c>
      <c r="AA1663" t="s">
        <v>72</v>
      </c>
      <c r="AB1663" t="s">
        <v>40</v>
      </c>
    </row>
    <row r="1664" spans="1:28" x14ac:dyDescent="0.3">
      <c r="A1664">
        <v>25490</v>
      </c>
      <c r="B1664" t="s">
        <v>76</v>
      </c>
      <c r="C1664">
        <v>0.08</v>
      </c>
      <c r="D1664">
        <v>3.98</v>
      </c>
      <c r="E1664">
        <v>0.7</v>
      </c>
      <c r="F1664">
        <v>3078</v>
      </c>
      <c r="G1664" t="s">
        <v>2856</v>
      </c>
      <c r="H1664" t="s">
        <v>43</v>
      </c>
      <c r="I1664" t="s">
        <v>60</v>
      </c>
      <c r="J1664" t="s">
        <v>45</v>
      </c>
      <c r="K1664" t="s">
        <v>81</v>
      </c>
      <c r="L1664" t="s">
        <v>82</v>
      </c>
      <c r="M1664" t="s">
        <v>340</v>
      </c>
      <c r="N1664">
        <v>0.52</v>
      </c>
      <c r="O1664" t="s">
        <v>35</v>
      </c>
      <c r="P1664" t="s">
        <v>69</v>
      </c>
      <c r="Q1664" t="s">
        <v>441</v>
      </c>
      <c r="R1664" t="s">
        <v>2857</v>
      </c>
      <c r="S1664">
        <v>43615</v>
      </c>
      <c r="T1664" s="1">
        <v>42166</v>
      </c>
      <c r="U1664" s="1">
        <v>42169</v>
      </c>
      <c r="V1664">
        <v>23.304000000000002</v>
      </c>
      <c r="W1664" s="2">
        <f>Sales_Dataset[[#This Row],[Profit]]/Sales_Dataset[[#This Row],[Sales]]</f>
        <v>0.66223358908780916</v>
      </c>
      <c r="X1664">
        <v>9</v>
      </c>
      <c r="Y1664">
        <v>35.19</v>
      </c>
      <c r="Z1664">
        <v>88240</v>
      </c>
      <c r="AA1664" t="s">
        <v>72</v>
      </c>
      <c r="AB1664" t="s">
        <v>40</v>
      </c>
    </row>
    <row r="1665" spans="1:28" x14ac:dyDescent="0.3">
      <c r="A1665">
        <v>18831</v>
      </c>
      <c r="B1665" t="s">
        <v>65</v>
      </c>
      <c r="C1665">
        <v>0.03</v>
      </c>
      <c r="D1665">
        <v>7.96</v>
      </c>
      <c r="E1665">
        <v>4.95</v>
      </c>
      <c r="F1665">
        <v>1189</v>
      </c>
      <c r="G1665" t="s">
        <v>808</v>
      </c>
      <c r="H1665" t="s">
        <v>43</v>
      </c>
      <c r="I1665" t="s">
        <v>80</v>
      </c>
      <c r="J1665" t="s">
        <v>31</v>
      </c>
      <c r="K1665" t="s">
        <v>117</v>
      </c>
      <c r="L1665" t="s">
        <v>47</v>
      </c>
      <c r="M1665" t="s">
        <v>124</v>
      </c>
      <c r="N1665">
        <v>0.41</v>
      </c>
      <c r="O1665" t="s">
        <v>35</v>
      </c>
      <c r="P1665" t="s">
        <v>36</v>
      </c>
      <c r="Q1665" t="s">
        <v>37</v>
      </c>
      <c r="R1665" t="s">
        <v>810</v>
      </c>
      <c r="S1665">
        <v>92646</v>
      </c>
      <c r="T1665" s="1">
        <v>42172</v>
      </c>
      <c r="U1665" s="1">
        <v>42174</v>
      </c>
      <c r="V1665">
        <v>24.260399999999997</v>
      </c>
      <c r="W1665" s="2">
        <f>Sales_Dataset[[#This Row],[Profit]]/Sales_Dataset[[#This Row],[Sales]]</f>
        <v>0.69</v>
      </c>
      <c r="X1665">
        <v>4</v>
      </c>
      <c r="Y1665">
        <v>35.159999999999997</v>
      </c>
      <c r="Z1665">
        <v>87584</v>
      </c>
      <c r="AA1665" t="s">
        <v>39</v>
      </c>
      <c r="AB1665" t="s">
        <v>40</v>
      </c>
    </row>
    <row r="1666" spans="1:28" x14ac:dyDescent="0.3">
      <c r="A1666">
        <v>19423</v>
      </c>
      <c r="B1666" t="s">
        <v>65</v>
      </c>
      <c r="C1666">
        <v>7.0000000000000007E-2</v>
      </c>
      <c r="D1666">
        <v>2.88</v>
      </c>
      <c r="E1666">
        <v>1.01</v>
      </c>
      <c r="F1666">
        <v>672</v>
      </c>
      <c r="G1666" t="s">
        <v>1125</v>
      </c>
      <c r="H1666" t="s">
        <v>43</v>
      </c>
      <c r="I1666" t="s">
        <v>60</v>
      </c>
      <c r="J1666" t="s">
        <v>45</v>
      </c>
      <c r="K1666" t="s">
        <v>81</v>
      </c>
      <c r="L1666" t="s">
        <v>82</v>
      </c>
      <c r="M1666" t="s">
        <v>1126</v>
      </c>
      <c r="N1666">
        <v>0.55000000000000004</v>
      </c>
      <c r="O1666" t="s">
        <v>35</v>
      </c>
      <c r="P1666" t="s">
        <v>49</v>
      </c>
      <c r="Q1666" t="s">
        <v>455</v>
      </c>
      <c r="R1666" t="s">
        <v>1127</v>
      </c>
      <c r="S1666">
        <v>50208</v>
      </c>
      <c r="T1666" s="1">
        <v>42040</v>
      </c>
      <c r="U1666" s="1">
        <v>42044</v>
      </c>
      <c r="V1666">
        <v>9.59</v>
      </c>
      <c r="W1666" s="2">
        <f>Sales_Dataset[[#This Row],[Profit]]/Sales_Dataset[[#This Row],[Sales]]</f>
        <v>0.27423505862167574</v>
      </c>
      <c r="X1666">
        <v>12</v>
      </c>
      <c r="Y1666">
        <v>34.97</v>
      </c>
      <c r="Z1666">
        <v>88173</v>
      </c>
      <c r="AA1666" t="s">
        <v>52</v>
      </c>
      <c r="AB1666" t="s">
        <v>40</v>
      </c>
    </row>
    <row r="1667" spans="1:28" x14ac:dyDescent="0.3">
      <c r="A1667">
        <v>22175</v>
      </c>
      <c r="B1667" t="s">
        <v>41</v>
      </c>
      <c r="C1667">
        <v>0.01</v>
      </c>
      <c r="D1667">
        <v>7.98</v>
      </c>
      <c r="E1667">
        <v>6.5</v>
      </c>
      <c r="F1667">
        <v>2963</v>
      </c>
      <c r="G1667" t="s">
        <v>2071</v>
      </c>
      <c r="H1667" t="s">
        <v>43</v>
      </c>
      <c r="I1667" t="s">
        <v>80</v>
      </c>
      <c r="J1667" t="s">
        <v>45</v>
      </c>
      <c r="K1667" t="s">
        <v>120</v>
      </c>
      <c r="L1667" t="s">
        <v>167</v>
      </c>
      <c r="M1667" t="s">
        <v>2072</v>
      </c>
      <c r="N1667">
        <v>0.59</v>
      </c>
      <c r="O1667" t="s">
        <v>35</v>
      </c>
      <c r="P1667" t="s">
        <v>69</v>
      </c>
      <c r="Q1667" t="s">
        <v>460</v>
      </c>
      <c r="R1667" t="s">
        <v>2073</v>
      </c>
      <c r="S1667">
        <v>21220</v>
      </c>
      <c r="T1667" s="1">
        <v>42177</v>
      </c>
      <c r="U1667" s="1">
        <v>42178</v>
      </c>
      <c r="V1667">
        <v>-34.591999999999999</v>
      </c>
      <c r="W1667" s="2">
        <f>Sales_Dataset[[#This Row],[Profit]]/Sales_Dataset[[#This Row],[Sales]]</f>
        <v>-0.99089086221712985</v>
      </c>
      <c r="X1667">
        <v>4</v>
      </c>
      <c r="Y1667">
        <v>34.909999999999997</v>
      </c>
      <c r="Z1667">
        <v>88612</v>
      </c>
      <c r="AA1667" t="s">
        <v>72</v>
      </c>
      <c r="AB1667" t="s">
        <v>40</v>
      </c>
    </row>
    <row r="1668" spans="1:28" x14ac:dyDescent="0.3">
      <c r="A1668">
        <v>18159</v>
      </c>
      <c r="B1668" t="s">
        <v>65</v>
      </c>
      <c r="C1668">
        <v>0.06</v>
      </c>
      <c r="D1668">
        <v>3.58</v>
      </c>
      <c r="E1668">
        <v>1.63</v>
      </c>
      <c r="F1668">
        <v>1933</v>
      </c>
      <c r="G1668" t="s">
        <v>447</v>
      </c>
      <c r="H1668" t="s">
        <v>43</v>
      </c>
      <c r="I1668" t="s">
        <v>30</v>
      </c>
      <c r="J1668" t="s">
        <v>45</v>
      </c>
      <c r="K1668" t="s">
        <v>268</v>
      </c>
      <c r="L1668" t="s">
        <v>82</v>
      </c>
      <c r="M1668" t="s">
        <v>448</v>
      </c>
      <c r="N1668">
        <v>0.36</v>
      </c>
      <c r="O1668" t="s">
        <v>35</v>
      </c>
      <c r="P1668" t="s">
        <v>49</v>
      </c>
      <c r="Q1668" t="s">
        <v>50</v>
      </c>
      <c r="R1668" t="s">
        <v>449</v>
      </c>
      <c r="S1668">
        <v>75043</v>
      </c>
      <c r="T1668" s="1">
        <v>42113</v>
      </c>
      <c r="U1668" s="1">
        <v>42117</v>
      </c>
      <c r="V1668">
        <v>14</v>
      </c>
      <c r="W1668" s="2">
        <f>Sales_Dataset[[#This Row],[Profit]]/Sales_Dataset[[#This Row],[Sales]]</f>
        <v>0.40276179516685851</v>
      </c>
      <c r="X1668">
        <v>10</v>
      </c>
      <c r="Y1668">
        <v>34.76</v>
      </c>
      <c r="Z1668">
        <v>86687</v>
      </c>
      <c r="AA1668" t="s">
        <v>52</v>
      </c>
      <c r="AB1668" t="s">
        <v>40</v>
      </c>
    </row>
    <row r="1669" spans="1:28" x14ac:dyDescent="0.3">
      <c r="A1669">
        <v>18169</v>
      </c>
      <c r="B1669" t="s">
        <v>41</v>
      </c>
      <c r="C1669">
        <v>0.02</v>
      </c>
      <c r="D1669">
        <v>5.34</v>
      </c>
      <c r="E1669">
        <v>2.99</v>
      </c>
      <c r="F1669">
        <v>2979</v>
      </c>
      <c r="G1669" t="s">
        <v>425</v>
      </c>
      <c r="H1669" t="s">
        <v>43</v>
      </c>
      <c r="I1669" t="s">
        <v>30</v>
      </c>
      <c r="J1669" t="s">
        <v>45</v>
      </c>
      <c r="K1669" t="s">
        <v>67</v>
      </c>
      <c r="L1669" t="s">
        <v>47</v>
      </c>
      <c r="M1669" t="s">
        <v>207</v>
      </c>
      <c r="N1669">
        <v>0.38</v>
      </c>
      <c r="O1669" t="s">
        <v>35</v>
      </c>
      <c r="P1669" t="s">
        <v>49</v>
      </c>
      <c r="Q1669" t="s">
        <v>427</v>
      </c>
      <c r="R1669" t="s">
        <v>428</v>
      </c>
      <c r="S1669">
        <v>58601</v>
      </c>
      <c r="T1669" s="1">
        <v>42061</v>
      </c>
      <c r="U1669" s="1">
        <v>42063</v>
      </c>
      <c r="V1669">
        <v>5.2955000000000005</v>
      </c>
      <c r="W1669" s="2">
        <f>Sales_Dataset[[#This Row],[Profit]]/Sales_Dataset[[#This Row],[Sales]]</f>
        <v>0.15247624532104812</v>
      </c>
      <c r="X1669">
        <v>6</v>
      </c>
      <c r="Y1669">
        <v>34.729999999999997</v>
      </c>
      <c r="Z1669">
        <v>86545</v>
      </c>
      <c r="AA1669" t="s">
        <v>52</v>
      </c>
      <c r="AB1669" t="s">
        <v>40</v>
      </c>
    </row>
    <row r="1670" spans="1:28" x14ac:dyDescent="0.3">
      <c r="A1670">
        <v>22136</v>
      </c>
      <c r="B1670" t="s">
        <v>76</v>
      </c>
      <c r="C1670">
        <v>0.09</v>
      </c>
      <c r="D1670">
        <v>12.28</v>
      </c>
      <c r="E1670">
        <v>4.8600000000000003</v>
      </c>
      <c r="F1670">
        <v>202</v>
      </c>
      <c r="G1670" t="s">
        <v>778</v>
      </c>
      <c r="H1670" t="s">
        <v>43</v>
      </c>
      <c r="I1670" t="s">
        <v>30</v>
      </c>
      <c r="J1670" t="s">
        <v>45</v>
      </c>
      <c r="K1670" t="s">
        <v>53</v>
      </c>
      <c r="L1670" t="s">
        <v>47</v>
      </c>
      <c r="M1670" t="s">
        <v>2068</v>
      </c>
      <c r="N1670">
        <v>0.38</v>
      </c>
      <c r="O1670" t="s">
        <v>35</v>
      </c>
      <c r="P1670" t="s">
        <v>49</v>
      </c>
      <c r="Q1670" t="s">
        <v>691</v>
      </c>
      <c r="R1670" t="s">
        <v>780</v>
      </c>
      <c r="S1670">
        <v>74006</v>
      </c>
      <c r="T1670" s="1">
        <v>42121</v>
      </c>
      <c r="U1670" s="1">
        <v>42122</v>
      </c>
      <c r="V1670">
        <v>1.73</v>
      </c>
      <c r="W1670" s="2">
        <f>Sales_Dataset[[#This Row],[Profit]]/Sales_Dataset[[#This Row],[Sales]]</f>
        <v>4.9927849927849932E-2</v>
      </c>
      <c r="X1670">
        <v>3</v>
      </c>
      <c r="Y1670">
        <v>34.65</v>
      </c>
      <c r="Z1670">
        <v>88971</v>
      </c>
      <c r="AA1670" t="s">
        <v>52</v>
      </c>
      <c r="AB1670" t="s">
        <v>40</v>
      </c>
    </row>
    <row r="1671" spans="1:28" x14ac:dyDescent="0.3">
      <c r="A1671">
        <v>20577</v>
      </c>
      <c r="B1671" t="s">
        <v>41</v>
      </c>
      <c r="C1671">
        <v>0.03</v>
      </c>
      <c r="D1671">
        <v>8.34</v>
      </c>
      <c r="E1671">
        <v>2.64</v>
      </c>
      <c r="F1671">
        <v>256</v>
      </c>
      <c r="G1671" t="s">
        <v>1535</v>
      </c>
      <c r="H1671" t="s">
        <v>43</v>
      </c>
      <c r="I1671" t="s">
        <v>44</v>
      </c>
      <c r="J1671" t="s">
        <v>45</v>
      </c>
      <c r="K1671" t="s">
        <v>61</v>
      </c>
      <c r="L1671" t="s">
        <v>62</v>
      </c>
      <c r="M1671" t="s">
        <v>191</v>
      </c>
      <c r="N1671">
        <v>0.59</v>
      </c>
      <c r="O1671" t="s">
        <v>35</v>
      </c>
      <c r="P1671" t="s">
        <v>69</v>
      </c>
      <c r="Q1671" t="s">
        <v>165</v>
      </c>
      <c r="R1671" t="s">
        <v>1536</v>
      </c>
      <c r="S1671">
        <v>17331</v>
      </c>
      <c r="T1671" s="1">
        <v>42035</v>
      </c>
      <c r="U1671" s="1">
        <v>42037</v>
      </c>
      <c r="V1671">
        <v>0.68399999999999894</v>
      </c>
      <c r="W1671" s="2">
        <f>Sales_Dataset[[#This Row],[Profit]]/Sales_Dataset[[#This Row],[Sales]]</f>
        <v>1.9745958429561169E-2</v>
      </c>
      <c r="X1671">
        <v>4</v>
      </c>
      <c r="Y1671">
        <v>34.64</v>
      </c>
      <c r="Z1671">
        <v>86267</v>
      </c>
      <c r="AA1671" t="s">
        <v>72</v>
      </c>
      <c r="AB1671" t="s">
        <v>40</v>
      </c>
    </row>
    <row r="1672" spans="1:28" x14ac:dyDescent="0.3">
      <c r="A1672">
        <v>24224</v>
      </c>
      <c r="B1672" t="s">
        <v>41</v>
      </c>
      <c r="C1672">
        <v>0.09</v>
      </c>
      <c r="D1672">
        <v>9.11</v>
      </c>
      <c r="E1672">
        <v>2.15</v>
      </c>
      <c r="F1672">
        <v>1155</v>
      </c>
      <c r="G1672" t="s">
        <v>2601</v>
      </c>
      <c r="H1672" t="s">
        <v>85</v>
      </c>
      <c r="I1672" t="s">
        <v>80</v>
      </c>
      <c r="J1672" t="s">
        <v>45</v>
      </c>
      <c r="K1672" t="s">
        <v>53</v>
      </c>
      <c r="L1672" t="s">
        <v>82</v>
      </c>
      <c r="M1672" t="s">
        <v>1990</v>
      </c>
      <c r="N1672">
        <v>0.4</v>
      </c>
      <c r="O1672" t="s">
        <v>35</v>
      </c>
      <c r="P1672" t="s">
        <v>36</v>
      </c>
      <c r="Q1672" t="s">
        <v>37</v>
      </c>
      <c r="R1672" t="s">
        <v>2602</v>
      </c>
      <c r="S1672">
        <v>90640</v>
      </c>
      <c r="T1672" s="1">
        <v>42006</v>
      </c>
      <c r="U1672" s="1">
        <v>42008</v>
      </c>
      <c r="V1672">
        <v>20.299600000000002</v>
      </c>
      <c r="W1672" s="2">
        <f>Sales_Dataset[[#This Row],[Profit]]/Sales_Dataset[[#This Row],[Sales]]</f>
        <v>0.58993315896541709</v>
      </c>
      <c r="X1672">
        <v>4</v>
      </c>
      <c r="Y1672">
        <v>34.409999999999997</v>
      </c>
      <c r="Z1672">
        <v>90853</v>
      </c>
      <c r="AA1672" t="s">
        <v>39</v>
      </c>
      <c r="AB1672" t="s">
        <v>40</v>
      </c>
    </row>
    <row r="1673" spans="1:28" x14ac:dyDescent="0.3">
      <c r="A1673">
        <v>25662</v>
      </c>
      <c r="B1673" t="s">
        <v>76</v>
      </c>
      <c r="C1673">
        <v>0.05</v>
      </c>
      <c r="D1673">
        <v>4.9800000000000004</v>
      </c>
      <c r="E1673">
        <v>4.62</v>
      </c>
      <c r="F1673">
        <v>2653</v>
      </c>
      <c r="G1673" t="s">
        <v>2889</v>
      </c>
      <c r="H1673" t="s">
        <v>43</v>
      </c>
      <c r="I1673" t="s">
        <v>80</v>
      </c>
      <c r="J1673" t="s">
        <v>55</v>
      </c>
      <c r="K1673" t="s">
        <v>86</v>
      </c>
      <c r="L1673" t="s">
        <v>62</v>
      </c>
      <c r="M1673" t="s">
        <v>359</v>
      </c>
      <c r="N1673">
        <v>0.64</v>
      </c>
      <c r="O1673" t="s">
        <v>35</v>
      </c>
      <c r="P1673" t="s">
        <v>49</v>
      </c>
      <c r="Q1673" t="s">
        <v>991</v>
      </c>
      <c r="R1673" t="s">
        <v>2890</v>
      </c>
      <c r="S1673">
        <v>67037</v>
      </c>
      <c r="T1673" s="1">
        <v>42057</v>
      </c>
      <c r="U1673" s="1">
        <v>42058</v>
      </c>
      <c r="V1673">
        <v>-98.35</v>
      </c>
      <c r="W1673" s="2">
        <f>Sales_Dataset[[#This Row],[Profit]]/Sales_Dataset[[#This Row],[Sales]]</f>
        <v>-2.8656759906759905</v>
      </c>
      <c r="X1673">
        <v>7</v>
      </c>
      <c r="Y1673">
        <v>34.32</v>
      </c>
      <c r="Z1673">
        <v>89360</v>
      </c>
      <c r="AA1673" t="s">
        <v>52</v>
      </c>
      <c r="AB1673" t="s">
        <v>40</v>
      </c>
    </row>
    <row r="1674" spans="1:28" x14ac:dyDescent="0.3">
      <c r="A1674">
        <v>18321</v>
      </c>
      <c r="B1674" t="s">
        <v>58</v>
      </c>
      <c r="C1674">
        <v>0</v>
      </c>
      <c r="D1674">
        <v>5.98</v>
      </c>
      <c r="E1674">
        <v>7.15</v>
      </c>
      <c r="F1674">
        <v>3374</v>
      </c>
      <c r="G1674" t="s">
        <v>553</v>
      </c>
      <c r="H1674" t="s">
        <v>43</v>
      </c>
      <c r="I1674" t="s">
        <v>44</v>
      </c>
      <c r="J1674" t="s">
        <v>45</v>
      </c>
      <c r="K1674" t="s">
        <v>53</v>
      </c>
      <c r="L1674" t="s">
        <v>47</v>
      </c>
      <c r="M1674" t="s">
        <v>557</v>
      </c>
      <c r="N1674">
        <v>0.36</v>
      </c>
      <c r="O1674" t="s">
        <v>35</v>
      </c>
      <c r="P1674" t="s">
        <v>69</v>
      </c>
      <c r="Q1674" t="s">
        <v>460</v>
      </c>
      <c r="R1674" t="s">
        <v>555</v>
      </c>
      <c r="S1674">
        <v>21113</v>
      </c>
      <c r="T1674" s="1">
        <v>42184</v>
      </c>
      <c r="U1674" s="1">
        <v>42186</v>
      </c>
      <c r="V1674">
        <v>-37.048000000000002</v>
      </c>
      <c r="W1674" s="2">
        <f>Sales_Dataset[[#This Row],[Profit]]/Sales_Dataset[[#This Row],[Sales]]</f>
        <v>-1.0816934306569344</v>
      </c>
      <c r="X1674">
        <v>5</v>
      </c>
      <c r="Y1674">
        <v>34.25</v>
      </c>
      <c r="Z1674">
        <v>87474</v>
      </c>
      <c r="AA1674" t="s">
        <v>72</v>
      </c>
      <c r="AB1674" t="s">
        <v>40</v>
      </c>
    </row>
    <row r="1675" spans="1:28" x14ac:dyDescent="0.3">
      <c r="A1675">
        <v>18948</v>
      </c>
      <c r="B1675" t="s">
        <v>27</v>
      </c>
      <c r="C1675">
        <v>0.05</v>
      </c>
      <c r="D1675">
        <v>6.64</v>
      </c>
      <c r="E1675">
        <v>4.95</v>
      </c>
      <c r="F1675">
        <v>3347</v>
      </c>
      <c r="G1675" t="s">
        <v>876</v>
      </c>
      <c r="H1675" t="s">
        <v>85</v>
      </c>
      <c r="I1675" t="s">
        <v>80</v>
      </c>
      <c r="J1675" t="s">
        <v>31</v>
      </c>
      <c r="K1675" t="s">
        <v>117</v>
      </c>
      <c r="L1675" t="s">
        <v>62</v>
      </c>
      <c r="M1675" t="s">
        <v>879</v>
      </c>
      <c r="N1675">
        <v>0.37</v>
      </c>
      <c r="O1675" t="s">
        <v>35</v>
      </c>
      <c r="P1675" t="s">
        <v>88</v>
      </c>
      <c r="Q1675" t="s">
        <v>94</v>
      </c>
      <c r="R1675" t="s">
        <v>878</v>
      </c>
      <c r="S1675">
        <v>33411</v>
      </c>
      <c r="T1675" s="1">
        <v>42010</v>
      </c>
      <c r="U1675" s="1">
        <v>42012</v>
      </c>
      <c r="V1675">
        <v>-92.929200000000009</v>
      </c>
      <c r="W1675" s="2">
        <f>Sales_Dataset[[#This Row],[Profit]]/Sales_Dataset[[#This Row],[Sales]]</f>
        <v>-2.7196136962247586</v>
      </c>
      <c r="X1675">
        <v>5</v>
      </c>
      <c r="Y1675">
        <v>34.17</v>
      </c>
      <c r="Z1675">
        <v>89355</v>
      </c>
      <c r="AA1675" t="s">
        <v>91</v>
      </c>
      <c r="AB1675" t="s">
        <v>40</v>
      </c>
    </row>
    <row r="1676" spans="1:28" x14ac:dyDescent="0.3">
      <c r="A1676">
        <v>25381</v>
      </c>
      <c r="B1676" t="s">
        <v>65</v>
      </c>
      <c r="C1676">
        <v>0.1</v>
      </c>
      <c r="D1676">
        <v>4.24</v>
      </c>
      <c r="E1676">
        <v>5.41</v>
      </c>
      <c r="F1676">
        <v>2066</v>
      </c>
      <c r="G1676" t="s">
        <v>2702</v>
      </c>
      <c r="H1676" t="s">
        <v>43</v>
      </c>
      <c r="I1676" t="s">
        <v>30</v>
      </c>
      <c r="J1676" t="s">
        <v>45</v>
      </c>
      <c r="K1676" t="s">
        <v>67</v>
      </c>
      <c r="L1676" t="s">
        <v>47</v>
      </c>
      <c r="M1676" t="s">
        <v>2493</v>
      </c>
      <c r="N1676">
        <v>0.35</v>
      </c>
      <c r="O1676" t="s">
        <v>35</v>
      </c>
      <c r="P1676" t="s">
        <v>88</v>
      </c>
      <c r="Q1676" t="s">
        <v>112</v>
      </c>
      <c r="R1676" t="s">
        <v>2703</v>
      </c>
      <c r="S1676">
        <v>28079</v>
      </c>
      <c r="T1676" s="1">
        <v>42113</v>
      </c>
      <c r="U1676" s="1">
        <v>42117</v>
      </c>
      <c r="V1676">
        <v>-61.6</v>
      </c>
      <c r="W1676" s="2">
        <f>Sales_Dataset[[#This Row],[Profit]]/Sales_Dataset[[#This Row],[Sales]]</f>
        <v>-1.8032786885245904</v>
      </c>
      <c r="X1676">
        <v>8</v>
      </c>
      <c r="Y1676">
        <v>34.159999999999997</v>
      </c>
      <c r="Z1676">
        <v>85835</v>
      </c>
      <c r="AA1676" t="s">
        <v>91</v>
      </c>
      <c r="AB1676" t="s">
        <v>40</v>
      </c>
    </row>
    <row r="1677" spans="1:28" x14ac:dyDescent="0.3">
      <c r="A1677">
        <v>21760</v>
      </c>
      <c r="B1677" t="s">
        <v>76</v>
      </c>
      <c r="C1677">
        <v>0.02</v>
      </c>
      <c r="D1677">
        <v>25.38</v>
      </c>
      <c r="E1677">
        <v>8.99</v>
      </c>
      <c r="F1677">
        <v>648</v>
      </c>
      <c r="G1677" t="s">
        <v>1953</v>
      </c>
      <c r="H1677" t="s">
        <v>43</v>
      </c>
      <c r="I1677" t="s">
        <v>44</v>
      </c>
      <c r="J1677" t="s">
        <v>31</v>
      </c>
      <c r="K1677" t="s">
        <v>117</v>
      </c>
      <c r="L1677" t="s">
        <v>62</v>
      </c>
      <c r="M1677" t="s">
        <v>1954</v>
      </c>
      <c r="N1677">
        <v>0.5</v>
      </c>
      <c r="O1677" t="s">
        <v>35</v>
      </c>
      <c r="P1677" t="s">
        <v>49</v>
      </c>
      <c r="Q1677" t="s">
        <v>176</v>
      </c>
      <c r="R1677" t="s">
        <v>1955</v>
      </c>
      <c r="S1677">
        <v>60440</v>
      </c>
      <c r="T1677" s="1">
        <v>42176</v>
      </c>
      <c r="U1677" s="1">
        <v>42177</v>
      </c>
      <c r="V1677">
        <v>-10.36</v>
      </c>
      <c r="W1677" s="2">
        <f>Sales_Dataset[[#This Row],[Profit]]/Sales_Dataset[[#This Row],[Sales]]</f>
        <v>-0.30372324831427733</v>
      </c>
      <c r="X1677">
        <v>1</v>
      </c>
      <c r="Y1677">
        <v>34.11</v>
      </c>
      <c r="Z1677">
        <v>91365</v>
      </c>
      <c r="AA1677" t="s">
        <v>52</v>
      </c>
      <c r="AB1677" t="s">
        <v>40</v>
      </c>
    </row>
    <row r="1678" spans="1:28" x14ac:dyDescent="0.3">
      <c r="A1678">
        <v>24091</v>
      </c>
      <c r="B1678" t="s">
        <v>41</v>
      </c>
      <c r="C1678">
        <v>0.1</v>
      </c>
      <c r="D1678">
        <v>5.98</v>
      </c>
      <c r="E1678">
        <v>5.14</v>
      </c>
      <c r="F1678">
        <v>2127</v>
      </c>
      <c r="G1678" t="s">
        <v>2570</v>
      </c>
      <c r="H1678" t="s">
        <v>43</v>
      </c>
      <c r="I1678" t="s">
        <v>44</v>
      </c>
      <c r="J1678" t="s">
        <v>45</v>
      </c>
      <c r="K1678" t="s">
        <v>53</v>
      </c>
      <c r="L1678" t="s">
        <v>47</v>
      </c>
      <c r="M1678" t="s">
        <v>2571</v>
      </c>
      <c r="N1678">
        <v>0.36</v>
      </c>
      <c r="O1678" t="s">
        <v>35</v>
      </c>
      <c r="P1678" t="s">
        <v>49</v>
      </c>
      <c r="Q1678" t="s">
        <v>216</v>
      </c>
      <c r="R1678" t="s">
        <v>2572</v>
      </c>
      <c r="S1678">
        <v>48310</v>
      </c>
      <c r="T1678" s="1">
        <v>42081</v>
      </c>
      <c r="U1678" s="1">
        <v>42083</v>
      </c>
      <c r="V1678">
        <v>-49.53</v>
      </c>
      <c r="W1678" s="2">
        <f>Sales_Dataset[[#This Row],[Profit]]/Sales_Dataset[[#This Row],[Sales]]</f>
        <v>-1.4589101620029454</v>
      </c>
      <c r="X1678">
        <v>6</v>
      </c>
      <c r="Y1678">
        <v>33.950000000000003</v>
      </c>
      <c r="Z1678">
        <v>88418</v>
      </c>
      <c r="AA1678" t="s">
        <v>52</v>
      </c>
      <c r="AB1678" t="s">
        <v>40</v>
      </c>
    </row>
    <row r="1679" spans="1:28" x14ac:dyDescent="0.3">
      <c r="A1679">
        <v>26039</v>
      </c>
      <c r="B1679" t="s">
        <v>27</v>
      </c>
      <c r="C1679">
        <v>0.02</v>
      </c>
      <c r="D1679">
        <v>15.42</v>
      </c>
      <c r="E1679">
        <v>5.41</v>
      </c>
      <c r="F1679">
        <v>3143</v>
      </c>
      <c r="G1679" t="s">
        <v>2966</v>
      </c>
      <c r="H1679" t="s">
        <v>43</v>
      </c>
      <c r="I1679" t="s">
        <v>80</v>
      </c>
      <c r="J1679" t="s">
        <v>45</v>
      </c>
      <c r="K1679" t="s">
        <v>120</v>
      </c>
      <c r="L1679" t="s">
        <v>47</v>
      </c>
      <c r="M1679" t="s">
        <v>2967</v>
      </c>
      <c r="N1679">
        <v>0.59</v>
      </c>
      <c r="O1679" t="s">
        <v>35</v>
      </c>
      <c r="P1679" t="s">
        <v>49</v>
      </c>
      <c r="Q1679" t="s">
        <v>50</v>
      </c>
      <c r="R1679" t="s">
        <v>2968</v>
      </c>
      <c r="S1679">
        <v>78660</v>
      </c>
      <c r="T1679" s="1">
        <v>42087</v>
      </c>
      <c r="U1679" s="1">
        <v>42088</v>
      </c>
      <c r="V1679">
        <v>-16.37</v>
      </c>
      <c r="W1679" s="2">
        <f>Sales_Dataset[[#This Row],[Profit]]/Sales_Dataset[[#This Row],[Sales]]</f>
        <v>-0.48374704491725767</v>
      </c>
      <c r="X1679">
        <v>2</v>
      </c>
      <c r="Y1679">
        <v>33.840000000000003</v>
      </c>
      <c r="Z1679">
        <v>86368</v>
      </c>
      <c r="AA1679" t="s">
        <v>52</v>
      </c>
      <c r="AB1679" t="s">
        <v>40</v>
      </c>
    </row>
    <row r="1680" spans="1:28" x14ac:dyDescent="0.3">
      <c r="A1680">
        <v>20324</v>
      </c>
      <c r="B1680" t="s">
        <v>58</v>
      </c>
      <c r="C1680">
        <v>0.03</v>
      </c>
      <c r="D1680">
        <v>10.89</v>
      </c>
      <c r="E1680">
        <v>4.5</v>
      </c>
      <c r="F1680">
        <v>156</v>
      </c>
      <c r="G1680" t="s">
        <v>1459</v>
      </c>
      <c r="H1680" t="s">
        <v>43</v>
      </c>
      <c r="I1680" t="s">
        <v>30</v>
      </c>
      <c r="J1680" t="s">
        <v>45</v>
      </c>
      <c r="K1680" t="s">
        <v>73</v>
      </c>
      <c r="L1680" t="s">
        <v>47</v>
      </c>
      <c r="M1680" t="s">
        <v>809</v>
      </c>
      <c r="N1680">
        <v>0.59</v>
      </c>
      <c r="O1680" t="s">
        <v>35</v>
      </c>
      <c r="P1680" t="s">
        <v>36</v>
      </c>
      <c r="Q1680" t="s">
        <v>423</v>
      </c>
      <c r="R1680" t="s">
        <v>1460</v>
      </c>
      <c r="S1680">
        <v>80525</v>
      </c>
      <c r="T1680" s="1">
        <v>42029</v>
      </c>
      <c r="U1680" s="1">
        <v>42030</v>
      </c>
      <c r="V1680">
        <v>-18.64</v>
      </c>
      <c r="W1680" s="2">
        <f>Sales_Dataset[[#This Row],[Profit]]/Sales_Dataset[[#This Row],[Sales]]</f>
        <v>-0.55115316380839741</v>
      </c>
      <c r="X1680">
        <v>3</v>
      </c>
      <c r="Y1680">
        <v>33.82</v>
      </c>
      <c r="Z1680">
        <v>87672</v>
      </c>
      <c r="AA1680" t="s">
        <v>39</v>
      </c>
      <c r="AB1680" t="s">
        <v>40</v>
      </c>
    </row>
    <row r="1681" spans="1:28" x14ac:dyDescent="0.3">
      <c r="A1681">
        <v>23455</v>
      </c>
      <c r="B1681" t="s">
        <v>27</v>
      </c>
      <c r="C1681">
        <v>0.04</v>
      </c>
      <c r="D1681">
        <v>2.08</v>
      </c>
      <c r="E1681">
        <v>1.49</v>
      </c>
      <c r="F1681">
        <v>1254</v>
      </c>
      <c r="G1681" t="s">
        <v>2437</v>
      </c>
      <c r="H1681" t="s">
        <v>43</v>
      </c>
      <c r="I1681" t="s">
        <v>44</v>
      </c>
      <c r="J1681" t="s">
        <v>45</v>
      </c>
      <c r="K1681" t="s">
        <v>67</v>
      </c>
      <c r="L1681" t="s">
        <v>47</v>
      </c>
      <c r="M1681" t="s">
        <v>2174</v>
      </c>
      <c r="N1681">
        <v>0.36</v>
      </c>
      <c r="O1681" t="s">
        <v>35</v>
      </c>
      <c r="P1681" t="s">
        <v>49</v>
      </c>
      <c r="Q1681" t="s">
        <v>50</v>
      </c>
      <c r="R1681" t="s">
        <v>2438</v>
      </c>
      <c r="S1681">
        <v>77530</v>
      </c>
      <c r="T1681" s="1">
        <v>42145</v>
      </c>
      <c r="U1681" s="1">
        <v>42147</v>
      </c>
      <c r="V1681">
        <v>-11.281500000000001</v>
      </c>
      <c r="W1681" s="2">
        <f>Sales_Dataset[[#This Row],[Profit]]/Sales_Dataset[[#This Row],[Sales]]</f>
        <v>-0.33406870002961209</v>
      </c>
      <c r="X1681">
        <v>16</v>
      </c>
      <c r="Y1681">
        <v>33.770000000000003</v>
      </c>
      <c r="Z1681">
        <v>89982</v>
      </c>
      <c r="AA1681" t="s">
        <v>52</v>
      </c>
      <c r="AB1681" t="s">
        <v>40</v>
      </c>
    </row>
    <row r="1682" spans="1:28" x14ac:dyDescent="0.3">
      <c r="A1682">
        <v>23502</v>
      </c>
      <c r="B1682" t="s">
        <v>27</v>
      </c>
      <c r="C1682">
        <v>7.0000000000000007E-2</v>
      </c>
      <c r="D1682">
        <v>6.48</v>
      </c>
      <c r="E1682">
        <v>5.74</v>
      </c>
      <c r="F1682">
        <v>2108</v>
      </c>
      <c r="G1682" t="s">
        <v>2451</v>
      </c>
      <c r="H1682" t="s">
        <v>43</v>
      </c>
      <c r="I1682" t="s">
        <v>30</v>
      </c>
      <c r="J1682" t="s">
        <v>45</v>
      </c>
      <c r="K1682" t="s">
        <v>53</v>
      </c>
      <c r="L1682" t="s">
        <v>47</v>
      </c>
      <c r="M1682" t="s">
        <v>288</v>
      </c>
      <c r="N1682">
        <v>0.37</v>
      </c>
      <c r="O1682" t="s">
        <v>35</v>
      </c>
      <c r="P1682" t="s">
        <v>49</v>
      </c>
      <c r="Q1682" t="s">
        <v>433</v>
      </c>
      <c r="R1682" t="s">
        <v>2452</v>
      </c>
      <c r="S1682">
        <v>63129</v>
      </c>
      <c r="T1682" s="1">
        <v>42161</v>
      </c>
      <c r="U1682" s="1">
        <v>42161</v>
      </c>
      <c r="V1682">
        <v>-14.225</v>
      </c>
      <c r="W1682" s="2">
        <f>Sales_Dataset[[#This Row],[Profit]]/Sales_Dataset[[#This Row],[Sales]]</f>
        <v>-0.42273402674591382</v>
      </c>
      <c r="X1682">
        <v>5</v>
      </c>
      <c r="Y1682">
        <v>33.65</v>
      </c>
      <c r="Z1682">
        <v>87862</v>
      </c>
      <c r="AA1682" t="s">
        <v>52</v>
      </c>
      <c r="AB1682" t="s">
        <v>40</v>
      </c>
    </row>
    <row r="1683" spans="1:28" x14ac:dyDescent="0.3">
      <c r="A1683">
        <v>20499</v>
      </c>
      <c r="B1683" t="s">
        <v>76</v>
      </c>
      <c r="C1683">
        <v>0.04</v>
      </c>
      <c r="D1683">
        <v>3.08</v>
      </c>
      <c r="E1683">
        <v>0.99</v>
      </c>
      <c r="F1683">
        <v>2071</v>
      </c>
      <c r="G1683" t="s">
        <v>1192</v>
      </c>
      <c r="H1683" t="s">
        <v>43</v>
      </c>
      <c r="I1683" t="s">
        <v>30</v>
      </c>
      <c r="J1683" t="s">
        <v>45</v>
      </c>
      <c r="K1683" t="s">
        <v>46</v>
      </c>
      <c r="L1683" t="s">
        <v>47</v>
      </c>
      <c r="M1683" t="s">
        <v>48</v>
      </c>
      <c r="N1683">
        <v>0.37</v>
      </c>
      <c r="O1683" t="s">
        <v>35</v>
      </c>
      <c r="P1683" t="s">
        <v>49</v>
      </c>
      <c r="Q1683" t="s">
        <v>216</v>
      </c>
      <c r="R1683" t="s">
        <v>1194</v>
      </c>
      <c r="S1683">
        <v>48336</v>
      </c>
      <c r="T1683" s="1">
        <v>42036</v>
      </c>
      <c r="U1683" s="1">
        <v>42037</v>
      </c>
      <c r="V1683">
        <v>23.204699999999999</v>
      </c>
      <c r="W1683" s="2">
        <f>Sales_Dataset[[#This Row],[Profit]]/Sales_Dataset[[#This Row],[Sales]]</f>
        <v>0.69</v>
      </c>
      <c r="X1683">
        <v>11</v>
      </c>
      <c r="Y1683">
        <v>33.630000000000003</v>
      </c>
      <c r="Z1683">
        <v>88555</v>
      </c>
      <c r="AA1683" t="s">
        <v>52</v>
      </c>
      <c r="AB1683" t="s">
        <v>40</v>
      </c>
    </row>
    <row r="1684" spans="1:28" x14ac:dyDescent="0.3">
      <c r="A1684">
        <v>18181</v>
      </c>
      <c r="B1684" t="s">
        <v>41</v>
      </c>
      <c r="C1684">
        <v>0</v>
      </c>
      <c r="D1684">
        <v>4.42</v>
      </c>
      <c r="E1684">
        <v>4.99</v>
      </c>
      <c r="F1684">
        <v>15</v>
      </c>
      <c r="G1684" t="s">
        <v>462</v>
      </c>
      <c r="H1684" t="s">
        <v>43</v>
      </c>
      <c r="I1684" t="s">
        <v>60</v>
      </c>
      <c r="J1684" t="s">
        <v>45</v>
      </c>
      <c r="K1684" t="s">
        <v>115</v>
      </c>
      <c r="L1684" t="s">
        <v>47</v>
      </c>
      <c r="M1684" t="s">
        <v>463</v>
      </c>
      <c r="N1684">
        <v>0.38</v>
      </c>
      <c r="O1684" t="s">
        <v>35</v>
      </c>
      <c r="P1684" t="s">
        <v>69</v>
      </c>
      <c r="Q1684" t="s">
        <v>70</v>
      </c>
      <c r="R1684" t="s">
        <v>464</v>
      </c>
      <c r="S1684">
        <v>11787</v>
      </c>
      <c r="T1684" s="1">
        <v>42102</v>
      </c>
      <c r="U1684" s="1">
        <v>42103</v>
      </c>
      <c r="V1684">
        <v>-59.82</v>
      </c>
      <c r="W1684" s="2">
        <f>Sales_Dataset[[#This Row],[Profit]]/Sales_Dataset[[#This Row],[Sales]]</f>
        <v>-1.7872721840454138</v>
      </c>
      <c r="X1684">
        <v>7</v>
      </c>
      <c r="Y1684">
        <v>33.47</v>
      </c>
      <c r="Z1684">
        <v>86837</v>
      </c>
      <c r="AA1684" t="s">
        <v>72</v>
      </c>
      <c r="AB1684" t="s">
        <v>40</v>
      </c>
    </row>
    <row r="1685" spans="1:28" x14ac:dyDescent="0.3">
      <c r="A1685">
        <v>22757</v>
      </c>
      <c r="B1685" t="s">
        <v>76</v>
      </c>
      <c r="C1685">
        <v>0.05</v>
      </c>
      <c r="D1685">
        <v>4.1399999999999997</v>
      </c>
      <c r="E1685">
        <v>6.6</v>
      </c>
      <c r="F1685">
        <v>469</v>
      </c>
      <c r="G1685" t="s">
        <v>2226</v>
      </c>
      <c r="H1685" t="s">
        <v>85</v>
      </c>
      <c r="I1685" t="s">
        <v>60</v>
      </c>
      <c r="J1685" t="s">
        <v>31</v>
      </c>
      <c r="K1685" t="s">
        <v>117</v>
      </c>
      <c r="L1685" t="s">
        <v>47</v>
      </c>
      <c r="M1685" t="s">
        <v>2227</v>
      </c>
      <c r="N1685">
        <v>0.49</v>
      </c>
      <c r="O1685" t="s">
        <v>35</v>
      </c>
      <c r="P1685" t="s">
        <v>69</v>
      </c>
      <c r="Q1685" t="s">
        <v>497</v>
      </c>
      <c r="R1685" t="s">
        <v>2228</v>
      </c>
      <c r="S1685">
        <v>7506</v>
      </c>
      <c r="T1685" s="1">
        <v>42015</v>
      </c>
      <c r="U1685" s="1">
        <v>42017</v>
      </c>
      <c r="V1685">
        <v>-128.68719999999999</v>
      </c>
      <c r="W1685" s="2">
        <f>Sales_Dataset[[#This Row],[Profit]]/Sales_Dataset[[#This Row],[Sales]]</f>
        <v>-3.8586866566716638</v>
      </c>
      <c r="X1685">
        <v>7</v>
      </c>
      <c r="Y1685">
        <v>33.35</v>
      </c>
      <c r="Z1685">
        <v>88060</v>
      </c>
      <c r="AA1685" t="s">
        <v>72</v>
      </c>
      <c r="AB1685" t="s">
        <v>40</v>
      </c>
    </row>
    <row r="1686" spans="1:28" x14ac:dyDescent="0.3">
      <c r="A1686">
        <v>25122</v>
      </c>
      <c r="B1686" t="s">
        <v>58</v>
      </c>
      <c r="C1686">
        <v>0.01</v>
      </c>
      <c r="D1686">
        <v>15.28</v>
      </c>
      <c r="E1686">
        <v>1.99</v>
      </c>
      <c r="F1686">
        <v>234</v>
      </c>
      <c r="G1686" t="s">
        <v>2040</v>
      </c>
      <c r="H1686" t="s">
        <v>43</v>
      </c>
      <c r="I1686" t="s">
        <v>60</v>
      </c>
      <c r="J1686" t="s">
        <v>55</v>
      </c>
      <c r="K1686" t="s">
        <v>86</v>
      </c>
      <c r="L1686" t="s">
        <v>62</v>
      </c>
      <c r="M1686" t="s">
        <v>647</v>
      </c>
      <c r="N1686">
        <v>0.42</v>
      </c>
      <c r="O1686" t="s">
        <v>35</v>
      </c>
      <c r="P1686" t="s">
        <v>49</v>
      </c>
      <c r="Q1686" t="s">
        <v>455</v>
      </c>
      <c r="R1686" t="s">
        <v>1127</v>
      </c>
      <c r="S1686">
        <v>50208</v>
      </c>
      <c r="T1686" s="1">
        <v>42090</v>
      </c>
      <c r="U1686" s="1">
        <v>42092</v>
      </c>
      <c r="V1686">
        <v>-12.46</v>
      </c>
      <c r="W1686" s="2">
        <f>Sales_Dataset[[#This Row],[Profit]]/Sales_Dataset[[#This Row],[Sales]]</f>
        <v>-0.37711864406779666</v>
      </c>
      <c r="X1686">
        <v>2</v>
      </c>
      <c r="Y1686">
        <v>33.04</v>
      </c>
      <c r="Z1686">
        <v>90238</v>
      </c>
      <c r="AA1686" t="s">
        <v>52</v>
      </c>
      <c r="AB1686" t="s">
        <v>40</v>
      </c>
    </row>
    <row r="1687" spans="1:28" x14ac:dyDescent="0.3">
      <c r="A1687">
        <v>25724</v>
      </c>
      <c r="B1687" t="s">
        <v>27</v>
      </c>
      <c r="C1687">
        <v>7.0000000000000007E-2</v>
      </c>
      <c r="D1687">
        <v>2.89</v>
      </c>
      <c r="E1687">
        <v>0.5</v>
      </c>
      <c r="F1687">
        <v>2873</v>
      </c>
      <c r="G1687" t="s">
        <v>2904</v>
      </c>
      <c r="H1687" t="s">
        <v>43</v>
      </c>
      <c r="I1687" t="s">
        <v>60</v>
      </c>
      <c r="J1687" t="s">
        <v>45</v>
      </c>
      <c r="K1687" t="s">
        <v>46</v>
      </c>
      <c r="L1687" t="s">
        <v>47</v>
      </c>
      <c r="M1687" t="s">
        <v>868</v>
      </c>
      <c r="N1687">
        <v>0.38</v>
      </c>
      <c r="O1687" t="s">
        <v>35</v>
      </c>
      <c r="P1687" t="s">
        <v>88</v>
      </c>
      <c r="Q1687" t="s">
        <v>94</v>
      </c>
      <c r="R1687" t="s">
        <v>2905</v>
      </c>
      <c r="S1687">
        <v>33012</v>
      </c>
      <c r="T1687" s="1">
        <v>42026</v>
      </c>
      <c r="U1687" s="1">
        <v>42028</v>
      </c>
      <c r="V1687">
        <v>441.59399999999999</v>
      </c>
      <c r="W1687" s="2">
        <f>Sales_Dataset[[#This Row],[Profit]]/Sales_Dataset[[#This Row],[Sales]]</f>
        <v>13.37353119321623</v>
      </c>
      <c r="X1687">
        <v>12</v>
      </c>
      <c r="Y1687">
        <v>33.020000000000003</v>
      </c>
      <c r="Z1687">
        <v>89872</v>
      </c>
      <c r="AA1687" t="s">
        <v>91</v>
      </c>
      <c r="AB1687" t="s">
        <v>40</v>
      </c>
    </row>
    <row r="1688" spans="1:28" x14ac:dyDescent="0.3">
      <c r="A1688">
        <v>20481</v>
      </c>
      <c r="B1688" t="s">
        <v>27</v>
      </c>
      <c r="C1688">
        <v>7.0000000000000007E-2</v>
      </c>
      <c r="D1688">
        <v>5.98</v>
      </c>
      <c r="E1688">
        <v>5.46</v>
      </c>
      <c r="F1688">
        <v>2058</v>
      </c>
      <c r="G1688" t="s">
        <v>1506</v>
      </c>
      <c r="H1688" t="s">
        <v>43</v>
      </c>
      <c r="I1688" t="s">
        <v>30</v>
      </c>
      <c r="J1688" t="s">
        <v>45</v>
      </c>
      <c r="K1688" t="s">
        <v>53</v>
      </c>
      <c r="L1688" t="s">
        <v>47</v>
      </c>
      <c r="M1688" t="s">
        <v>1507</v>
      </c>
      <c r="N1688">
        <v>0.36</v>
      </c>
      <c r="O1688" t="s">
        <v>35</v>
      </c>
      <c r="P1688" t="s">
        <v>88</v>
      </c>
      <c r="Q1688" t="s">
        <v>112</v>
      </c>
      <c r="R1688" t="s">
        <v>1508</v>
      </c>
      <c r="S1688">
        <v>28601</v>
      </c>
      <c r="T1688" s="1">
        <v>42048</v>
      </c>
      <c r="U1688" s="1">
        <v>42050</v>
      </c>
      <c r="V1688">
        <v>46.65</v>
      </c>
      <c r="W1688" s="2">
        <f>Sales_Dataset[[#This Row],[Profit]]/Sales_Dataset[[#This Row],[Sales]]</f>
        <v>1.423992673992674</v>
      </c>
      <c r="X1688">
        <v>5</v>
      </c>
      <c r="Y1688">
        <v>32.76</v>
      </c>
      <c r="Z1688">
        <v>88040</v>
      </c>
      <c r="AA1688" t="s">
        <v>91</v>
      </c>
      <c r="AB1688" t="s">
        <v>40</v>
      </c>
    </row>
    <row r="1689" spans="1:28" x14ac:dyDescent="0.3">
      <c r="A1689">
        <v>21003</v>
      </c>
      <c r="B1689" t="s">
        <v>65</v>
      </c>
      <c r="C1689">
        <v>0</v>
      </c>
      <c r="D1689">
        <v>24.92</v>
      </c>
      <c r="E1689">
        <v>12.98</v>
      </c>
      <c r="F1689">
        <v>1997</v>
      </c>
      <c r="G1689" t="s">
        <v>1201</v>
      </c>
      <c r="H1689" t="s">
        <v>43</v>
      </c>
      <c r="I1689" t="s">
        <v>80</v>
      </c>
      <c r="J1689" t="s">
        <v>45</v>
      </c>
      <c r="K1689" t="s">
        <v>67</v>
      </c>
      <c r="L1689" t="s">
        <v>47</v>
      </c>
      <c r="M1689" t="s">
        <v>1711</v>
      </c>
      <c r="N1689">
        <v>0.39</v>
      </c>
      <c r="O1689" t="s">
        <v>35</v>
      </c>
      <c r="P1689" t="s">
        <v>88</v>
      </c>
      <c r="Q1689" t="s">
        <v>598</v>
      </c>
      <c r="R1689" t="s">
        <v>599</v>
      </c>
      <c r="S1689">
        <v>29915</v>
      </c>
      <c r="T1689" s="1">
        <v>42157</v>
      </c>
      <c r="U1689" s="1">
        <v>42157</v>
      </c>
      <c r="V1689">
        <v>-23.155999999999999</v>
      </c>
      <c r="W1689" s="2">
        <f>Sales_Dataset[[#This Row],[Profit]]/Sales_Dataset[[#This Row],[Sales]]</f>
        <v>-0.70900183710961429</v>
      </c>
      <c r="X1689">
        <v>1</v>
      </c>
      <c r="Y1689">
        <v>32.659999999999997</v>
      </c>
      <c r="Z1689">
        <v>90335</v>
      </c>
      <c r="AA1689" t="s">
        <v>91</v>
      </c>
      <c r="AB1689" t="s">
        <v>40</v>
      </c>
    </row>
    <row r="1690" spans="1:28" x14ac:dyDescent="0.3">
      <c r="A1690">
        <v>21325</v>
      </c>
      <c r="B1690" t="s">
        <v>65</v>
      </c>
      <c r="C1690">
        <v>0.06</v>
      </c>
      <c r="D1690">
        <v>4.4800000000000004</v>
      </c>
      <c r="E1690">
        <v>49</v>
      </c>
      <c r="F1690">
        <v>576</v>
      </c>
      <c r="G1690" t="s">
        <v>1813</v>
      </c>
      <c r="H1690" t="s">
        <v>43</v>
      </c>
      <c r="I1690" t="s">
        <v>30</v>
      </c>
      <c r="J1690" t="s">
        <v>45</v>
      </c>
      <c r="K1690" t="s">
        <v>73</v>
      </c>
      <c r="L1690" t="s">
        <v>105</v>
      </c>
      <c r="M1690" t="s">
        <v>1004</v>
      </c>
      <c r="N1690">
        <v>0.6</v>
      </c>
      <c r="O1690" t="s">
        <v>35</v>
      </c>
      <c r="P1690" t="s">
        <v>36</v>
      </c>
      <c r="Q1690" t="s">
        <v>37</v>
      </c>
      <c r="R1690" t="s">
        <v>1814</v>
      </c>
      <c r="S1690">
        <v>91767</v>
      </c>
      <c r="T1690" s="1">
        <v>42017</v>
      </c>
      <c r="U1690" s="1">
        <v>42021</v>
      </c>
      <c r="V1690">
        <v>-566</v>
      </c>
      <c r="W1690" s="2">
        <f>Sales_Dataset[[#This Row],[Profit]]/Sales_Dataset[[#This Row],[Sales]]</f>
        <v>-17.361963190184049</v>
      </c>
      <c r="X1690">
        <v>4</v>
      </c>
      <c r="Y1690">
        <v>32.6</v>
      </c>
      <c r="Z1690">
        <v>88645</v>
      </c>
      <c r="AA1690" t="s">
        <v>39</v>
      </c>
      <c r="AB1690" t="s">
        <v>40</v>
      </c>
    </row>
    <row r="1691" spans="1:28" x14ac:dyDescent="0.3">
      <c r="A1691">
        <v>6289</v>
      </c>
      <c r="B1691" t="s">
        <v>27</v>
      </c>
      <c r="C1691">
        <v>0.03</v>
      </c>
      <c r="D1691">
        <v>5.28</v>
      </c>
      <c r="E1691">
        <v>5.61</v>
      </c>
      <c r="F1691">
        <v>699</v>
      </c>
      <c r="G1691" t="s">
        <v>79</v>
      </c>
      <c r="H1691" t="s">
        <v>43</v>
      </c>
      <c r="I1691" t="s">
        <v>80</v>
      </c>
      <c r="J1691" t="s">
        <v>45</v>
      </c>
      <c r="K1691" t="s">
        <v>53</v>
      </c>
      <c r="L1691" t="s">
        <v>47</v>
      </c>
      <c r="M1691" t="s">
        <v>314</v>
      </c>
      <c r="N1691">
        <v>0.4</v>
      </c>
      <c r="O1691" t="s">
        <v>35</v>
      </c>
      <c r="P1691" t="s">
        <v>36</v>
      </c>
      <c r="Q1691" t="s">
        <v>37</v>
      </c>
      <c r="R1691" t="s">
        <v>38</v>
      </c>
      <c r="S1691">
        <v>90041</v>
      </c>
      <c r="T1691" s="1">
        <v>42117</v>
      </c>
      <c r="U1691" s="1">
        <v>42118</v>
      </c>
      <c r="V1691">
        <v>-16.670000000000002</v>
      </c>
      <c r="W1691" s="2">
        <f>Sales_Dataset[[#This Row],[Profit]]/Sales_Dataset[[#This Row],[Sales]]</f>
        <v>-0.51292307692307693</v>
      </c>
      <c r="X1691">
        <v>5</v>
      </c>
      <c r="Y1691">
        <v>32.5</v>
      </c>
      <c r="Z1691">
        <v>44517</v>
      </c>
      <c r="AA1691" t="s">
        <v>39</v>
      </c>
      <c r="AB1691" t="s">
        <v>40</v>
      </c>
    </row>
    <row r="1692" spans="1:28" x14ac:dyDescent="0.3">
      <c r="A1692">
        <v>22318</v>
      </c>
      <c r="B1692" t="s">
        <v>76</v>
      </c>
      <c r="C1692">
        <v>0.03</v>
      </c>
      <c r="D1692">
        <v>29.34</v>
      </c>
      <c r="E1692">
        <v>7.87</v>
      </c>
      <c r="F1692">
        <v>453</v>
      </c>
      <c r="G1692" t="s">
        <v>2104</v>
      </c>
      <c r="H1692" t="s">
        <v>43</v>
      </c>
      <c r="I1692" t="s">
        <v>30</v>
      </c>
      <c r="J1692" t="s">
        <v>31</v>
      </c>
      <c r="K1692" t="s">
        <v>117</v>
      </c>
      <c r="L1692" t="s">
        <v>47</v>
      </c>
      <c r="M1692" t="s">
        <v>2105</v>
      </c>
      <c r="N1692">
        <v>0.54</v>
      </c>
      <c r="O1692" t="s">
        <v>35</v>
      </c>
      <c r="P1692" t="s">
        <v>36</v>
      </c>
      <c r="Q1692" t="s">
        <v>37</v>
      </c>
      <c r="R1692" t="s">
        <v>2106</v>
      </c>
      <c r="S1692">
        <v>95032</v>
      </c>
      <c r="T1692" s="1">
        <v>42132</v>
      </c>
      <c r="U1692" s="1">
        <v>42134</v>
      </c>
      <c r="V1692">
        <v>-41.32</v>
      </c>
      <c r="W1692" s="2">
        <f>Sales_Dataset[[#This Row],[Profit]]/Sales_Dataset[[#This Row],[Sales]]</f>
        <v>-1.2753086419753088</v>
      </c>
      <c r="X1692">
        <v>1</v>
      </c>
      <c r="Y1692">
        <v>32.4</v>
      </c>
      <c r="Z1692">
        <v>86011</v>
      </c>
      <c r="AA1692" t="s">
        <v>39</v>
      </c>
      <c r="AB1692" t="s">
        <v>40</v>
      </c>
    </row>
    <row r="1693" spans="1:28" x14ac:dyDescent="0.3">
      <c r="A1693">
        <v>21274</v>
      </c>
      <c r="B1693" t="s">
        <v>27</v>
      </c>
      <c r="C1693">
        <v>0.06</v>
      </c>
      <c r="D1693">
        <v>6.48</v>
      </c>
      <c r="E1693">
        <v>7.37</v>
      </c>
      <c r="F1693">
        <v>600</v>
      </c>
      <c r="G1693" t="s">
        <v>1799</v>
      </c>
      <c r="H1693" t="s">
        <v>43</v>
      </c>
      <c r="I1693" t="s">
        <v>30</v>
      </c>
      <c r="J1693" t="s">
        <v>45</v>
      </c>
      <c r="K1693" t="s">
        <v>53</v>
      </c>
      <c r="L1693" t="s">
        <v>47</v>
      </c>
      <c r="M1693" t="s">
        <v>1323</v>
      </c>
      <c r="N1693">
        <v>0.37</v>
      </c>
      <c r="O1693" t="s">
        <v>35</v>
      </c>
      <c r="P1693" t="s">
        <v>69</v>
      </c>
      <c r="Q1693" t="s">
        <v>460</v>
      </c>
      <c r="R1693" t="s">
        <v>1800</v>
      </c>
      <c r="S1693">
        <v>21136</v>
      </c>
      <c r="T1693" s="1">
        <v>42076</v>
      </c>
      <c r="U1693" s="1">
        <v>42077</v>
      </c>
      <c r="V1693">
        <v>-75.44</v>
      </c>
      <c r="W1693" s="2">
        <f>Sales_Dataset[[#This Row],[Profit]]/Sales_Dataset[[#This Row],[Sales]]</f>
        <v>-2.3291139240506329</v>
      </c>
      <c r="X1693">
        <v>5</v>
      </c>
      <c r="Y1693">
        <v>32.39</v>
      </c>
      <c r="Z1693">
        <v>87579</v>
      </c>
      <c r="AA1693" t="s">
        <v>72</v>
      </c>
      <c r="AB1693" t="s">
        <v>40</v>
      </c>
    </row>
    <row r="1694" spans="1:28" x14ac:dyDescent="0.3">
      <c r="A1694">
        <v>21290</v>
      </c>
      <c r="B1694" t="s">
        <v>58</v>
      </c>
      <c r="C1694">
        <v>0.04</v>
      </c>
      <c r="D1694">
        <v>4.13</v>
      </c>
      <c r="E1694">
        <v>0.99</v>
      </c>
      <c r="F1694">
        <v>2912</v>
      </c>
      <c r="G1694" t="s">
        <v>1808</v>
      </c>
      <c r="H1694" t="s">
        <v>85</v>
      </c>
      <c r="I1694" t="s">
        <v>44</v>
      </c>
      <c r="J1694" t="s">
        <v>45</v>
      </c>
      <c r="K1694" t="s">
        <v>46</v>
      </c>
      <c r="L1694" t="s">
        <v>47</v>
      </c>
      <c r="M1694" t="s">
        <v>687</v>
      </c>
      <c r="N1694">
        <v>0.39</v>
      </c>
      <c r="O1694" t="s">
        <v>35</v>
      </c>
      <c r="P1694" t="s">
        <v>49</v>
      </c>
      <c r="Q1694" t="s">
        <v>427</v>
      </c>
      <c r="R1694" t="s">
        <v>1809</v>
      </c>
      <c r="S1694">
        <v>58201</v>
      </c>
      <c r="T1694" s="1">
        <v>42122</v>
      </c>
      <c r="U1694" s="1">
        <v>42124</v>
      </c>
      <c r="V1694">
        <v>22.307699999999997</v>
      </c>
      <c r="W1694" s="2">
        <f>Sales_Dataset[[#This Row],[Profit]]/Sales_Dataset[[#This Row],[Sales]]</f>
        <v>0.69</v>
      </c>
      <c r="X1694">
        <v>7</v>
      </c>
      <c r="Y1694">
        <v>32.33</v>
      </c>
      <c r="Z1694">
        <v>87396</v>
      </c>
      <c r="AA1694" t="s">
        <v>52</v>
      </c>
      <c r="AB1694" t="s">
        <v>40</v>
      </c>
    </row>
    <row r="1695" spans="1:28" x14ac:dyDescent="0.3">
      <c r="A1695">
        <v>24457</v>
      </c>
      <c r="B1695" t="s">
        <v>65</v>
      </c>
      <c r="C1695">
        <v>0.08</v>
      </c>
      <c r="D1695">
        <v>3.69</v>
      </c>
      <c r="E1695">
        <v>2.5</v>
      </c>
      <c r="F1695">
        <v>3128</v>
      </c>
      <c r="G1695" t="s">
        <v>2639</v>
      </c>
      <c r="H1695" t="s">
        <v>43</v>
      </c>
      <c r="I1695" t="s">
        <v>60</v>
      </c>
      <c r="J1695" t="s">
        <v>45</v>
      </c>
      <c r="K1695" t="s">
        <v>115</v>
      </c>
      <c r="L1695" t="s">
        <v>47</v>
      </c>
      <c r="M1695" t="s">
        <v>2640</v>
      </c>
      <c r="N1695">
        <v>0.39</v>
      </c>
      <c r="O1695" t="s">
        <v>35</v>
      </c>
      <c r="P1695" t="s">
        <v>88</v>
      </c>
      <c r="Q1695" t="s">
        <v>521</v>
      </c>
      <c r="R1695" t="s">
        <v>2641</v>
      </c>
      <c r="S1695">
        <v>71109</v>
      </c>
      <c r="T1695" s="1">
        <v>42180</v>
      </c>
      <c r="U1695" s="1">
        <v>42185</v>
      </c>
      <c r="V1695">
        <v>-139.07600000000002</v>
      </c>
      <c r="W1695" s="2">
        <f>Sales_Dataset[[#This Row],[Profit]]/Sales_Dataset[[#This Row],[Sales]]</f>
        <v>-4.3488430268918083</v>
      </c>
      <c r="X1695">
        <v>9</v>
      </c>
      <c r="Y1695">
        <v>31.98</v>
      </c>
      <c r="Z1695">
        <v>89810</v>
      </c>
      <c r="AA1695" t="s">
        <v>91</v>
      </c>
      <c r="AB1695" t="s">
        <v>40</v>
      </c>
    </row>
    <row r="1696" spans="1:28" x14ac:dyDescent="0.3">
      <c r="A1696">
        <v>21690</v>
      </c>
      <c r="B1696" t="s">
        <v>65</v>
      </c>
      <c r="C1696">
        <v>0.01</v>
      </c>
      <c r="D1696">
        <v>29.89</v>
      </c>
      <c r="E1696">
        <v>1.99</v>
      </c>
      <c r="F1696">
        <v>2715</v>
      </c>
      <c r="G1696" t="s">
        <v>1928</v>
      </c>
      <c r="H1696" t="s">
        <v>43</v>
      </c>
      <c r="I1696" t="s">
        <v>30</v>
      </c>
      <c r="J1696" t="s">
        <v>55</v>
      </c>
      <c r="K1696" t="s">
        <v>86</v>
      </c>
      <c r="L1696" t="s">
        <v>62</v>
      </c>
      <c r="M1696" t="s">
        <v>660</v>
      </c>
      <c r="N1696">
        <v>0.5</v>
      </c>
      <c r="O1696" t="s">
        <v>35</v>
      </c>
      <c r="P1696" t="s">
        <v>49</v>
      </c>
      <c r="Q1696" t="s">
        <v>216</v>
      </c>
      <c r="R1696" t="s">
        <v>1929</v>
      </c>
      <c r="S1696">
        <v>48911</v>
      </c>
      <c r="T1696" s="1">
        <v>42016</v>
      </c>
      <c r="U1696" s="1">
        <v>42020</v>
      </c>
      <c r="V1696">
        <v>-74.64</v>
      </c>
      <c r="W1696" s="2">
        <f>Sales_Dataset[[#This Row],[Profit]]/Sales_Dataset[[#This Row],[Sales]]</f>
        <v>-2.3354192740926156</v>
      </c>
      <c r="X1696">
        <v>1</v>
      </c>
      <c r="Y1696">
        <v>31.96</v>
      </c>
      <c r="Z1696">
        <v>88702</v>
      </c>
      <c r="AA1696" t="s">
        <v>52</v>
      </c>
      <c r="AB1696" t="s">
        <v>40</v>
      </c>
    </row>
    <row r="1697" spans="1:28" x14ac:dyDescent="0.3">
      <c r="A1697">
        <v>21345</v>
      </c>
      <c r="B1697" t="s">
        <v>27</v>
      </c>
      <c r="C1697">
        <v>0.09</v>
      </c>
      <c r="D1697">
        <v>2.6</v>
      </c>
      <c r="E1697">
        <v>2.4</v>
      </c>
      <c r="F1697">
        <v>907</v>
      </c>
      <c r="G1697" t="s">
        <v>1821</v>
      </c>
      <c r="H1697" t="s">
        <v>43</v>
      </c>
      <c r="I1697" t="s">
        <v>44</v>
      </c>
      <c r="J1697" t="s">
        <v>45</v>
      </c>
      <c r="K1697" t="s">
        <v>81</v>
      </c>
      <c r="L1697" t="s">
        <v>82</v>
      </c>
      <c r="M1697" t="s">
        <v>1822</v>
      </c>
      <c r="N1697">
        <v>0.57999999999999996</v>
      </c>
      <c r="O1697" t="s">
        <v>35</v>
      </c>
      <c r="P1697" t="s">
        <v>88</v>
      </c>
      <c r="Q1697" t="s">
        <v>409</v>
      </c>
      <c r="R1697" t="s">
        <v>1823</v>
      </c>
      <c r="S1697">
        <v>42420</v>
      </c>
      <c r="T1697" s="1">
        <v>42172</v>
      </c>
      <c r="U1697" s="1">
        <v>42174</v>
      </c>
      <c r="V1697">
        <v>1107.4079999999999</v>
      </c>
      <c r="W1697" s="2">
        <f>Sales_Dataset[[#This Row],[Profit]]/Sales_Dataset[[#This Row],[Sales]]</f>
        <v>34.900976993381654</v>
      </c>
      <c r="X1697">
        <v>12</v>
      </c>
      <c r="Y1697">
        <v>31.73</v>
      </c>
      <c r="Z1697">
        <v>86460</v>
      </c>
      <c r="AA1697" t="s">
        <v>91</v>
      </c>
      <c r="AB1697" t="s">
        <v>40</v>
      </c>
    </row>
    <row r="1698" spans="1:28" x14ac:dyDescent="0.3">
      <c r="A1698">
        <v>19805</v>
      </c>
      <c r="B1698" t="s">
        <v>41</v>
      </c>
      <c r="C1698">
        <v>7.0000000000000007E-2</v>
      </c>
      <c r="D1698">
        <v>35.99</v>
      </c>
      <c r="E1698">
        <v>5</v>
      </c>
      <c r="F1698">
        <v>3100</v>
      </c>
      <c r="G1698" t="s">
        <v>1281</v>
      </c>
      <c r="H1698" t="s">
        <v>43</v>
      </c>
      <c r="I1698" t="s">
        <v>80</v>
      </c>
      <c r="J1698" t="s">
        <v>55</v>
      </c>
      <c r="K1698" t="s">
        <v>56</v>
      </c>
      <c r="L1698" t="s">
        <v>82</v>
      </c>
      <c r="M1698" t="s">
        <v>162</v>
      </c>
      <c r="N1698">
        <v>0.82</v>
      </c>
      <c r="O1698" t="s">
        <v>35</v>
      </c>
      <c r="P1698" t="s">
        <v>88</v>
      </c>
      <c r="Q1698" t="s">
        <v>94</v>
      </c>
      <c r="R1698" t="s">
        <v>1282</v>
      </c>
      <c r="S1698">
        <v>33334</v>
      </c>
      <c r="T1698" s="1">
        <v>42088</v>
      </c>
      <c r="U1698" s="1">
        <v>42090</v>
      </c>
      <c r="V1698">
        <v>-299.81420000000003</v>
      </c>
      <c r="W1698" s="2">
        <f>Sales_Dataset[[#This Row],[Profit]]/Sales_Dataset[[#This Row],[Sales]]</f>
        <v>-9.4548785871964682</v>
      </c>
      <c r="X1698">
        <v>1</v>
      </c>
      <c r="Y1698">
        <v>31.71</v>
      </c>
      <c r="Z1698">
        <v>89988</v>
      </c>
      <c r="AA1698" t="s">
        <v>91</v>
      </c>
      <c r="AB1698" t="s">
        <v>40</v>
      </c>
    </row>
    <row r="1699" spans="1:28" x14ac:dyDescent="0.3">
      <c r="A1699">
        <v>18252</v>
      </c>
      <c r="B1699" t="s">
        <v>76</v>
      </c>
      <c r="C1699">
        <v>0</v>
      </c>
      <c r="D1699">
        <v>5.98</v>
      </c>
      <c r="E1699">
        <v>2.5</v>
      </c>
      <c r="F1699">
        <v>2052</v>
      </c>
      <c r="G1699" t="s">
        <v>506</v>
      </c>
      <c r="H1699" t="s">
        <v>43</v>
      </c>
      <c r="I1699" t="s">
        <v>44</v>
      </c>
      <c r="J1699" t="s">
        <v>45</v>
      </c>
      <c r="K1699" t="s">
        <v>115</v>
      </c>
      <c r="L1699" t="s">
        <v>47</v>
      </c>
      <c r="M1699" t="s">
        <v>509</v>
      </c>
      <c r="N1699">
        <v>0.36</v>
      </c>
      <c r="O1699" t="s">
        <v>35</v>
      </c>
      <c r="P1699" t="s">
        <v>36</v>
      </c>
      <c r="Q1699" t="s">
        <v>372</v>
      </c>
      <c r="R1699" t="s">
        <v>508</v>
      </c>
      <c r="S1699">
        <v>87105</v>
      </c>
      <c r="T1699" s="1">
        <v>42054</v>
      </c>
      <c r="U1699" s="1">
        <v>42055</v>
      </c>
      <c r="V1699">
        <v>9.5608000000000004</v>
      </c>
      <c r="W1699" s="2">
        <f>Sales_Dataset[[#This Row],[Profit]]/Sales_Dataset[[#This Row],[Sales]]</f>
        <v>0.30217446270543619</v>
      </c>
      <c r="X1699">
        <v>5</v>
      </c>
      <c r="Y1699">
        <v>31.64</v>
      </c>
      <c r="Z1699">
        <v>87234</v>
      </c>
      <c r="AA1699" t="s">
        <v>39</v>
      </c>
      <c r="AB1699" t="s">
        <v>40</v>
      </c>
    </row>
    <row r="1700" spans="1:28" x14ac:dyDescent="0.3">
      <c r="A1700">
        <v>19852</v>
      </c>
      <c r="B1700" t="s">
        <v>58</v>
      </c>
      <c r="C1700">
        <v>0.08</v>
      </c>
      <c r="D1700">
        <v>2.62</v>
      </c>
      <c r="E1700">
        <v>0.8</v>
      </c>
      <c r="F1700">
        <v>1389</v>
      </c>
      <c r="G1700" t="s">
        <v>886</v>
      </c>
      <c r="H1700" t="s">
        <v>85</v>
      </c>
      <c r="I1700" t="s">
        <v>60</v>
      </c>
      <c r="J1700" t="s">
        <v>45</v>
      </c>
      <c r="K1700" t="s">
        <v>268</v>
      </c>
      <c r="L1700" t="s">
        <v>82</v>
      </c>
      <c r="M1700" t="s">
        <v>1302</v>
      </c>
      <c r="N1700">
        <v>0.39</v>
      </c>
      <c r="O1700" t="s">
        <v>35</v>
      </c>
      <c r="P1700" t="s">
        <v>36</v>
      </c>
      <c r="Q1700" t="s">
        <v>37</v>
      </c>
      <c r="R1700" t="s">
        <v>888</v>
      </c>
      <c r="S1700">
        <v>94025</v>
      </c>
      <c r="T1700" s="1">
        <v>42137</v>
      </c>
      <c r="U1700" s="1">
        <v>42139</v>
      </c>
      <c r="V1700">
        <v>21.769499999999997</v>
      </c>
      <c r="W1700" s="2">
        <f>Sales_Dataset[[#This Row],[Profit]]/Sales_Dataset[[#This Row],[Sales]]</f>
        <v>0.69</v>
      </c>
      <c r="X1700">
        <v>12</v>
      </c>
      <c r="Y1700">
        <v>31.55</v>
      </c>
      <c r="Z1700">
        <v>88728</v>
      </c>
      <c r="AA1700" t="s">
        <v>39</v>
      </c>
      <c r="AB1700" t="s">
        <v>40</v>
      </c>
    </row>
    <row r="1701" spans="1:28" x14ac:dyDescent="0.3">
      <c r="A1701">
        <v>22970</v>
      </c>
      <c r="B1701" t="s">
        <v>41</v>
      </c>
      <c r="C1701">
        <v>0.04</v>
      </c>
      <c r="D1701">
        <v>4.28</v>
      </c>
      <c r="E1701">
        <v>5.68</v>
      </c>
      <c r="F1701">
        <v>2046</v>
      </c>
      <c r="G1701" t="s">
        <v>2286</v>
      </c>
      <c r="H1701" t="s">
        <v>43</v>
      </c>
      <c r="I1701" t="s">
        <v>30</v>
      </c>
      <c r="J1701" t="s">
        <v>45</v>
      </c>
      <c r="K1701" t="s">
        <v>53</v>
      </c>
      <c r="L1701" t="s">
        <v>47</v>
      </c>
      <c r="M1701" t="s">
        <v>2287</v>
      </c>
      <c r="N1701">
        <v>0.4</v>
      </c>
      <c r="O1701" t="s">
        <v>35</v>
      </c>
      <c r="P1701" t="s">
        <v>49</v>
      </c>
      <c r="Q1701" t="s">
        <v>991</v>
      </c>
      <c r="R1701" t="s">
        <v>2288</v>
      </c>
      <c r="S1701">
        <v>67901</v>
      </c>
      <c r="T1701" s="1">
        <v>42167</v>
      </c>
      <c r="U1701" s="1">
        <v>42169</v>
      </c>
      <c r="V1701">
        <v>-27.375</v>
      </c>
      <c r="W1701" s="2">
        <f>Sales_Dataset[[#This Row],[Profit]]/Sales_Dataset[[#This Row],[Sales]]</f>
        <v>-0.86794546607482559</v>
      </c>
      <c r="X1701">
        <v>7</v>
      </c>
      <c r="Y1701">
        <v>31.54</v>
      </c>
      <c r="Z1701">
        <v>88219</v>
      </c>
      <c r="AA1701" t="s">
        <v>52</v>
      </c>
      <c r="AB1701" t="s">
        <v>40</v>
      </c>
    </row>
    <row r="1702" spans="1:28" x14ac:dyDescent="0.3">
      <c r="A1702">
        <v>22248</v>
      </c>
      <c r="B1702" t="s">
        <v>27</v>
      </c>
      <c r="C1702">
        <v>0.1</v>
      </c>
      <c r="D1702">
        <v>6.88</v>
      </c>
      <c r="E1702">
        <v>2</v>
      </c>
      <c r="F1702">
        <v>621</v>
      </c>
      <c r="G1702" t="s">
        <v>2092</v>
      </c>
      <c r="H1702" t="s">
        <v>43</v>
      </c>
      <c r="I1702" t="s">
        <v>44</v>
      </c>
      <c r="J1702" t="s">
        <v>45</v>
      </c>
      <c r="K1702" t="s">
        <v>53</v>
      </c>
      <c r="L1702" t="s">
        <v>82</v>
      </c>
      <c r="M1702" t="s">
        <v>190</v>
      </c>
      <c r="N1702">
        <v>0.39</v>
      </c>
      <c r="O1702" t="s">
        <v>35</v>
      </c>
      <c r="P1702" t="s">
        <v>69</v>
      </c>
      <c r="Q1702" t="s">
        <v>480</v>
      </c>
      <c r="R1702" t="s">
        <v>2093</v>
      </c>
      <c r="S1702">
        <v>6111</v>
      </c>
      <c r="T1702" s="1">
        <v>42061</v>
      </c>
      <c r="U1702" s="1">
        <v>42062</v>
      </c>
      <c r="V1702">
        <v>18.420000000000002</v>
      </c>
      <c r="W1702" s="2">
        <f>Sales_Dataset[[#This Row],[Profit]]/Sales_Dataset[[#This Row],[Sales]]</f>
        <v>0.58550540368722193</v>
      </c>
      <c r="X1702">
        <v>5</v>
      </c>
      <c r="Y1702">
        <v>31.46</v>
      </c>
      <c r="Z1702">
        <v>91432</v>
      </c>
      <c r="AA1702" t="s">
        <v>72</v>
      </c>
      <c r="AB1702" t="s">
        <v>40</v>
      </c>
    </row>
    <row r="1703" spans="1:28" x14ac:dyDescent="0.3">
      <c r="A1703">
        <v>18322</v>
      </c>
      <c r="B1703" t="s">
        <v>58</v>
      </c>
      <c r="C1703">
        <v>0.09</v>
      </c>
      <c r="D1703">
        <v>3.57</v>
      </c>
      <c r="E1703">
        <v>4.17</v>
      </c>
      <c r="F1703">
        <v>3374</v>
      </c>
      <c r="G1703" t="s">
        <v>553</v>
      </c>
      <c r="H1703" t="s">
        <v>43</v>
      </c>
      <c r="I1703" t="s">
        <v>44</v>
      </c>
      <c r="J1703" t="s">
        <v>45</v>
      </c>
      <c r="K1703" t="s">
        <v>81</v>
      </c>
      <c r="L1703" t="s">
        <v>62</v>
      </c>
      <c r="M1703" t="s">
        <v>558</v>
      </c>
      <c r="N1703">
        <v>0.59</v>
      </c>
      <c r="O1703" t="s">
        <v>35</v>
      </c>
      <c r="P1703" t="s">
        <v>69</v>
      </c>
      <c r="Q1703" t="s">
        <v>460</v>
      </c>
      <c r="R1703" t="s">
        <v>555</v>
      </c>
      <c r="S1703">
        <v>21113</v>
      </c>
      <c r="T1703" s="1">
        <v>42184</v>
      </c>
      <c r="U1703" s="1">
        <v>42186</v>
      </c>
      <c r="V1703">
        <v>-56.887999999999998</v>
      </c>
      <c r="W1703" s="2">
        <f>Sales_Dataset[[#This Row],[Profit]]/Sales_Dataset[[#This Row],[Sales]]</f>
        <v>-1.8088394276629571</v>
      </c>
      <c r="X1703">
        <v>9</v>
      </c>
      <c r="Y1703">
        <v>31.45</v>
      </c>
      <c r="Z1703">
        <v>87474</v>
      </c>
      <c r="AA1703" t="s">
        <v>72</v>
      </c>
      <c r="AB1703" t="s">
        <v>40</v>
      </c>
    </row>
    <row r="1704" spans="1:28" x14ac:dyDescent="0.3">
      <c r="A1704">
        <v>22598</v>
      </c>
      <c r="B1704" t="s">
        <v>65</v>
      </c>
      <c r="C1704">
        <v>7.0000000000000007E-2</v>
      </c>
      <c r="D1704">
        <v>9.7100000000000009</v>
      </c>
      <c r="E1704">
        <v>9.4499999999999993</v>
      </c>
      <c r="F1704">
        <v>393</v>
      </c>
      <c r="G1704" t="s">
        <v>2186</v>
      </c>
      <c r="H1704" t="s">
        <v>43</v>
      </c>
      <c r="I1704" t="s">
        <v>30</v>
      </c>
      <c r="J1704" t="s">
        <v>45</v>
      </c>
      <c r="K1704" t="s">
        <v>120</v>
      </c>
      <c r="L1704" t="s">
        <v>47</v>
      </c>
      <c r="M1704" t="s">
        <v>271</v>
      </c>
      <c r="N1704">
        <v>0.6</v>
      </c>
      <c r="O1704" t="s">
        <v>35</v>
      </c>
      <c r="P1704" t="s">
        <v>69</v>
      </c>
      <c r="Q1704" t="s">
        <v>70</v>
      </c>
      <c r="R1704" t="s">
        <v>724</v>
      </c>
      <c r="S1704">
        <v>13021</v>
      </c>
      <c r="T1704" s="1">
        <v>42050</v>
      </c>
      <c r="U1704" s="1">
        <v>42057</v>
      </c>
      <c r="V1704">
        <v>-81.77</v>
      </c>
      <c r="W1704" s="2">
        <f>Sales_Dataset[[#This Row],[Profit]]/Sales_Dataset[[#This Row],[Sales]]</f>
        <v>-2.6008269720101778</v>
      </c>
      <c r="X1704">
        <v>3</v>
      </c>
      <c r="Y1704">
        <v>31.44</v>
      </c>
      <c r="Z1704">
        <v>86382</v>
      </c>
      <c r="AA1704" t="s">
        <v>72</v>
      </c>
      <c r="AB1704" t="s">
        <v>40</v>
      </c>
    </row>
    <row r="1705" spans="1:28" x14ac:dyDescent="0.3">
      <c r="A1705">
        <v>25507</v>
      </c>
      <c r="B1705" t="s">
        <v>76</v>
      </c>
      <c r="C1705">
        <v>0.03</v>
      </c>
      <c r="D1705">
        <v>14.2</v>
      </c>
      <c r="E1705">
        <v>5.3</v>
      </c>
      <c r="F1705">
        <v>871</v>
      </c>
      <c r="G1705" t="s">
        <v>2164</v>
      </c>
      <c r="H1705" t="s">
        <v>43</v>
      </c>
      <c r="I1705" t="s">
        <v>44</v>
      </c>
      <c r="J1705" t="s">
        <v>31</v>
      </c>
      <c r="K1705" t="s">
        <v>117</v>
      </c>
      <c r="L1705" t="s">
        <v>82</v>
      </c>
      <c r="M1705" t="s">
        <v>1789</v>
      </c>
      <c r="N1705">
        <v>0.46</v>
      </c>
      <c r="O1705" t="s">
        <v>35</v>
      </c>
      <c r="P1705" t="s">
        <v>36</v>
      </c>
      <c r="Q1705" t="s">
        <v>1617</v>
      </c>
      <c r="R1705" t="s">
        <v>2166</v>
      </c>
      <c r="S1705">
        <v>89502</v>
      </c>
      <c r="T1705" s="1">
        <v>42078</v>
      </c>
      <c r="U1705" s="1">
        <v>42080</v>
      </c>
      <c r="V1705">
        <v>21.555599999999998</v>
      </c>
      <c r="W1705" s="2">
        <f>Sales_Dataset[[#This Row],[Profit]]/Sales_Dataset[[#This Row],[Sales]]</f>
        <v>0.69</v>
      </c>
      <c r="X1705">
        <v>2</v>
      </c>
      <c r="Y1705">
        <v>31.24</v>
      </c>
      <c r="Z1705">
        <v>90577</v>
      </c>
      <c r="AA1705" t="s">
        <v>39</v>
      </c>
      <c r="AB1705" t="s">
        <v>40</v>
      </c>
    </row>
    <row r="1706" spans="1:28" x14ac:dyDescent="0.3">
      <c r="A1706">
        <v>20074</v>
      </c>
      <c r="B1706" t="s">
        <v>65</v>
      </c>
      <c r="C1706">
        <v>0.08</v>
      </c>
      <c r="D1706">
        <v>6.7</v>
      </c>
      <c r="E1706">
        <v>1.56</v>
      </c>
      <c r="F1706">
        <v>954</v>
      </c>
      <c r="G1706" t="s">
        <v>1391</v>
      </c>
      <c r="H1706" t="s">
        <v>43</v>
      </c>
      <c r="I1706" t="s">
        <v>60</v>
      </c>
      <c r="J1706" t="s">
        <v>45</v>
      </c>
      <c r="K1706" t="s">
        <v>81</v>
      </c>
      <c r="L1706" t="s">
        <v>82</v>
      </c>
      <c r="M1706" t="s">
        <v>1394</v>
      </c>
      <c r="N1706">
        <v>0.52</v>
      </c>
      <c r="O1706" t="s">
        <v>35</v>
      </c>
      <c r="P1706" t="s">
        <v>49</v>
      </c>
      <c r="Q1706" t="s">
        <v>50</v>
      </c>
      <c r="R1706" t="s">
        <v>1393</v>
      </c>
      <c r="S1706">
        <v>75067</v>
      </c>
      <c r="T1706" s="1">
        <v>42047</v>
      </c>
      <c r="U1706" s="1">
        <v>42047</v>
      </c>
      <c r="V1706">
        <v>10.56</v>
      </c>
      <c r="W1706" s="2">
        <f>Sales_Dataset[[#This Row],[Profit]]/Sales_Dataset[[#This Row],[Sales]]</f>
        <v>0.33835309195770585</v>
      </c>
      <c r="X1706">
        <v>5</v>
      </c>
      <c r="Y1706">
        <v>31.21</v>
      </c>
      <c r="Z1706">
        <v>90771</v>
      </c>
      <c r="AA1706" t="s">
        <v>52</v>
      </c>
      <c r="AB1706" t="s">
        <v>40</v>
      </c>
    </row>
    <row r="1707" spans="1:28" x14ac:dyDescent="0.3">
      <c r="A1707">
        <v>24134</v>
      </c>
      <c r="B1707" t="s">
        <v>58</v>
      </c>
      <c r="C1707">
        <v>0</v>
      </c>
      <c r="D1707">
        <v>15.04</v>
      </c>
      <c r="E1707">
        <v>1.97</v>
      </c>
      <c r="F1707">
        <v>551</v>
      </c>
      <c r="G1707" t="s">
        <v>2583</v>
      </c>
      <c r="H1707" t="s">
        <v>43</v>
      </c>
      <c r="I1707" t="s">
        <v>30</v>
      </c>
      <c r="J1707" t="s">
        <v>45</v>
      </c>
      <c r="K1707" t="s">
        <v>53</v>
      </c>
      <c r="L1707" t="s">
        <v>82</v>
      </c>
      <c r="M1707" t="s">
        <v>2584</v>
      </c>
      <c r="N1707">
        <v>0.39</v>
      </c>
      <c r="O1707" t="s">
        <v>35</v>
      </c>
      <c r="P1707" t="s">
        <v>49</v>
      </c>
      <c r="Q1707" t="s">
        <v>50</v>
      </c>
      <c r="R1707" t="s">
        <v>2585</v>
      </c>
      <c r="S1707">
        <v>75090</v>
      </c>
      <c r="T1707" s="1">
        <v>42034</v>
      </c>
      <c r="U1707" s="1">
        <v>42036</v>
      </c>
      <c r="V1707">
        <v>21.514199999999999</v>
      </c>
      <c r="W1707" s="2">
        <f>Sales_Dataset[[#This Row],[Profit]]/Sales_Dataset[[#This Row],[Sales]]</f>
        <v>0.69</v>
      </c>
      <c r="X1707">
        <v>2</v>
      </c>
      <c r="Y1707">
        <v>31.18</v>
      </c>
      <c r="Z1707">
        <v>90909</v>
      </c>
      <c r="AA1707" t="s">
        <v>52</v>
      </c>
      <c r="AB1707" t="s">
        <v>40</v>
      </c>
    </row>
    <row r="1708" spans="1:28" x14ac:dyDescent="0.3">
      <c r="A1708">
        <v>19317</v>
      </c>
      <c r="B1708" t="s">
        <v>65</v>
      </c>
      <c r="C1708">
        <v>0.04</v>
      </c>
      <c r="D1708">
        <v>10.14</v>
      </c>
      <c r="E1708">
        <v>2.27</v>
      </c>
      <c r="F1708">
        <v>169</v>
      </c>
      <c r="G1708" t="s">
        <v>1064</v>
      </c>
      <c r="H1708" t="s">
        <v>43</v>
      </c>
      <c r="I1708" t="s">
        <v>30</v>
      </c>
      <c r="J1708" t="s">
        <v>45</v>
      </c>
      <c r="K1708" t="s">
        <v>53</v>
      </c>
      <c r="L1708" t="s">
        <v>82</v>
      </c>
      <c r="M1708" t="s">
        <v>1068</v>
      </c>
      <c r="N1708">
        <v>0.36</v>
      </c>
      <c r="O1708" t="s">
        <v>35</v>
      </c>
      <c r="P1708" t="s">
        <v>88</v>
      </c>
      <c r="Q1708" t="s">
        <v>521</v>
      </c>
      <c r="R1708" t="s">
        <v>1066</v>
      </c>
      <c r="S1708">
        <v>70802</v>
      </c>
      <c r="T1708" s="1">
        <v>42007</v>
      </c>
      <c r="U1708" s="1">
        <v>42011</v>
      </c>
      <c r="V1708">
        <v>24.923999999999999</v>
      </c>
      <c r="W1708" s="2">
        <f>Sales_Dataset[[#This Row],[Profit]]/Sales_Dataset[[#This Row],[Sales]]</f>
        <v>0.80555914673561724</v>
      </c>
      <c r="X1708">
        <v>3</v>
      </c>
      <c r="Y1708">
        <v>30.94</v>
      </c>
      <c r="Z1708">
        <v>87463</v>
      </c>
      <c r="AA1708" t="s">
        <v>91</v>
      </c>
      <c r="AB1708" t="s">
        <v>40</v>
      </c>
    </row>
    <row r="1709" spans="1:28" x14ac:dyDescent="0.3">
      <c r="A1709">
        <v>19486</v>
      </c>
      <c r="B1709" t="s">
        <v>65</v>
      </c>
      <c r="C1709">
        <v>0.04</v>
      </c>
      <c r="D1709">
        <v>3.57</v>
      </c>
      <c r="E1709">
        <v>4.17</v>
      </c>
      <c r="F1709">
        <v>2795</v>
      </c>
      <c r="G1709" t="s">
        <v>1161</v>
      </c>
      <c r="H1709" t="s">
        <v>43</v>
      </c>
      <c r="I1709" t="s">
        <v>30</v>
      </c>
      <c r="J1709" t="s">
        <v>45</v>
      </c>
      <c r="K1709" t="s">
        <v>81</v>
      </c>
      <c r="L1709" t="s">
        <v>62</v>
      </c>
      <c r="M1709" t="s">
        <v>558</v>
      </c>
      <c r="N1709">
        <v>0.59</v>
      </c>
      <c r="O1709" t="s">
        <v>35</v>
      </c>
      <c r="P1709" t="s">
        <v>49</v>
      </c>
      <c r="Q1709" t="s">
        <v>455</v>
      </c>
      <c r="R1709" t="s">
        <v>1162</v>
      </c>
      <c r="S1709">
        <v>50401</v>
      </c>
      <c r="T1709" s="1">
        <v>42030</v>
      </c>
      <c r="U1709" s="1">
        <v>42032</v>
      </c>
      <c r="V1709">
        <v>-69.91</v>
      </c>
      <c r="W1709" s="2">
        <f>Sales_Dataset[[#This Row],[Profit]]/Sales_Dataset[[#This Row],[Sales]]</f>
        <v>-2.2624595469255664</v>
      </c>
      <c r="X1709">
        <v>8</v>
      </c>
      <c r="Y1709">
        <v>30.9</v>
      </c>
      <c r="Z1709">
        <v>87556</v>
      </c>
      <c r="AA1709" t="s">
        <v>52</v>
      </c>
      <c r="AB1709" t="s">
        <v>40</v>
      </c>
    </row>
    <row r="1710" spans="1:28" x14ac:dyDescent="0.3">
      <c r="A1710">
        <v>25279</v>
      </c>
      <c r="B1710" t="s">
        <v>58</v>
      </c>
      <c r="C1710">
        <v>0.04</v>
      </c>
      <c r="D1710">
        <v>9.06</v>
      </c>
      <c r="E1710">
        <v>9.86</v>
      </c>
      <c r="F1710">
        <v>1085</v>
      </c>
      <c r="G1710" t="s">
        <v>392</v>
      </c>
      <c r="H1710" t="s">
        <v>43</v>
      </c>
      <c r="I1710" t="s">
        <v>44</v>
      </c>
      <c r="J1710" t="s">
        <v>45</v>
      </c>
      <c r="K1710" t="s">
        <v>53</v>
      </c>
      <c r="L1710" t="s">
        <v>47</v>
      </c>
      <c r="M1710" t="s">
        <v>305</v>
      </c>
      <c r="N1710">
        <v>0.4</v>
      </c>
      <c r="O1710" t="s">
        <v>35</v>
      </c>
      <c r="P1710" t="s">
        <v>69</v>
      </c>
      <c r="Q1710" t="s">
        <v>70</v>
      </c>
      <c r="R1710" t="s">
        <v>394</v>
      </c>
      <c r="S1710">
        <v>11729</v>
      </c>
      <c r="T1710" s="1">
        <v>42118</v>
      </c>
      <c r="U1710" s="1">
        <v>42119</v>
      </c>
      <c r="V1710">
        <v>-53.25</v>
      </c>
      <c r="W1710" s="2">
        <f>Sales_Dataset[[#This Row],[Profit]]/Sales_Dataset[[#This Row],[Sales]]</f>
        <v>-1.7249757045675413</v>
      </c>
      <c r="X1710">
        <v>3</v>
      </c>
      <c r="Y1710">
        <v>30.87</v>
      </c>
      <c r="Z1710">
        <v>86123</v>
      </c>
      <c r="AA1710" t="s">
        <v>72</v>
      </c>
      <c r="AB1710" t="s">
        <v>40</v>
      </c>
    </row>
    <row r="1711" spans="1:28" x14ac:dyDescent="0.3">
      <c r="A1711">
        <v>20003</v>
      </c>
      <c r="B1711" t="s">
        <v>76</v>
      </c>
      <c r="C1711">
        <v>0.03</v>
      </c>
      <c r="D1711">
        <v>35.99</v>
      </c>
      <c r="E1711">
        <v>1.1000000000000001</v>
      </c>
      <c r="F1711">
        <v>799</v>
      </c>
      <c r="G1711" t="s">
        <v>1369</v>
      </c>
      <c r="H1711" t="s">
        <v>43</v>
      </c>
      <c r="I1711" t="s">
        <v>80</v>
      </c>
      <c r="J1711" t="s">
        <v>55</v>
      </c>
      <c r="K1711" t="s">
        <v>56</v>
      </c>
      <c r="L1711" t="s">
        <v>47</v>
      </c>
      <c r="M1711" t="s">
        <v>504</v>
      </c>
      <c r="N1711">
        <v>0.55000000000000004</v>
      </c>
      <c r="O1711" t="s">
        <v>35</v>
      </c>
      <c r="P1711" t="s">
        <v>88</v>
      </c>
      <c r="Q1711" t="s">
        <v>598</v>
      </c>
      <c r="R1711" t="s">
        <v>599</v>
      </c>
      <c r="S1711">
        <v>29915</v>
      </c>
      <c r="T1711" s="1">
        <v>42010</v>
      </c>
      <c r="U1711" s="1">
        <v>42011</v>
      </c>
      <c r="V1711">
        <v>-211.036</v>
      </c>
      <c r="W1711" s="2">
        <f>Sales_Dataset[[#This Row],[Profit]]/Sales_Dataset[[#This Row],[Sales]]</f>
        <v>-6.8384964355152302</v>
      </c>
      <c r="X1711">
        <v>1</v>
      </c>
      <c r="Y1711">
        <v>30.86</v>
      </c>
      <c r="Z1711">
        <v>89909</v>
      </c>
      <c r="AA1711" t="s">
        <v>91</v>
      </c>
      <c r="AB1711" t="s">
        <v>40</v>
      </c>
    </row>
    <row r="1712" spans="1:28" x14ac:dyDescent="0.3">
      <c r="A1712">
        <v>25304</v>
      </c>
      <c r="B1712" t="s">
        <v>76</v>
      </c>
      <c r="C1712">
        <v>0.06</v>
      </c>
      <c r="D1712">
        <v>2.2799999999999998</v>
      </c>
      <c r="E1712">
        <v>5.2</v>
      </c>
      <c r="F1712">
        <v>2443</v>
      </c>
      <c r="G1712" t="s">
        <v>1733</v>
      </c>
      <c r="H1712" t="s">
        <v>43</v>
      </c>
      <c r="I1712" t="s">
        <v>30</v>
      </c>
      <c r="J1712" t="s">
        <v>45</v>
      </c>
      <c r="K1712" t="s">
        <v>81</v>
      </c>
      <c r="L1712" t="s">
        <v>82</v>
      </c>
      <c r="M1712" t="s">
        <v>2831</v>
      </c>
      <c r="N1712">
        <v>0.41</v>
      </c>
      <c r="O1712" t="s">
        <v>35</v>
      </c>
      <c r="P1712" t="s">
        <v>88</v>
      </c>
      <c r="Q1712" t="s">
        <v>94</v>
      </c>
      <c r="R1712" t="s">
        <v>95</v>
      </c>
      <c r="S1712">
        <v>33142</v>
      </c>
      <c r="T1712" s="1">
        <v>42156</v>
      </c>
      <c r="U1712" s="1">
        <v>42158</v>
      </c>
      <c r="V1712">
        <v>-2002.6314000000002</v>
      </c>
      <c r="W1712" s="2">
        <f>Sales_Dataset[[#This Row],[Profit]]/Sales_Dataset[[#This Row],[Sales]]</f>
        <v>-65.72469314079423</v>
      </c>
      <c r="X1712">
        <v>13</v>
      </c>
      <c r="Y1712">
        <v>30.47</v>
      </c>
      <c r="Z1712">
        <v>89301</v>
      </c>
      <c r="AA1712" t="s">
        <v>91</v>
      </c>
      <c r="AB1712" t="s">
        <v>40</v>
      </c>
    </row>
    <row r="1713" spans="1:28" x14ac:dyDescent="0.3">
      <c r="A1713">
        <v>23822</v>
      </c>
      <c r="B1713" t="s">
        <v>76</v>
      </c>
      <c r="C1713">
        <v>0.01</v>
      </c>
      <c r="D1713">
        <v>14.28</v>
      </c>
      <c r="E1713">
        <v>2.99</v>
      </c>
      <c r="F1713">
        <v>1709</v>
      </c>
      <c r="G1713" t="s">
        <v>2529</v>
      </c>
      <c r="H1713" t="s">
        <v>43</v>
      </c>
      <c r="I1713" t="s">
        <v>80</v>
      </c>
      <c r="J1713" t="s">
        <v>45</v>
      </c>
      <c r="K1713" t="s">
        <v>67</v>
      </c>
      <c r="L1713" t="s">
        <v>47</v>
      </c>
      <c r="M1713" t="s">
        <v>2169</v>
      </c>
      <c r="N1713">
        <v>0.39</v>
      </c>
      <c r="O1713" t="s">
        <v>35</v>
      </c>
      <c r="P1713" t="s">
        <v>69</v>
      </c>
      <c r="Q1713" t="s">
        <v>165</v>
      </c>
      <c r="R1713" t="s">
        <v>2530</v>
      </c>
      <c r="S1713">
        <v>19464</v>
      </c>
      <c r="T1713" s="1">
        <v>42025</v>
      </c>
      <c r="U1713" s="1">
        <v>42026</v>
      </c>
      <c r="V1713">
        <v>21.003500000000003</v>
      </c>
      <c r="W1713" s="2">
        <f>Sales_Dataset[[#This Row],[Profit]]/Sales_Dataset[[#This Row],[Sales]]</f>
        <v>0.68999671484888314</v>
      </c>
      <c r="X1713">
        <v>2</v>
      </c>
      <c r="Y1713">
        <v>30.44</v>
      </c>
      <c r="Z1713">
        <v>88782</v>
      </c>
      <c r="AA1713" t="s">
        <v>72</v>
      </c>
      <c r="AB1713" t="s">
        <v>40</v>
      </c>
    </row>
    <row r="1714" spans="1:28" x14ac:dyDescent="0.3">
      <c r="A1714">
        <v>23666</v>
      </c>
      <c r="B1714" t="s">
        <v>65</v>
      </c>
      <c r="C1714">
        <v>0.1</v>
      </c>
      <c r="D1714">
        <v>2.6</v>
      </c>
      <c r="E1714">
        <v>2.4</v>
      </c>
      <c r="F1714">
        <v>2555</v>
      </c>
      <c r="G1714" t="s">
        <v>2475</v>
      </c>
      <c r="H1714" t="s">
        <v>43</v>
      </c>
      <c r="I1714" t="s">
        <v>44</v>
      </c>
      <c r="J1714" t="s">
        <v>45</v>
      </c>
      <c r="K1714" t="s">
        <v>81</v>
      </c>
      <c r="L1714" t="s">
        <v>82</v>
      </c>
      <c r="M1714" t="s">
        <v>1822</v>
      </c>
      <c r="N1714">
        <v>0.57999999999999996</v>
      </c>
      <c r="O1714" t="s">
        <v>35</v>
      </c>
      <c r="P1714" t="s">
        <v>49</v>
      </c>
      <c r="Q1714" t="s">
        <v>419</v>
      </c>
      <c r="R1714" t="s">
        <v>1612</v>
      </c>
      <c r="S1714">
        <v>53711</v>
      </c>
      <c r="T1714" s="1">
        <v>42013</v>
      </c>
      <c r="U1714" s="1">
        <v>42018</v>
      </c>
      <c r="V1714">
        <v>-88.039999999999992</v>
      </c>
      <c r="W1714" s="2">
        <f>Sales_Dataset[[#This Row],[Profit]]/Sales_Dataset[[#This Row],[Sales]]</f>
        <v>-2.9249169435215943</v>
      </c>
      <c r="X1714">
        <v>12</v>
      </c>
      <c r="Y1714">
        <v>30.1</v>
      </c>
      <c r="Z1714">
        <v>86527</v>
      </c>
      <c r="AA1714" t="s">
        <v>52</v>
      </c>
      <c r="AB1714" t="s">
        <v>40</v>
      </c>
    </row>
    <row r="1715" spans="1:28" x14ac:dyDescent="0.3">
      <c r="A1715">
        <v>26104</v>
      </c>
      <c r="B1715" t="s">
        <v>27</v>
      </c>
      <c r="C1715">
        <v>0.06</v>
      </c>
      <c r="D1715">
        <v>7.1</v>
      </c>
      <c r="E1715">
        <v>6.05</v>
      </c>
      <c r="F1715">
        <v>3369</v>
      </c>
      <c r="G1715" t="s">
        <v>2990</v>
      </c>
      <c r="H1715" t="s">
        <v>43</v>
      </c>
      <c r="I1715" t="s">
        <v>44</v>
      </c>
      <c r="J1715" t="s">
        <v>45</v>
      </c>
      <c r="K1715" t="s">
        <v>67</v>
      </c>
      <c r="L1715" t="s">
        <v>47</v>
      </c>
      <c r="M1715" t="s">
        <v>358</v>
      </c>
      <c r="N1715">
        <v>0.39</v>
      </c>
      <c r="O1715" t="s">
        <v>35</v>
      </c>
      <c r="P1715" t="s">
        <v>69</v>
      </c>
      <c r="Q1715" t="s">
        <v>441</v>
      </c>
      <c r="R1715" t="s">
        <v>1940</v>
      </c>
      <c r="S1715">
        <v>43081</v>
      </c>
      <c r="T1715" s="1">
        <v>42047</v>
      </c>
      <c r="U1715" s="1">
        <v>42048</v>
      </c>
      <c r="V1715">
        <v>-42.170500000000004</v>
      </c>
      <c r="W1715" s="2">
        <f>Sales_Dataset[[#This Row],[Profit]]/Sales_Dataset[[#This Row],[Sales]]</f>
        <v>-1.4061520506835614</v>
      </c>
      <c r="X1715">
        <v>4</v>
      </c>
      <c r="Y1715">
        <v>29.99</v>
      </c>
      <c r="Z1715">
        <v>90500</v>
      </c>
      <c r="AA1715" t="s">
        <v>72</v>
      </c>
      <c r="AB1715" t="s">
        <v>40</v>
      </c>
    </row>
    <row r="1716" spans="1:28" x14ac:dyDescent="0.3">
      <c r="A1716">
        <v>19382</v>
      </c>
      <c r="B1716" t="s">
        <v>76</v>
      </c>
      <c r="C1716">
        <v>0.02</v>
      </c>
      <c r="D1716">
        <v>3.68</v>
      </c>
      <c r="E1716">
        <v>1.32</v>
      </c>
      <c r="F1716">
        <v>3041</v>
      </c>
      <c r="G1716" t="s">
        <v>1101</v>
      </c>
      <c r="H1716" t="s">
        <v>43</v>
      </c>
      <c r="I1716" t="s">
        <v>30</v>
      </c>
      <c r="J1716" t="s">
        <v>45</v>
      </c>
      <c r="K1716" t="s">
        <v>61</v>
      </c>
      <c r="L1716" t="s">
        <v>82</v>
      </c>
      <c r="M1716" t="s">
        <v>270</v>
      </c>
      <c r="N1716">
        <v>0.83</v>
      </c>
      <c r="O1716" t="s">
        <v>35</v>
      </c>
      <c r="P1716" t="s">
        <v>49</v>
      </c>
      <c r="Q1716" t="s">
        <v>991</v>
      </c>
      <c r="R1716" t="s">
        <v>444</v>
      </c>
      <c r="S1716">
        <v>67846</v>
      </c>
      <c r="T1716" s="1">
        <v>42139</v>
      </c>
      <c r="U1716" s="1">
        <v>42141</v>
      </c>
      <c r="V1716">
        <v>-20.65</v>
      </c>
      <c r="W1716" s="2">
        <f>Sales_Dataset[[#This Row],[Profit]]/Sales_Dataset[[#This Row],[Sales]]</f>
        <v>-0.68994320080187099</v>
      </c>
      <c r="X1716">
        <v>8</v>
      </c>
      <c r="Y1716">
        <v>29.93</v>
      </c>
      <c r="Z1716">
        <v>86102</v>
      </c>
      <c r="AA1716" t="s">
        <v>52</v>
      </c>
      <c r="AB1716" t="s">
        <v>40</v>
      </c>
    </row>
    <row r="1717" spans="1:28" x14ac:dyDescent="0.3">
      <c r="A1717">
        <v>25055</v>
      </c>
      <c r="B1717" t="s">
        <v>76</v>
      </c>
      <c r="C1717">
        <v>0</v>
      </c>
      <c r="D1717">
        <v>2.78</v>
      </c>
      <c r="E1717">
        <v>1.49</v>
      </c>
      <c r="F1717">
        <v>653</v>
      </c>
      <c r="G1717" t="s">
        <v>2796</v>
      </c>
      <c r="H1717" t="s">
        <v>85</v>
      </c>
      <c r="I1717" t="s">
        <v>80</v>
      </c>
      <c r="J1717" t="s">
        <v>45</v>
      </c>
      <c r="K1717" t="s">
        <v>67</v>
      </c>
      <c r="L1717" t="s">
        <v>47</v>
      </c>
      <c r="M1717" t="s">
        <v>520</v>
      </c>
      <c r="N1717">
        <v>0.36</v>
      </c>
      <c r="O1717" t="s">
        <v>35</v>
      </c>
      <c r="P1717" t="s">
        <v>36</v>
      </c>
      <c r="Q1717" t="s">
        <v>37</v>
      </c>
      <c r="R1717" t="s">
        <v>574</v>
      </c>
      <c r="S1717">
        <v>91730</v>
      </c>
      <c r="T1717" s="1">
        <v>42110</v>
      </c>
      <c r="U1717" s="1">
        <v>42111</v>
      </c>
      <c r="V1717">
        <v>20.6448</v>
      </c>
      <c r="W1717" s="2">
        <f>Sales_Dataset[[#This Row],[Profit]]/Sales_Dataset[[#This Row],[Sales]]</f>
        <v>0.69</v>
      </c>
      <c r="X1717">
        <v>9</v>
      </c>
      <c r="Y1717">
        <v>29.92</v>
      </c>
      <c r="Z1717">
        <v>91213</v>
      </c>
      <c r="AA1717" t="s">
        <v>39</v>
      </c>
      <c r="AB1717" t="s">
        <v>40</v>
      </c>
    </row>
    <row r="1718" spans="1:28" x14ac:dyDescent="0.3">
      <c r="A1718">
        <v>22938</v>
      </c>
      <c r="B1718" t="s">
        <v>41</v>
      </c>
      <c r="C1718">
        <v>7.0000000000000007E-2</v>
      </c>
      <c r="D1718">
        <v>2.94</v>
      </c>
      <c r="E1718">
        <v>0.81</v>
      </c>
      <c r="F1718">
        <v>2655</v>
      </c>
      <c r="G1718" t="s">
        <v>971</v>
      </c>
      <c r="H1718" t="s">
        <v>43</v>
      </c>
      <c r="I1718" t="s">
        <v>30</v>
      </c>
      <c r="J1718" t="s">
        <v>45</v>
      </c>
      <c r="K1718" t="s">
        <v>81</v>
      </c>
      <c r="L1718" t="s">
        <v>82</v>
      </c>
      <c r="M1718" t="s">
        <v>2282</v>
      </c>
      <c r="N1718">
        <v>0.4</v>
      </c>
      <c r="O1718" t="s">
        <v>35</v>
      </c>
      <c r="P1718" t="s">
        <v>88</v>
      </c>
      <c r="Q1718" t="s">
        <v>89</v>
      </c>
      <c r="R1718" t="s">
        <v>90</v>
      </c>
      <c r="S1718">
        <v>30318</v>
      </c>
      <c r="T1718" s="1">
        <v>42102</v>
      </c>
      <c r="U1718" s="1">
        <v>42103</v>
      </c>
      <c r="V1718">
        <v>-93.927400000000006</v>
      </c>
      <c r="W1718" s="2">
        <f>Sales_Dataset[[#This Row],[Profit]]/Sales_Dataset[[#This Row],[Sales]]</f>
        <v>-3.1434872824631865</v>
      </c>
      <c r="X1718">
        <v>10</v>
      </c>
      <c r="Y1718">
        <v>29.88</v>
      </c>
      <c r="Z1718">
        <v>86064</v>
      </c>
      <c r="AA1718" t="s">
        <v>91</v>
      </c>
      <c r="AB1718" t="s">
        <v>40</v>
      </c>
    </row>
    <row r="1719" spans="1:28" x14ac:dyDescent="0.3">
      <c r="A1719">
        <v>22363</v>
      </c>
      <c r="B1719" t="s">
        <v>41</v>
      </c>
      <c r="C1719">
        <v>0.01</v>
      </c>
      <c r="D1719">
        <v>13.99</v>
      </c>
      <c r="E1719">
        <v>7.51</v>
      </c>
      <c r="F1719">
        <v>1267</v>
      </c>
      <c r="G1719" t="s">
        <v>1974</v>
      </c>
      <c r="H1719" t="s">
        <v>43</v>
      </c>
      <c r="I1719" t="s">
        <v>30</v>
      </c>
      <c r="J1719" t="s">
        <v>55</v>
      </c>
      <c r="K1719" t="s">
        <v>77</v>
      </c>
      <c r="L1719" t="s">
        <v>167</v>
      </c>
      <c r="M1719" t="s">
        <v>2113</v>
      </c>
      <c r="N1719">
        <v>0.39</v>
      </c>
      <c r="O1719" t="s">
        <v>35</v>
      </c>
      <c r="P1719" t="s">
        <v>88</v>
      </c>
      <c r="Q1719" t="s">
        <v>94</v>
      </c>
      <c r="R1719" t="s">
        <v>1975</v>
      </c>
      <c r="S1719">
        <v>33433</v>
      </c>
      <c r="T1719" s="1">
        <v>42045</v>
      </c>
      <c r="U1719" s="1">
        <v>42046</v>
      </c>
      <c r="V1719">
        <v>533.74199999999996</v>
      </c>
      <c r="W1719" s="2">
        <f>Sales_Dataset[[#This Row],[Profit]]/Sales_Dataset[[#This Row],[Sales]]</f>
        <v>17.880804020100502</v>
      </c>
      <c r="X1719">
        <v>2</v>
      </c>
      <c r="Y1719">
        <v>29.85</v>
      </c>
      <c r="Z1719">
        <v>89514</v>
      </c>
      <c r="AA1719" t="s">
        <v>91</v>
      </c>
      <c r="AB1719" t="s">
        <v>40</v>
      </c>
    </row>
    <row r="1720" spans="1:28" x14ac:dyDescent="0.3">
      <c r="A1720">
        <v>23161</v>
      </c>
      <c r="B1720" t="s">
        <v>76</v>
      </c>
      <c r="C1720">
        <v>7.0000000000000007E-2</v>
      </c>
      <c r="D1720">
        <v>3.98</v>
      </c>
      <c r="E1720">
        <v>5.26</v>
      </c>
      <c r="F1720">
        <v>2561</v>
      </c>
      <c r="G1720" t="s">
        <v>1291</v>
      </c>
      <c r="H1720" t="s">
        <v>43</v>
      </c>
      <c r="I1720" t="s">
        <v>80</v>
      </c>
      <c r="J1720" t="s">
        <v>45</v>
      </c>
      <c r="K1720" t="s">
        <v>67</v>
      </c>
      <c r="L1720" t="s">
        <v>47</v>
      </c>
      <c r="M1720" t="s">
        <v>527</v>
      </c>
      <c r="N1720">
        <v>0.38</v>
      </c>
      <c r="O1720" t="s">
        <v>35</v>
      </c>
      <c r="P1720" t="s">
        <v>69</v>
      </c>
      <c r="Q1720" t="s">
        <v>70</v>
      </c>
      <c r="R1720" t="s">
        <v>1292</v>
      </c>
      <c r="S1720">
        <v>10562</v>
      </c>
      <c r="T1720" s="1">
        <v>42102</v>
      </c>
      <c r="U1720" s="1">
        <v>42104</v>
      </c>
      <c r="V1720">
        <v>-59.963760000000001</v>
      </c>
      <c r="W1720" s="2">
        <f>Sales_Dataset[[#This Row],[Profit]]/Sales_Dataset[[#This Row],[Sales]]</f>
        <v>-2.0142344642257308</v>
      </c>
      <c r="X1720">
        <v>7</v>
      </c>
      <c r="Y1720">
        <v>29.77</v>
      </c>
      <c r="Z1720">
        <v>86466</v>
      </c>
      <c r="AA1720" t="s">
        <v>72</v>
      </c>
      <c r="AB1720" t="s">
        <v>40</v>
      </c>
    </row>
    <row r="1721" spans="1:28" x14ac:dyDescent="0.3">
      <c r="A1721">
        <v>20698</v>
      </c>
      <c r="B1721" t="s">
        <v>27</v>
      </c>
      <c r="C1721">
        <v>0.06</v>
      </c>
      <c r="D1721">
        <v>1.76</v>
      </c>
      <c r="E1721">
        <v>0.7</v>
      </c>
      <c r="F1721">
        <v>56</v>
      </c>
      <c r="G1721" t="s">
        <v>1602</v>
      </c>
      <c r="H1721" t="s">
        <v>43</v>
      </c>
      <c r="I1721" t="s">
        <v>80</v>
      </c>
      <c r="J1721" t="s">
        <v>45</v>
      </c>
      <c r="K1721" t="s">
        <v>81</v>
      </c>
      <c r="L1721" t="s">
        <v>82</v>
      </c>
      <c r="M1721" t="s">
        <v>341</v>
      </c>
      <c r="N1721">
        <v>0.56000000000000005</v>
      </c>
      <c r="O1721" t="s">
        <v>35</v>
      </c>
      <c r="P1721" t="s">
        <v>69</v>
      </c>
      <c r="Q1721" t="s">
        <v>70</v>
      </c>
      <c r="R1721" t="s">
        <v>1603</v>
      </c>
      <c r="S1721">
        <v>14150</v>
      </c>
      <c r="T1721" s="1">
        <v>42114</v>
      </c>
      <c r="U1721" s="1">
        <v>42115</v>
      </c>
      <c r="V1721">
        <v>-1.6524000000000001</v>
      </c>
      <c r="W1721" s="2">
        <f>Sales_Dataset[[#This Row],[Profit]]/Sales_Dataset[[#This Row],[Sales]]</f>
        <v>-5.5880960432871156E-2</v>
      </c>
      <c r="X1721">
        <v>17</v>
      </c>
      <c r="Y1721">
        <v>29.57</v>
      </c>
      <c r="Z1721">
        <v>88075</v>
      </c>
      <c r="AA1721" t="s">
        <v>72</v>
      </c>
      <c r="AB1721" t="s">
        <v>40</v>
      </c>
    </row>
    <row r="1722" spans="1:28" x14ac:dyDescent="0.3">
      <c r="A1722">
        <v>25650</v>
      </c>
      <c r="B1722" t="s">
        <v>65</v>
      </c>
      <c r="C1722">
        <v>0.09</v>
      </c>
      <c r="D1722">
        <v>2.62</v>
      </c>
      <c r="E1722">
        <v>0.8</v>
      </c>
      <c r="F1722">
        <v>2684</v>
      </c>
      <c r="G1722" t="s">
        <v>2261</v>
      </c>
      <c r="H1722" t="s">
        <v>43</v>
      </c>
      <c r="I1722" t="s">
        <v>60</v>
      </c>
      <c r="J1722" t="s">
        <v>45</v>
      </c>
      <c r="K1722" t="s">
        <v>268</v>
      </c>
      <c r="L1722" t="s">
        <v>82</v>
      </c>
      <c r="M1722" t="s">
        <v>1302</v>
      </c>
      <c r="N1722">
        <v>0.39</v>
      </c>
      <c r="O1722" t="s">
        <v>35</v>
      </c>
      <c r="P1722" t="s">
        <v>88</v>
      </c>
      <c r="Q1722" t="s">
        <v>94</v>
      </c>
      <c r="R1722" t="s">
        <v>2262</v>
      </c>
      <c r="S1722">
        <v>33952</v>
      </c>
      <c r="T1722" s="1">
        <v>42104</v>
      </c>
      <c r="U1722" s="1">
        <v>42106</v>
      </c>
      <c r="V1722">
        <v>8.3879999999999999</v>
      </c>
      <c r="W1722" s="2">
        <f>Sales_Dataset[[#This Row],[Profit]]/Sales_Dataset[[#This Row],[Sales]]</f>
        <v>0.28385786802030455</v>
      </c>
      <c r="X1722">
        <v>12</v>
      </c>
      <c r="Y1722">
        <v>29.55</v>
      </c>
      <c r="Z1722">
        <v>89148</v>
      </c>
      <c r="AA1722" t="s">
        <v>91</v>
      </c>
      <c r="AB1722" t="s">
        <v>40</v>
      </c>
    </row>
    <row r="1723" spans="1:28" x14ac:dyDescent="0.3">
      <c r="A1723">
        <v>19074</v>
      </c>
      <c r="B1723" t="s">
        <v>58</v>
      </c>
      <c r="C1723">
        <v>0.03</v>
      </c>
      <c r="D1723">
        <v>4.26</v>
      </c>
      <c r="E1723">
        <v>1.2</v>
      </c>
      <c r="F1723">
        <v>114</v>
      </c>
      <c r="G1723" t="s">
        <v>946</v>
      </c>
      <c r="H1723" t="s">
        <v>43</v>
      </c>
      <c r="I1723" t="s">
        <v>44</v>
      </c>
      <c r="J1723" t="s">
        <v>45</v>
      </c>
      <c r="K1723" t="s">
        <v>81</v>
      </c>
      <c r="L1723" t="s">
        <v>82</v>
      </c>
      <c r="M1723" t="s">
        <v>83</v>
      </c>
      <c r="N1723">
        <v>0.44</v>
      </c>
      <c r="O1723" t="s">
        <v>35</v>
      </c>
      <c r="P1723" t="s">
        <v>36</v>
      </c>
      <c r="Q1723" t="s">
        <v>516</v>
      </c>
      <c r="R1723" t="s">
        <v>947</v>
      </c>
      <c r="S1723">
        <v>97035</v>
      </c>
      <c r="T1723" s="1">
        <v>42007</v>
      </c>
      <c r="U1723" s="1">
        <v>42008</v>
      </c>
      <c r="V1723">
        <v>18.658000000000001</v>
      </c>
      <c r="W1723" s="2">
        <f>Sales_Dataset[[#This Row],[Profit]]/Sales_Dataset[[#This Row],[Sales]]</f>
        <v>0.63247457627118653</v>
      </c>
      <c r="X1723">
        <v>7</v>
      </c>
      <c r="Y1723">
        <v>29.5</v>
      </c>
      <c r="Z1723">
        <v>89583</v>
      </c>
      <c r="AA1723" t="s">
        <v>39</v>
      </c>
      <c r="AB1723" t="s">
        <v>40</v>
      </c>
    </row>
    <row r="1724" spans="1:28" x14ac:dyDescent="0.3">
      <c r="A1724">
        <v>19145</v>
      </c>
      <c r="B1724" t="s">
        <v>41</v>
      </c>
      <c r="C1724">
        <v>0.08</v>
      </c>
      <c r="D1724">
        <v>4.28</v>
      </c>
      <c r="E1724">
        <v>0.94</v>
      </c>
      <c r="F1724">
        <v>1636</v>
      </c>
      <c r="G1724" t="s">
        <v>982</v>
      </c>
      <c r="H1724" t="s">
        <v>43</v>
      </c>
      <c r="I1724" t="s">
        <v>44</v>
      </c>
      <c r="J1724" t="s">
        <v>45</v>
      </c>
      <c r="K1724" t="s">
        <v>81</v>
      </c>
      <c r="L1724" t="s">
        <v>82</v>
      </c>
      <c r="M1724" t="s">
        <v>160</v>
      </c>
      <c r="N1724">
        <v>0.56000000000000005</v>
      </c>
      <c r="O1724" t="s">
        <v>35</v>
      </c>
      <c r="P1724" t="s">
        <v>36</v>
      </c>
      <c r="Q1724" t="s">
        <v>37</v>
      </c>
      <c r="R1724" t="s">
        <v>983</v>
      </c>
      <c r="S1724">
        <v>93905</v>
      </c>
      <c r="T1724" s="1">
        <v>42018</v>
      </c>
      <c r="U1724" s="1">
        <v>42021</v>
      </c>
      <c r="V1724">
        <v>10.5792</v>
      </c>
      <c r="W1724" s="2">
        <f>Sales_Dataset[[#This Row],[Profit]]/Sales_Dataset[[#This Row],[Sales]]</f>
        <v>0.36254969156956823</v>
      </c>
      <c r="X1724">
        <v>7</v>
      </c>
      <c r="Y1724">
        <v>29.18</v>
      </c>
      <c r="Z1724">
        <v>89704</v>
      </c>
      <c r="AA1724" t="s">
        <v>39</v>
      </c>
      <c r="AB1724" t="s">
        <v>40</v>
      </c>
    </row>
    <row r="1725" spans="1:28" x14ac:dyDescent="0.3">
      <c r="A1725">
        <v>19506</v>
      </c>
      <c r="B1725" t="s">
        <v>41</v>
      </c>
      <c r="C1725">
        <v>0.04</v>
      </c>
      <c r="D1725">
        <v>1.74</v>
      </c>
      <c r="E1725">
        <v>4.08</v>
      </c>
      <c r="F1725">
        <v>2697</v>
      </c>
      <c r="G1725" t="s">
        <v>1171</v>
      </c>
      <c r="H1725" t="s">
        <v>43</v>
      </c>
      <c r="I1725" t="s">
        <v>30</v>
      </c>
      <c r="J1725" t="s">
        <v>31</v>
      </c>
      <c r="K1725" t="s">
        <v>117</v>
      </c>
      <c r="L1725" t="s">
        <v>62</v>
      </c>
      <c r="M1725" t="s">
        <v>887</v>
      </c>
      <c r="N1725">
        <v>0.53</v>
      </c>
      <c r="O1725" t="s">
        <v>35</v>
      </c>
      <c r="P1725" t="s">
        <v>88</v>
      </c>
      <c r="Q1725" t="s">
        <v>564</v>
      </c>
      <c r="R1725" t="s">
        <v>1172</v>
      </c>
      <c r="S1725">
        <v>35216</v>
      </c>
      <c r="T1725" s="1">
        <v>42058</v>
      </c>
      <c r="U1725" s="1">
        <v>42060</v>
      </c>
      <c r="V1725">
        <v>9.2519999999999989</v>
      </c>
      <c r="W1725" s="2">
        <f>Sales_Dataset[[#This Row],[Profit]]/Sales_Dataset[[#This Row],[Sales]]</f>
        <v>0.31815680880330122</v>
      </c>
      <c r="X1725">
        <v>16</v>
      </c>
      <c r="Y1725">
        <v>29.08</v>
      </c>
      <c r="Z1725">
        <v>87678</v>
      </c>
      <c r="AA1725" t="s">
        <v>91</v>
      </c>
      <c r="AB1725" t="s">
        <v>40</v>
      </c>
    </row>
    <row r="1726" spans="1:28" x14ac:dyDescent="0.3">
      <c r="A1726">
        <v>19898</v>
      </c>
      <c r="B1726" t="s">
        <v>76</v>
      </c>
      <c r="C1726">
        <v>7.0000000000000007E-2</v>
      </c>
      <c r="D1726">
        <v>3.38</v>
      </c>
      <c r="E1726">
        <v>0.85</v>
      </c>
      <c r="F1726">
        <v>2380</v>
      </c>
      <c r="G1726" t="s">
        <v>445</v>
      </c>
      <c r="H1726" t="s">
        <v>43</v>
      </c>
      <c r="I1726" t="s">
        <v>60</v>
      </c>
      <c r="J1726" t="s">
        <v>45</v>
      </c>
      <c r="K1726" t="s">
        <v>81</v>
      </c>
      <c r="L1726" t="s">
        <v>82</v>
      </c>
      <c r="M1726" t="s">
        <v>169</v>
      </c>
      <c r="N1726">
        <v>0.48</v>
      </c>
      <c r="O1726" t="s">
        <v>35</v>
      </c>
      <c r="P1726" t="s">
        <v>49</v>
      </c>
      <c r="Q1726" t="s">
        <v>216</v>
      </c>
      <c r="R1726" t="s">
        <v>446</v>
      </c>
      <c r="S1726">
        <v>49505</v>
      </c>
      <c r="T1726" s="1">
        <v>42120</v>
      </c>
      <c r="U1726" s="1">
        <v>42122</v>
      </c>
      <c r="V1726">
        <v>19.04</v>
      </c>
      <c r="W1726" s="2">
        <f>Sales_Dataset[[#This Row],[Profit]]/Sales_Dataset[[#This Row],[Sales]]</f>
        <v>0.65474552957359011</v>
      </c>
      <c r="X1726">
        <v>9</v>
      </c>
      <c r="Y1726">
        <v>29.08</v>
      </c>
      <c r="Z1726">
        <v>86654</v>
      </c>
      <c r="AA1726" t="s">
        <v>52</v>
      </c>
      <c r="AB1726" t="s">
        <v>40</v>
      </c>
    </row>
    <row r="1727" spans="1:28" x14ac:dyDescent="0.3">
      <c r="A1727">
        <v>23863</v>
      </c>
      <c r="B1727" t="s">
        <v>58</v>
      </c>
      <c r="C1727">
        <v>0.09</v>
      </c>
      <c r="D1727">
        <v>2.78</v>
      </c>
      <c r="E1727">
        <v>0.97</v>
      </c>
      <c r="F1727">
        <v>445</v>
      </c>
      <c r="G1727" t="s">
        <v>2332</v>
      </c>
      <c r="H1727" t="s">
        <v>43</v>
      </c>
      <c r="I1727" t="s">
        <v>60</v>
      </c>
      <c r="J1727" t="s">
        <v>45</v>
      </c>
      <c r="K1727" t="s">
        <v>81</v>
      </c>
      <c r="L1727" t="s">
        <v>82</v>
      </c>
      <c r="M1727" t="s">
        <v>2540</v>
      </c>
      <c r="N1727">
        <v>0.59</v>
      </c>
      <c r="O1727" t="s">
        <v>35</v>
      </c>
      <c r="P1727" t="s">
        <v>49</v>
      </c>
      <c r="Q1727" t="s">
        <v>467</v>
      </c>
      <c r="R1727" t="s">
        <v>673</v>
      </c>
      <c r="S1727">
        <v>68701</v>
      </c>
      <c r="T1727" s="1">
        <v>42178</v>
      </c>
      <c r="U1727" s="1">
        <v>42179</v>
      </c>
      <c r="V1727">
        <v>-3.7840000000000003</v>
      </c>
      <c r="W1727" s="2">
        <f>Sales_Dataset[[#This Row],[Profit]]/Sales_Dataset[[#This Row],[Sales]]</f>
        <v>-0.13039283252929015</v>
      </c>
      <c r="X1727">
        <v>11</v>
      </c>
      <c r="Y1727">
        <v>29.02</v>
      </c>
      <c r="Z1727">
        <v>88084</v>
      </c>
      <c r="AA1727" t="s">
        <v>52</v>
      </c>
      <c r="AB1727" t="s">
        <v>40</v>
      </c>
    </row>
    <row r="1728" spans="1:28" x14ac:dyDescent="0.3">
      <c r="A1728">
        <v>18842</v>
      </c>
      <c r="B1728" t="s">
        <v>27</v>
      </c>
      <c r="C1728">
        <v>0.09</v>
      </c>
      <c r="D1728">
        <v>2.88</v>
      </c>
      <c r="E1728">
        <v>0.99</v>
      </c>
      <c r="F1728">
        <v>247</v>
      </c>
      <c r="G1728" t="s">
        <v>811</v>
      </c>
      <c r="H1728" t="s">
        <v>43</v>
      </c>
      <c r="I1728" t="s">
        <v>30</v>
      </c>
      <c r="J1728" t="s">
        <v>45</v>
      </c>
      <c r="K1728" t="s">
        <v>46</v>
      </c>
      <c r="L1728" t="s">
        <v>47</v>
      </c>
      <c r="M1728" t="s">
        <v>670</v>
      </c>
      <c r="N1728">
        <v>0.36</v>
      </c>
      <c r="O1728" t="s">
        <v>35</v>
      </c>
      <c r="P1728" t="s">
        <v>88</v>
      </c>
      <c r="Q1728" t="s">
        <v>736</v>
      </c>
      <c r="R1728" t="s">
        <v>812</v>
      </c>
      <c r="S1728">
        <v>37804</v>
      </c>
      <c r="T1728" s="1">
        <v>42084</v>
      </c>
      <c r="U1728" s="1">
        <v>42086</v>
      </c>
      <c r="V1728">
        <v>-145.08199999999999</v>
      </c>
      <c r="W1728" s="2">
        <f>Sales_Dataset[[#This Row],[Profit]]/Sales_Dataset[[#This Row],[Sales]]</f>
        <v>-5.0498433693003824</v>
      </c>
      <c r="X1728">
        <v>10</v>
      </c>
      <c r="Y1728">
        <v>28.73</v>
      </c>
      <c r="Z1728">
        <v>89140</v>
      </c>
      <c r="AA1728" t="s">
        <v>91</v>
      </c>
      <c r="AB1728" t="s">
        <v>40</v>
      </c>
    </row>
    <row r="1729" spans="1:28" x14ac:dyDescent="0.3">
      <c r="A1729">
        <v>19018</v>
      </c>
      <c r="B1729" t="s">
        <v>27</v>
      </c>
      <c r="C1729">
        <v>0.03</v>
      </c>
      <c r="D1729">
        <v>2.23</v>
      </c>
      <c r="E1729">
        <v>4.57</v>
      </c>
      <c r="F1729">
        <v>1383</v>
      </c>
      <c r="G1729" t="s">
        <v>912</v>
      </c>
      <c r="H1729" t="s">
        <v>43</v>
      </c>
      <c r="I1729" t="s">
        <v>80</v>
      </c>
      <c r="J1729" t="s">
        <v>31</v>
      </c>
      <c r="K1729" t="s">
        <v>117</v>
      </c>
      <c r="L1729" t="s">
        <v>62</v>
      </c>
      <c r="M1729" t="s">
        <v>913</v>
      </c>
      <c r="N1729">
        <v>0.41</v>
      </c>
      <c r="O1729" t="s">
        <v>35</v>
      </c>
      <c r="P1729" t="s">
        <v>36</v>
      </c>
      <c r="Q1729" t="s">
        <v>402</v>
      </c>
      <c r="R1729" t="s">
        <v>914</v>
      </c>
      <c r="S1729">
        <v>84120</v>
      </c>
      <c r="T1729" s="1">
        <v>42125</v>
      </c>
      <c r="U1729" s="1">
        <v>42126</v>
      </c>
      <c r="V1729">
        <v>-93.25</v>
      </c>
      <c r="W1729" s="2">
        <f>Sales_Dataset[[#This Row],[Profit]]/Sales_Dataset[[#This Row],[Sales]]</f>
        <v>-3.2536636427076062</v>
      </c>
      <c r="X1729">
        <v>12</v>
      </c>
      <c r="Y1729">
        <v>28.66</v>
      </c>
      <c r="Z1729">
        <v>89406</v>
      </c>
      <c r="AA1729" t="s">
        <v>39</v>
      </c>
      <c r="AB1729" t="s">
        <v>40</v>
      </c>
    </row>
    <row r="1730" spans="1:28" x14ac:dyDescent="0.3">
      <c r="A1730">
        <v>24236</v>
      </c>
      <c r="B1730" t="s">
        <v>76</v>
      </c>
      <c r="C1730">
        <v>0.01</v>
      </c>
      <c r="D1730">
        <v>5.18</v>
      </c>
      <c r="E1730">
        <v>2.04</v>
      </c>
      <c r="F1730">
        <v>829</v>
      </c>
      <c r="G1730" t="s">
        <v>2604</v>
      </c>
      <c r="H1730" t="s">
        <v>43</v>
      </c>
      <c r="I1730" t="s">
        <v>30</v>
      </c>
      <c r="J1730" t="s">
        <v>45</v>
      </c>
      <c r="K1730" t="s">
        <v>53</v>
      </c>
      <c r="L1730" t="s">
        <v>82</v>
      </c>
      <c r="M1730" t="s">
        <v>146</v>
      </c>
      <c r="N1730">
        <v>0.36</v>
      </c>
      <c r="O1730" t="s">
        <v>35</v>
      </c>
      <c r="P1730" t="s">
        <v>88</v>
      </c>
      <c r="Q1730" t="s">
        <v>380</v>
      </c>
      <c r="R1730" t="s">
        <v>1155</v>
      </c>
      <c r="S1730">
        <v>71854</v>
      </c>
      <c r="T1730" s="1">
        <v>42057</v>
      </c>
      <c r="U1730" s="1">
        <v>42059</v>
      </c>
      <c r="V1730">
        <v>-17.654</v>
      </c>
      <c r="W1730" s="2">
        <f>Sales_Dataset[[#This Row],[Profit]]/Sales_Dataset[[#This Row],[Sales]]</f>
        <v>-0.62030920590302174</v>
      </c>
      <c r="X1730">
        <v>5</v>
      </c>
      <c r="Y1730">
        <v>28.46</v>
      </c>
      <c r="Z1730">
        <v>90271</v>
      </c>
      <c r="AA1730" t="s">
        <v>91</v>
      </c>
      <c r="AB1730" t="s">
        <v>40</v>
      </c>
    </row>
    <row r="1731" spans="1:28" x14ac:dyDescent="0.3">
      <c r="A1731">
        <v>25111</v>
      </c>
      <c r="B1731" t="s">
        <v>76</v>
      </c>
      <c r="C1731">
        <v>0.06</v>
      </c>
      <c r="D1731">
        <v>7.99</v>
      </c>
      <c r="E1731">
        <v>5.03</v>
      </c>
      <c r="F1731">
        <v>326</v>
      </c>
      <c r="G1731" t="s">
        <v>2811</v>
      </c>
      <c r="H1731" t="s">
        <v>43</v>
      </c>
      <c r="I1731" t="s">
        <v>80</v>
      </c>
      <c r="J1731" t="s">
        <v>55</v>
      </c>
      <c r="K1731" t="s">
        <v>56</v>
      </c>
      <c r="L1731" t="s">
        <v>167</v>
      </c>
      <c r="M1731" t="s">
        <v>1296</v>
      </c>
      <c r="N1731">
        <v>0.6</v>
      </c>
      <c r="O1731" t="s">
        <v>35</v>
      </c>
      <c r="P1731" t="s">
        <v>49</v>
      </c>
      <c r="Q1731" t="s">
        <v>176</v>
      </c>
      <c r="R1731" t="s">
        <v>945</v>
      </c>
      <c r="S1731">
        <v>60510</v>
      </c>
      <c r="T1731" s="1">
        <v>42164</v>
      </c>
      <c r="U1731" s="1">
        <v>42165</v>
      </c>
      <c r="V1731">
        <v>-29.172000000000001</v>
      </c>
      <c r="W1731" s="2">
        <f>Sales_Dataset[[#This Row],[Profit]]/Sales_Dataset[[#This Row],[Sales]]</f>
        <v>-1.0250175685172171</v>
      </c>
      <c r="X1731">
        <v>4</v>
      </c>
      <c r="Y1731">
        <v>28.46</v>
      </c>
      <c r="Z1731">
        <v>90973</v>
      </c>
      <c r="AA1731" t="s">
        <v>52</v>
      </c>
      <c r="AB1731" t="s">
        <v>40</v>
      </c>
    </row>
    <row r="1732" spans="1:28" x14ac:dyDescent="0.3">
      <c r="A1732">
        <v>23190</v>
      </c>
      <c r="B1732" t="s">
        <v>41</v>
      </c>
      <c r="C1732">
        <v>0</v>
      </c>
      <c r="D1732">
        <v>2.61</v>
      </c>
      <c r="E1732">
        <v>0.5</v>
      </c>
      <c r="F1732">
        <v>3386</v>
      </c>
      <c r="G1732" t="s">
        <v>2341</v>
      </c>
      <c r="H1732" t="s">
        <v>43</v>
      </c>
      <c r="I1732" t="s">
        <v>30</v>
      </c>
      <c r="J1732" t="s">
        <v>45</v>
      </c>
      <c r="K1732" t="s">
        <v>46</v>
      </c>
      <c r="L1732" t="s">
        <v>47</v>
      </c>
      <c r="M1732" t="s">
        <v>955</v>
      </c>
      <c r="N1732">
        <v>0.39</v>
      </c>
      <c r="O1732" t="s">
        <v>35</v>
      </c>
      <c r="P1732" t="s">
        <v>69</v>
      </c>
      <c r="Q1732" t="s">
        <v>441</v>
      </c>
      <c r="R1732" t="s">
        <v>546</v>
      </c>
      <c r="S1732">
        <v>43402</v>
      </c>
      <c r="T1732" s="1">
        <v>42127</v>
      </c>
      <c r="U1732" s="1">
        <v>42129</v>
      </c>
      <c r="V1732">
        <v>19.554599999999997</v>
      </c>
      <c r="W1732" s="2">
        <f>Sales_Dataset[[#This Row],[Profit]]/Sales_Dataset[[#This Row],[Sales]]</f>
        <v>0.69</v>
      </c>
      <c r="X1732">
        <v>10</v>
      </c>
      <c r="Y1732">
        <v>28.34</v>
      </c>
      <c r="Z1732">
        <v>88746</v>
      </c>
      <c r="AA1732" t="s">
        <v>72</v>
      </c>
      <c r="AB1732" t="s">
        <v>40</v>
      </c>
    </row>
    <row r="1733" spans="1:28" x14ac:dyDescent="0.3">
      <c r="A1733">
        <v>19364</v>
      </c>
      <c r="B1733" t="s">
        <v>58</v>
      </c>
      <c r="C1733">
        <v>0.01</v>
      </c>
      <c r="D1733">
        <v>2.08</v>
      </c>
      <c r="E1733">
        <v>5.33</v>
      </c>
      <c r="F1733">
        <v>635</v>
      </c>
      <c r="G1733" t="s">
        <v>1090</v>
      </c>
      <c r="H1733" t="s">
        <v>43</v>
      </c>
      <c r="I1733" t="s">
        <v>30</v>
      </c>
      <c r="J1733" t="s">
        <v>31</v>
      </c>
      <c r="K1733" t="s">
        <v>117</v>
      </c>
      <c r="L1733" t="s">
        <v>47</v>
      </c>
      <c r="M1733" t="s">
        <v>1091</v>
      </c>
      <c r="N1733">
        <v>0.43</v>
      </c>
      <c r="O1733" t="s">
        <v>35</v>
      </c>
      <c r="P1733" t="s">
        <v>49</v>
      </c>
      <c r="Q1733" t="s">
        <v>474</v>
      </c>
      <c r="R1733" t="s">
        <v>1092</v>
      </c>
      <c r="S1733">
        <v>55106</v>
      </c>
      <c r="T1733" s="1">
        <v>42099</v>
      </c>
      <c r="U1733" s="1">
        <v>42099</v>
      </c>
      <c r="V1733">
        <v>-103.7124</v>
      </c>
      <c r="W1733" s="2">
        <f>Sales_Dataset[[#This Row],[Profit]]/Sales_Dataset[[#This Row],[Sales]]</f>
        <v>-3.6621610169491525</v>
      </c>
      <c r="X1733">
        <v>12</v>
      </c>
      <c r="Y1733">
        <v>28.32</v>
      </c>
      <c r="Z1733">
        <v>89284</v>
      </c>
      <c r="AA1733" t="s">
        <v>52</v>
      </c>
      <c r="AB1733" t="s">
        <v>40</v>
      </c>
    </row>
    <row r="1734" spans="1:28" x14ac:dyDescent="0.3">
      <c r="A1734">
        <v>21199</v>
      </c>
      <c r="B1734" t="s">
        <v>41</v>
      </c>
      <c r="C1734">
        <v>7.0000000000000007E-2</v>
      </c>
      <c r="D1734">
        <v>4.91</v>
      </c>
      <c r="E1734">
        <v>0.5</v>
      </c>
      <c r="F1734">
        <v>1531</v>
      </c>
      <c r="G1734" t="s">
        <v>1778</v>
      </c>
      <c r="H1734" t="s">
        <v>43</v>
      </c>
      <c r="I1734" t="s">
        <v>80</v>
      </c>
      <c r="J1734" t="s">
        <v>45</v>
      </c>
      <c r="K1734" t="s">
        <v>46</v>
      </c>
      <c r="L1734" t="s">
        <v>47</v>
      </c>
      <c r="M1734" t="s">
        <v>1779</v>
      </c>
      <c r="N1734">
        <v>0.36</v>
      </c>
      <c r="O1734" t="s">
        <v>35</v>
      </c>
      <c r="P1734" t="s">
        <v>88</v>
      </c>
      <c r="Q1734" t="s">
        <v>94</v>
      </c>
      <c r="R1734" t="s">
        <v>1780</v>
      </c>
      <c r="S1734">
        <v>32137</v>
      </c>
      <c r="T1734" s="1">
        <v>42021</v>
      </c>
      <c r="U1734" s="1">
        <v>42022</v>
      </c>
      <c r="V1734">
        <v>-157.696</v>
      </c>
      <c r="W1734" s="2">
        <f>Sales_Dataset[[#This Row],[Profit]]/Sales_Dataset[[#This Row],[Sales]]</f>
        <v>-5.5880935506732818</v>
      </c>
      <c r="X1734">
        <v>6</v>
      </c>
      <c r="Y1734">
        <v>28.22</v>
      </c>
      <c r="Z1734">
        <v>88852</v>
      </c>
      <c r="AA1734" t="s">
        <v>91</v>
      </c>
      <c r="AB1734" t="s">
        <v>40</v>
      </c>
    </row>
    <row r="1735" spans="1:28" x14ac:dyDescent="0.3">
      <c r="A1735">
        <v>24273</v>
      </c>
      <c r="B1735" t="s">
        <v>76</v>
      </c>
      <c r="C1735">
        <v>0.02</v>
      </c>
      <c r="D1735">
        <v>6.48</v>
      </c>
      <c r="E1735">
        <v>9.17</v>
      </c>
      <c r="F1735">
        <v>194</v>
      </c>
      <c r="G1735" t="s">
        <v>1573</v>
      </c>
      <c r="H1735" t="s">
        <v>43</v>
      </c>
      <c r="I1735" t="s">
        <v>30</v>
      </c>
      <c r="J1735" t="s">
        <v>45</v>
      </c>
      <c r="K1735" t="s">
        <v>53</v>
      </c>
      <c r="L1735" t="s">
        <v>47</v>
      </c>
      <c r="M1735" t="s">
        <v>1148</v>
      </c>
      <c r="N1735">
        <v>0.37</v>
      </c>
      <c r="O1735" t="s">
        <v>35</v>
      </c>
      <c r="P1735" t="s">
        <v>36</v>
      </c>
      <c r="Q1735" t="s">
        <v>402</v>
      </c>
      <c r="R1735" t="s">
        <v>1575</v>
      </c>
      <c r="S1735">
        <v>84043</v>
      </c>
      <c r="T1735" s="1">
        <v>42014</v>
      </c>
      <c r="U1735" s="1">
        <v>42015</v>
      </c>
      <c r="V1735">
        <v>-105.68520000000001</v>
      </c>
      <c r="W1735" s="2">
        <f>Sales_Dataset[[#This Row],[Profit]]/Sales_Dataset[[#This Row],[Sales]]</f>
        <v>-3.7477021276595748</v>
      </c>
      <c r="X1735">
        <v>4</v>
      </c>
      <c r="Y1735">
        <v>28.2</v>
      </c>
      <c r="Z1735">
        <v>90431</v>
      </c>
      <c r="AA1735" t="s">
        <v>39</v>
      </c>
      <c r="AB1735" t="s">
        <v>40</v>
      </c>
    </row>
    <row r="1736" spans="1:28" x14ac:dyDescent="0.3">
      <c r="A1736">
        <v>20679</v>
      </c>
      <c r="B1736" t="s">
        <v>58</v>
      </c>
      <c r="C1736">
        <v>0.09</v>
      </c>
      <c r="D1736">
        <v>5.98</v>
      </c>
      <c r="E1736">
        <v>2.5</v>
      </c>
      <c r="F1736">
        <v>151</v>
      </c>
      <c r="G1736" t="s">
        <v>935</v>
      </c>
      <c r="H1736" t="s">
        <v>43</v>
      </c>
      <c r="I1736" t="s">
        <v>44</v>
      </c>
      <c r="J1736" t="s">
        <v>45</v>
      </c>
      <c r="K1736" t="s">
        <v>115</v>
      </c>
      <c r="L1736" t="s">
        <v>47</v>
      </c>
      <c r="M1736" t="s">
        <v>509</v>
      </c>
      <c r="N1736">
        <v>0.36</v>
      </c>
      <c r="O1736" t="s">
        <v>35</v>
      </c>
      <c r="P1736" t="s">
        <v>88</v>
      </c>
      <c r="Q1736" t="s">
        <v>736</v>
      </c>
      <c r="R1736" t="s">
        <v>937</v>
      </c>
      <c r="S1736">
        <v>37664</v>
      </c>
      <c r="T1736" s="1">
        <v>42114</v>
      </c>
      <c r="U1736" s="1">
        <v>42116</v>
      </c>
      <c r="V1736">
        <v>13.895999999999999</v>
      </c>
      <c r="W1736" s="2">
        <f>Sales_Dataset[[#This Row],[Profit]]/Sales_Dataset[[#This Row],[Sales]]</f>
        <v>0.49434364994663821</v>
      </c>
      <c r="X1736">
        <v>5</v>
      </c>
      <c r="Y1736">
        <v>28.11</v>
      </c>
      <c r="Z1736">
        <v>89523</v>
      </c>
      <c r="AA1736" t="s">
        <v>91</v>
      </c>
      <c r="AB1736" t="s">
        <v>40</v>
      </c>
    </row>
    <row r="1737" spans="1:28" x14ac:dyDescent="0.3">
      <c r="A1737">
        <v>21725</v>
      </c>
      <c r="B1737" t="s">
        <v>58</v>
      </c>
      <c r="C1737">
        <v>0.06</v>
      </c>
      <c r="D1737">
        <v>2.78</v>
      </c>
      <c r="E1737">
        <v>1.25</v>
      </c>
      <c r="F1737">
        <v>2418</v>
      </c>
      <c r="G1737" t="s">
        <v>1461</v>
      </c>
      <c r="H1737" t="s">
        <v>43</v>
      </c>
      <c r="I1737" t="s">
        <v>80</v>
      </c>
      <c r="J1737" t="s">
        <v>45</v>
      </c>
      <c r="K1737" t="s">
        <v>81</v>
      </c>
      <c r="L1737" t="s">
        <v>82</v>
      </c>
      <c r="M1737" t="s">
        <v>657</v>
      </c>
      <c r="N1737">
        <v>0.59</v>
      </c>
      <c r="O1737" t="s">
        <v>35</v>
      </c>
      <c r="P1737" t="s">
        <v>88</v>
      </c>
      <c r="Q1737" t="s">
        <v>437</v>
      </c>
      <c r="R1737" t="s">
        <v>1463</v>
      </c>
      <c r="S1737">
        <v>23805</v>
      </c>
      <c r="T1737" s="1">
        <v>42014</v>
      </c>
      <c r="U1737" s="1">
        <v>42016</v>
      </c>
      <c r="V1737">
        <v>66.359999999999985</v>
      </c>
      <c r="W1737" s="2">
        <f>Sales_Dataset[[#This Row],[Profit]]/Sales_Dataset[[#This Row],[Sales]]</f>
        <v>2.3624065503737981</v>
      </c>
      <c r="X1737">
        <v>10</v>
      </c>
      <c r="Y1737">
        <v>28.09</v>
      </c>
      <c r="Z1737">
        <v>86753</v>
      </c>
      <c r="AA1737" t="s">
        <v>91</v>
      </c>
      <c r="AB1737" t="s">
        <v>40</v>
      </c>
    </row>
    <row r="1738" spans="1:28" x14ac:dyDescent="0.3">
      <c r="A1738">
        <v>22725</v>
      </c>
      <c r="B1738" t="s">
        <v>58</v>
      </c>
      <c r="C1738">
        <v>7.0000000000000007E-2</v>
      </c>
      <c r="D1738">
        <v>20.34</v>
      </c>
      <c r="E1738">
        <v>35</v>
      </c>
      <c r="F1738">
        <v>899</v>
      </c>
      <c r="G1738" t="s">
        <v>1060</v>
      </c>
      <c r="H1738" t="s">
        <v>43</v>
      </c>
      <c r="I1738" t="s">
        <v>60</v>
      </c>
      <c r="J1738" t="s">
        <v>45</v>
      </c>
      <c r="K1738" t="s">
        <v>120</v>
      </c>
      <c r="L1738" t="s">
        <v>105</v>
      </c>
      <c r="M1738" t="s">
        <v>257</v>
      </c>
      <c r="N1738">
        <v>0.84</v>
      </c>
      <c r="O1738" t="s">
        <v>35</v>
      </c>
      <c r="P1738" t="s">
        <v>69</v>
      </c>
      <c r="Q1738" t="s">
        <v>165</v>
      </c>
      <c r="R1738" t="s">
        <v>1061</v>
      </c>
      <c r="S1738">
        <v>16602</v>
      </c>
      <c r="T1738" s="1">
        <v>42016</v>
      </c>
      <c r="U1738" s="1">
        <v>42017</v>
      </c>
      <c r="V1738">
        <v>-96.16</v>
      </c>
      <c r="W1738" s="2">
        <f>Sales_Dataset[[#This Row],[Profit]]/Sales_Dataset[[#This Row],[Sales]]</f>
        <v>-3.4281639928698748</v>
      </c>
      <c r="X1738">
        <v>1</v>
      </c>
      <c r="Y1738">
        <v>28.05</v>
      </c>
      <c r="Z1738">
        <v>86263</v>
      </c>
      <c r="AA1738" t="s">
        <v>72</v>
      </c>
      <c r="AB1738" t="s">
        <v>40</v>
      </c>
    </row>
    <row r="1739" spans="1:28" x14ac:dyDescent="0.3">
      <c r="A1739">
        <v>20036</v>
      </c>
      <c r="B1739" t="s">
        <v>41</v>
      </c>
      <c r="C1739">
        <v>0.09</v>
      </c>
      <c r="D1739">
        <v>5.98</v>
      </c>
      <c r="E1739">
        <v>1.49</v>
      </c>
      <c r="F1739">
        <v>1860</v>
      </c>
      <c r="G1739" t="s">
        <v>1381</v>
      </c>
      <c r="H1739" t="s">
        <v>43</v>
      </c>
      <c r="I1739" t="s">
        <v>44</v>
      </c>
      <c r="J1739" t="s">
        <v>45</v>
      </c>
      <c r="K1739" t="s">
        <v>67</v>
      </c>
      <c r="L1739" t="s">
        <v>47</v>
      </c>
      <c r="M1739" t="s">
        <v>285</v>
      </c>
      <c r="N1739">
        <v>0.39</v>
      </c>
      <c r="O1739" t="s">
        <v>35</v>
      </c>
      <c r="P1739" t="s">
        <v>69</v>
      </c>
      <c r="Q1739" t="s">
        <v>98</v>
      </c>
      <c r="R1739" t="s">
        <v>1382</v>
      </c>
      <c r="S1739">
        <v>1570</v>
      </c>
      <c r="T1739" s="1">
        <v>42170</v>
      </c>
      <c r="U1739" s="1">
        <v>42172</v>
      </c>
      <c r="V1739">
        <v>13.2294</v>
      </c>
      <c r="W1739" s="2">
        <f>Sales_Dataset[[#This Row],[Profit]]/Sales_Dataset[[#This Row],[Sales]]</f>
        <v>0.47230988932524098</v>
      </c>
      <c r="X1739">
        <v>5</v>
      </c>
      <c r="Y1739">
        <v>28.01</v>
      </c>
      <c r="Z1739">
        <v>86846</v>
      </c>
      <c r="AA1739" t="s">
        <v>72</v>
      </c>
      <c r="AB1739" t="s">
        <v>40</v>
      </c>
    </row>
    <row r="1740" spans="1:28" x14ac:dyDescent="0.3">
      <c r="A1740">
        <v>23590</v>
      </c>
      <c r="B1740" t="s">
        <v>58</v>
      </c>
      <c r="C1740">
        <v>0.01</v>
      </c>
      <c r="D1740">
        <v>5.98</v>
      </c>
      <c r="E1740">
        <v>5.46</v>
      </c>
      <c r="F1740">
        <v>1837</v>
      </c>
      <c r="G1740" t="s">
        <v>2477</v>
      </c>
      <c r="H1740" t="s">
        <v>43</v>
      </c>
      <c r="I1740" t="s">
        <v>30</v>
      </c>
      <c r="J1740" t="s">
        <v>45</v>
      </c>
      <c r="K1740" t="s">
        <v>53</v>
      </c>
      <c r="L1740" t="s">
        <v>47</v>
      </c>
      <c r="M1740" t="s">
        <v>1507</v>
      </c>
      <c r="N1740">
        <v>0.36</v>
      </c>
      <c r="O1740" t="s">
        <v>35</v>
      </c>
      <c r="P1740" t="s">
        <v>36</v>
      </c>
      <c r="Q1740" t="s">
        <v>37</v>
      </c>
      <c r="R1740" t="s">
        <v>1434</v>
      </c>
      <c r="S1740">
        <v>91776</v>
      </c>
      <c r="T1740" s="1">
        <v>42113</v>
      </c>
      <c r="U1740" s="1">
        <v>42115</v>
      </c>
      <c r="V1740">
        <v>-18.878399999999999</v>
      </c>
      <c r="W1740" s="2">
        <f>Sales_Dataset[[#This Row],[Profit]]/Sales_Dataset[[#This Row],[Sales]]</f>
        <v>-0.6742285714285714</v>
      </c>
      <c r="X1740">
        <v>4</v>
      </c>
      <c r="Y1740">
        <v>28</v>
      </c>
      <c r="Z1740">
        <v>86600</v>
      </c>
      <c r="AA1740" t="s">
        <v>39</v>
      </c>
      <c r="AB1740" t="s">
        <v>40</v>
      </c>
    </row>
    <row r="1741" spans="1:28" x14ac:dyDescent="0.3">
      <c r="A1741">
        <v>20234</v>
      </c>
      <c r="B1741" t="s">
        <v>41</v>
      </c>
      <c r="C1741">
        <v>0.17</v>
      </c>
      <c r="D1741">
        <v>14.89</v>
      </c>
      <c r="E1741">
        <v>13.56</v>
      </c>
      <c r="F1741">
        <v>2201</v>
      </c>
      <c r="G1741" t="s">
        <v>1436</v>
      </c>
      <c r="H1741" t="s">
        <v>43</v>
      </c>
      <c r="I1741" t="s">
        <v>60</v>
      </c>
      <c r="J1741" t="s">
        <v>31</v>
      </c>
      <c r="K1741" t="s">
        <v>117</v>
      </c>
      <c r="L1741" t="s">
        <v>105</v>
      </c>
      <c r="M1741" t="s">
        <v>1437</v>
      </c>
      <c r="N1741">
        <v>0.57999999999999996</v>
      </c>
      <c r="O1741" t="s">
        <v>35</v>
      </c>
      <c r="P1741" t="s">
        <v>49</v>
      </c>
      <c r="Q1741" t="s">
        <v>474</v>
      </c>
      <c r="R1741" t="s">
        <v>1438</v>
      </c>
      <c r="S1741">
        <v>55420</v>
      </c>
      <c r="T1741" s="1">
        <v>42088</v>
      </c>
      <c r="U1741" s="1">
        <v>42090</v>
      </c>
      <c r="V1741">
        <v>-9.1300000000000008</v>
      </c>
      <c r="W1741" s="2">
        <f>Sales_Dataset[[#This Row],[Profit]]/Sales_Dataset[[#This Row],[Sales]]</f>
        <v>-0.32653791130185983</v>
      </c>
      <c r="X1741">
        <v>1</v>
      </c>
      <c r="Y1741">
        <v>27.96</v>
      </c>
      <c r="Z1741">
        <v>86054</v>
      </c>
      <c r="AA1741" t="s">
        <v>52</v>
      </c>
      <c r="AB1741" t="s">
        <v>40</v>
      </c>
    </row>
    <row r="1742" spans="1:28" x14ac:dyDescent="0.3">
      <c r="A1742">
        <v>26099</v>
      </c>
      <c r="B1742" t="s">
        <v>65</v>
      </c>
      <c r="C1742">
        <v>0.02</v>
      </c>
      <c r="D1742">
        <v>4.9800000000000004</v>
      </c>
      <c r="E1742">
        <v>6.07</v>
      </c>
      <c r="F1742">
        <v>1133</v>
      </c>
      <c r="G1742" t="s">
        <v>2985</v>
      </c>
      <c r="H1742" t="s">
        <v>43</v>
      </c>
      <c r="I1742" t="s">
        <v>44</v>
      </c>
      <c r="J1742" t="s">
        <v>45</v>
      </c>
      <c r="K1742" t="s">
        <v>53</v>
      </c>
      <c r="L1742" t="s">
        <v>47</v>
      </c>
      <c r="M1742" t="s">
        <v>149</v>
      </c>
      <c r="N1742">
        <v>0.36</v>
      </c>
      <c r="O1742" t="s">
        <v>35</v>
      </c>
      <c r="P1742" t="s">
        <v>49</v>
      </c>
      <c r="Q1742" t="s">
        <v>50</v>
      </c>
      <c r="R1742" t="s">
        <v>2986</v>
      </c>
      <c r="S1742">
        <v>75234</v>
      </c>
      <c r="T1742" s="1">
        <v>42030</v>
      </c>
      <c r="U1742" s="1">
        <v>42032</v>
      </c>
      <c r="V1742">
        <v>-46.92</v>
      </c>
      <c r="W1742" s="2">
        <f>Sales_Dataset[[#This Row],[Profit]]/Sales_Dataset[[#This Row],[Sales]]</f>
        <v>-1.6902017291066282</v>
      </c>
      <c r="X1742">
        <v>5</v>
      </c>
      <c r="Y1742">
        <v>27.76</v>
      </c>
      <c r="Z1742">
        <v>88105</v>
      </c>
      <c r="AA1742" t="s">
        <v>52</v>
      </c>
      <c r="AB1742" t="s">
        <v>40</v>
      </c>
    </row>
    <row r="1743" spans="1:28" x14ac:dyDescent="0.3">
      <c r="A1743">
        <v>18055</v>
      </c>
      <c r="B1743" t="s">
        <v>41</v>
      </c>
      <c r="C1743">
        <v>0.06</v>
      </c>
      <c r="D1743">
        <v>22.84</v>
      </c>
      <c r="E1743">
        <v>11.54</v>
      </c>
      <c r="F1743">
        <v>880</v>
      </c>
      <c r="G1743" t="s">
        <v>395</v>
      </c>
      <c r="H1743" t="s">
        <v>43</v>
      </c>
      <c r="I1743" t="s">
        <v>60</v>
      </c>
      <c r="J1743" t="s">
        <v>45</v>
      </c>
      <c r="K1743" t="s">
        <v>53</v>
      </c>
      <c r="L1743" t="s">
        <v>47</v>
      </c>
      <c r="M1743" t="s">
        <v>398</v>
      </c>
      <c r="N1743">
        <v>0.39</v>
      </c>
      <c r="O1743" t="s">
        <v>35</v>
      </c>
      <c r="P1743" t="s">
        <v>36</v>
      </c>
      <c r="Q1743" t="s">
        <v>396</v>
      </c>
      <c r="R1743" t="s">
        <v>397</v>
      </c>
      <c r="S1743">
        <v>85254</v>
      </c>
      <c r="T1743" s="1">
        <v>42088</v>
      </c>
      <c r="U1743" s="1">
        <v>42090</v>
      </c>
      <c r="V1743">
        <v>-31.24</v>
      </c>
      <c r="W1743" s="2">
        <f>Sales_Dataset[[#This Row],[Profit]]/Sales_Dataset[[#This Row],[Sales]]</f>
        <v>-1.1290205999277194</v>
      </c>
      <c r="X1743">
        <v>1</v>
      </c>
      <c r="Y1743">
        <v>27.67</v>
      </c>
      <c r="Z1743">
        <v>86153</v>
      </c>
      <c r="AA1743" t="s">
        <v>39</v>
      </c>
      <c r="AB1743" t="s">
        <v>40</v>
      </c>
    </row>
    <row r="1744" spans="1:28" x14ac:dyDescent="0.3">
      <c r="A1744">
        <v>20073</v>
      </c>
      <c r="B1744" t="s">
        <v>65</v>
      </c>
      <c r="C1744">
        <v>0.1</v>
      </c>
      <c r="D1744">
        <v>7.31</v>
      </c>
      <c r="E1744">
        <v>0.49</v>
      </c>
      <c r="F1744">
        <v>954</v>
      </c>
      <c r="G1744" t="s">
        <v>1391</v>
      </c>
      <c r="H1744" t="s">
        <v>43</v>
      </c>
      <c r="I1744" t="s">
        <v>60</v>
      </c>
      <c r="J1744" t="s">
        <v>45</v>
      </c>
      <c r="K1744" t="s">
        <v>46</v>
      </c>
      <c r="L1744" t="s">
        <v>47</v>
      </c>
      <c r="M1744" t="s">
        <v>1392</v>
      </c>
      <c r="N1744">
        <v>0.38</v>
      </c>
      <c r="O1744" t="s">
        <v>35</v>
      </c>
      <c r="P1744" t="s">
        <v>49</v>
      </c>
      <c r="Q1744" t="s">
        <v>50</v>
      </c>
      <c r="R1744" t="s">
        <v>1393</v>
      </c>
      <c r="S1744">
        <v>75067</v>
      </c>
      <c r="T1744" s="1">
        <v>42047</v>
      </c>
      <c r="U1744" s="1">
        <v>42056</v>
      </c>
      <c r="V1744">
        <v>19.064699999999998</v>
      </c>
      <c r="W1744" s="2">
        <f>Sales_Dataset[[#This Row],[Profit]]/Sales_Dataset[[#This Row],[Sales]]</f>
        <v>0.69</v>
      </c>
      <c r="X1744">
        <v>4</v>
      </c>
      <c r="Y1744">
        <v>27.63</v>
      </c>
      <c r="Z1744">
        <v>90771</v>
      </c>
      <c r="AA1744" t="s">
        <v>52</v>
      </c>
      <c r="AB1744" t="s">
        <v>40</v>
      </c>
    </row>
    <row r="1745" spans="1:28" x14ac:dyDescent="0.3">
      <c r="A1745">
        <v>20828</v>
      </c>
      <c r="B1745" t="s">
        <v>76</v>
      </c>
      <c r="C1745">
        <v>0</v>
      </c>
      <c r="D1745">
        <v>3.14</v>
      </c>
      <c r="E1745">
        <v>1.92</v>
      </c>
      <c r="F1745">
        <v>2908</v>
      </c>
      <c r="G1745" t="s">
        <v>686</v>
      </c>
      <c r="H1745" t="s">
        <v>43</v>
      </c>
      <c r="I1745" t="s">
        <v>44</v>
      </c>
      <c r="J1745" t="s">
        <v>45</v>
      </c>
      <c r="K1745" t="s">
        <v>61</v>
      </c>
      <c r="L1745" t="s">
        <v>82</v>
      </c>
      <c r="M1745" t="s">
        <v>1472</v>
      </c>
      <c r="N1745">
        <v>0.84</v>
      </c>
      <c r="O1745" t="s">
        <v>35</v>
      </c>
      <c r="P1745" t="s">
        <v>69</v>
      </c>
      <c r="Q1745" t="s">
        <v>441</v>
      </c>
      <c r="R1745" t="s">
        <v>688</v>
      </c>
      <c r="S1745">
        <v>44125</v>
      </c>
      <c r="T1745" s="1">
        <v>42063</v>
      </c>
      <c r="U1745" s="1">
        <v>42065</v>
      </c>
      <c r="V1745">
        <v>-13.135200000000001</v>
      </c>
      <c r="W1745" s="2">
        <f>Sales_Dataset[[#This Row],[Profit]]/Sales_Dataset[[#This Row],[Sales]]</f>
        <v>-0.47712313839447879</v>
      </c>
      <c r="X1745">
        <v>8</v>
      </c>
      <c r="Y1745">
        <v>27.53</v>
      </c>
      <c r="Z1745">
        <v>88157</v>
      </c>
      <c r="AA1745" t="s">
        <v>72</v>
      </c>
      <c r="AB1745" t="s">
        <v>40</v>
      </c>
    </row>
    <row r="1746" spans="1:28" x14ac:dyDescent="0.3">
      <c r="A1746">
        <v>21393</v>
      </c>
      <c r="B1746" t="s">
        <v>76</v>
      </c>
      <c r="C1746">
        <v>0.02</v>
      </c>
      <c r="D1746">
        <v>4.28</v>
      </c>
      <c r="E1746">
        <v>5.17</v>
      </c>
      <c r="F1746">
        <v>375</v>
      </c>
      <c r="G1746" t="s">
        <v>1839</v>
      </c>
      <c r="H1746" t="s">
        <v>43</v>
      </c>
      <c r="I1746" t="s">
        <v>60</v>
      </c>
      <c r="J1746" t="s">
        <v>45</v>
      </c>
      <c r="K1746" t="s">
        <v>53</v>
      </c>
      <c r="L1746" t="s">
        <v>47</v>
      </c>
      <c r="M1746" t="s">
        <v>218</v>
      </c>
      <c r="N1746">
        <v>0.4</v>
      </c>
      <c r="O1746" t="s">
        <v>35</v>
      </c>
      <c r="P1746" t="s">
        <v>88</v>
      </c>
      <c r="Q1746" t="s">
        <v>736</v>
      </c>
      <c r="R1746" t="s">
        <v>1840</v>
      </c>
      <c r="S1746">
        <v>37814</v>
      </c>
      <c r="T1746" s="1">
        <v>42077</v>
      </c>
      <c r="U1746" s="1">
        <v>42078</v>
      </c>
      <c r="V1746">
        <v>196.79999999999998</v>
      </c>
      <c r="W1746" s="2">
        <f>Sales_Dataset[[#This Row],[Profit]]/Sales_Dataset[[#This Row],[Sales]]</f>
        <v>7.1641791044776113</v>
      </c>
      <c r="X1746">
        <v>6</v>
      </c>
      <c r="Y1746">
        <v>27.47</v>
      </c>
      <c r="Z1746">
        <v>90917</v>
      </c>
      <c r="AA1746" t="s">
        <v>91</v>
      </c>
      <c r="AB1746" t="s">
        <v>40</v>
      </c>
    </row>
    <row r="1747" spans="1:28" x14ac:dyDescent="0.3">
      <c r="A1747">
        <v>22044</v>
      </c>
      <c r="B1747" t="s">
        <v>65</v>
      </c>
      <c r="C1747">
        <v>0.06</v>
      </c>
      <c r="D1747">
        <v>3.34</v>
      </c>
      <c r="E1747">
        <v>7.49</v>
      </c>
      <c r="F1747">
        <v>234</v>
      </c>
      <c r="G1747" t="s">
        <v>2040</v>
      </c>
      <c r="H1747" t="s">
        <v>85</v>
      </c>
      <c r="I1747" t="s">
        <v>60</v>
      </c>
      <c r="J1747" t="s">
        <v>45</v>
      </c>
      <c r="K1747" t="s">
        <v>81</v>
      </c>
      <c r="L1747" t="s">
        <v>82</v>
      </c>
      <c r="M1747" t="s">
        <v>2041</v>
      </c>
      <c r="N1747">
        <v>0.54</v>
      </c>
      <c r="O1747" t="s">
        <v>35</v>
      </c>
      <c r="P1747" t="s">
        <v>49</v>
      </c>
      <c r="Q1747" t="s">
        <v>455</v>
      </c>
      <c r="R1747" t="s">
        <v>1127</v>
      </c>
      <c r="S1747">
        <v>50208</v>
      </c>
      <c r="T1747" s="1">
        <v>42122</v>
      </c>
      <c r="U1747" s="1">
        <v>42124</v>
      </c>
      <c r="V1747">
        <v>-175.86</v>
      </c>
      <c r="W1747" s="2">
        <f>Sales_Dataset[[#This Row],[Profit]]/Sales_Dataset[[#This Row],[Sales]]</f>
        <v>-6.4065573770491806</v>
      </c>
      <c r="X1747">
        <v>8</v>
      </c>
      <c r="Y1747">
        <v>27.45</v>
      </c>
      <c r="Z1747">
        <v>90239</v>
      </c>
      <c r="AA1747" t="s">
        <v>52</v>
      </c>
      <c r="AB1747" t="s">
        <v>40</v>
      </c>
    </row>
    <row r="1748" spans="1:28" x14ac:dyDescent="0.3">
      <c r="A1748">
        <v>20158</v>
      </c>
      <c r="B1748" t="s">
        <v>27</v>
      </c>
      <c r="C1748">
        <v>0.01</v>
      </c>
      <c r="D1748">
        <v>5.0199999999999996</v>
      </c>
      <c r="E1748">
        <v>5.14</v>
      </c>
      <c r="F1748">
        <v>2442</v>
      </c>
      <c r="G1748" t="s">
        <v>1407</v>
      </c>
      <c r="H1748" t="s">
        <v>43</v>
      </c>
      <c r="I1748" t="s">
        <v>80</v>
      </c>
      <c r="J1748" t="s">
        <v>55</v>
      </c>
      <c r="K1748" t="s">
        <v>86</v>
      </c>
      <c r="L1748" t="s">
        <v>62</v>
      </c>
      <c r="M1748" t="s">
        <v>249</v>
      </c>
      <c r="N1748">
        <v>0.79</v>
      </c>
      <c r="O1748" t="s">
        <v>35</v>
      </c>
      <c r="P1748" t="s">
        <v>88</v>
      </c>
      <c r="Q1748" t="s">
        <v>94</v>
      </c>
      <c r="R1748" t="s">
        <v>1408</v>
      </c>
      <c r="S1748">
        <v>32953</v>
      </c>
      <c r="T1748" s="1">
        <v>42098</v>
      </c>
      <c r="U1748" s="1">
        <v>42100</v>
      </c>
      <c r="V1748">
        <v>-3.9479999999999995</v>
      </c>
      <c r="W1748" s="2">
        <f>Sales_Dataset[[#This Row],[Profit]]/Sales_Dataset[[#This Row],[Sales]]</f>
        <v>-0.14398249452954046</v>
      </c>
      <c r="X1748">
        <v>5</v>
      </c>
      <c r="Y1748">
        <v>27.42</v>
      </c>
      <c r="Z1748">
        <v>89300</v>
      </c>
      <c r="AA1748" t="s">
        <v>91</v>
      </c>
      <c r="AB1748" t="s">
        <v>40</v>
      </c>
    </row>
    <row r="1749" spans="1:28" x14ac:dyDescent="0.3">
      <c r="A1749">
        <v>23359</v>
      </c>
      <c r="B1749" t="s">
        <v>76</v>
      </c>
      <c r="C1749">
        <v>0.02</v>
      </c>
      <c r="D1749">
        <v>9.11</v>
      </c>
      <c r="E1749">
        <v>2.15</v>
      </c>
      <c r="F1749">
        <v>3360</v>
      </c>
      <c r="G1749" t="s">
        <v>2398</v>
      </c>
      <c r="H1749" t="s">
        <v>43</v>
      </c>
      <c r="I1749" t="s">
        <v>44</v>
      </c>
      <c r="J1749" t="s">
        <v>45</v>
      </c>
      <c r="K1749" t="s">
        <v>53</v>
      </c>
      <c r="L1749" t="s">
        <v>82</v>
      </c>
      <c r="M1749" t="s">
        <v>1990</v>
      </c>
      <c r="N1749">
        <v>0.4</v>
      </c>
      <c r="O1749" t="s">
        <v>35</v>
      </c>
      <c r="P1749" t="s">
        <v>49</v>
      </c>
      <c r="Q1749" t="s">
        <v>419</v>
      </c>
      <c r="R1749" t="s">
        <v>2399</v>
      </c>
      <c r="S1749">
        <v>53214</v>
      </c>
      <c r="T1749" s="1">
        <v>42083</v>
      </c>
      <c r="U1749" s="1">
        <v>42085</v>
      </c>
      <c r="V1749">
        <v>18.41</v>
      </c>
      <c r="W1749" s="2">
        <f>Sales_Dataset[[#This Row],[Profit]]/Sales_Dataset[[#This Row],[Sales]]</f>
        <v>0.67263427109974427</v>
      </c>
      <c r="X1749">
        <v>3</v>
      </c>
      <c r="Y1749">
        <v>27.37</v>
      </c>
      <c r="Z1749">
        <v>91435</v>
      </c>
      <c r="AA1749" t="s">
        <v>52</v>
      </c>
      <c r="AB1749" t="s">
        <v>40</v>
      </c>
    </row>
    <row r="1750" spans="1:28" x14ac:dyDescent="0.3">
      <c r="A1750">
        <v>23097</v>
      </c>
      <c r="B1750" t="s">
        <v>27</v>
      </c>
      <c r="C1750">
        <v>0.09</v>
      </c>
      <c r="D1750">
        <v>5.4</v>
      </c>
      <c r="E1750">
        <v>7.78</v>
      </c>
      <c r="F1750">
        <v>210</v>
      </c>
      <c r="G1750" t="s">
        <v>1843</v>
      </c>
      <c r="H1750" t="s">
        <v>85</v>
      </c>
      <c r="I1750" t="s">
        <v>44</v>
      </c>
      <c r="J1750" t="s">
        <v>45</v>
      </c>
      <c r="K1750" t="s">
        <v>67</v>
      </c>
      <c r="L1750" t="s">
        <v>47</v>
      </c>
      <c r="M1750" t="s">
        <v>390</v>
      </c>
      <c r="N1750">
        <v>0.37</v>
      </c>
      <c r="O1750" t="s">
        <v>35</v>
      </c>
      <c r="P1750" t="s">
        <v>69</v>
      </c>
      <c r="Q1750" t="s">
        <v>70</v>
      </c>
      <c r="R1750" t="s">
        <v>1264</v>
      </c>
      <c r="S1750">
        <v>12180</v>
      </c>
      <c r="T1750" s="1">
        <v>42157</v>
      </c>
      <c r="U1750" s="1">
        <v>42157</v>
      </c>
      <c r="V1750">
        <v>-21.487749999999998</v>
      </c>
      <c r="W1750" s="2">
        <f>Sales_Dataset[[#This Row],[Profit]]/Sales_Dataset[[#This Row],[Sales]]</f>
        <v>-0.78709706959706949</v>
      </c>
      <c r="X1750">
        <v>4</v>
      </c>
      <c r="Y1750">
        <v>27.3</v>
      </c>
      <c r="Z1750">
        <v>85966</v>
      </c>
      <c r="AA1750" t="s">
        <v>72</v>
      </c>
      <c r="AB1750" t="s">
        <v>40</v>
      </c>
    </row>
    <row r="1751" spans="1:28" x14ac:dyDescent="0.3">
      <c r="A1751">
        <v>18260</v>
      </c>
      <c r="B1751" t="s">
        <v>76</v>
      </c>
      <c r="C1751">
        <v>0.05</v>
      </c>
      <c r="D1751">
        <v>6.48</v>
      </c>
      <c r="E1751">
        <v>6.86</v>
      </c>
      <c r="F1751">
        <v>3327</v>
      </c>
      <c r="G1751" t="s">
        <v>510</v>
      </c>
      <c r="H1751" t="s">
        <v>43</v>
      </c>
      <c r="I1751" t="s">
        <v>60</v>
      </c>
      <c r="J1751" t="s">
        <v>45</v>
      </c>
      <c r="K1751" t="s">
        <v>53</v>
      </c>
      <c r="L1751" t="s">
        <v>47</v>
      </c>
      <c r="M1751" t="s">
        <v>513</v>
      </c>
      <c r="N1751">
        <v>0.37</v>
      </c>
      <c r="O1751" t="s">
        <v>35</v>
      </c>
      <c r="P1751" t="s">
        <v>49</v>
      </c>
      <c r="Q1751" t="s">
        <v>216</v>
      </c>
      <c r="R1751" t="s">
        <v>512</v>
      </c>
      <c r="S1751">
        <v>48060</v>
      </c>
      <c r="T1751" s="1">
        <v>42069</v>
      </c>
      <c r="U1751" s="1">
        <v>42071</v>
      </c>
      <c r="V1751">
        <v>-52.77</v>
      </c>
      <c r="W1751" s="2">
        <f>Sales_Dataset[[#This Row],[Profit]]/Sales_Dataset[[#This Row],[Sales]]</f>
        <v>-1.9486706056129988</v>
      </c>
      <c r="X1751">
        <v>4</v>
      </c>
      <c r="Y1751">
        <v>27.08</v>
      </c>
      <c r="Z1751">
        <v>87272</v>
      </c>
      <c r="AA1751" t="s">
        <v>52</v>
      </c>
      <c r="AB1751" t="s">
        <v>40</v>
      </c>
    </row>
    <row r="1752" spans="1:28" x14ac:dyDescent="0.3">
      <c r="A1752">
        <v>18054</v>
      </c>
      <c r="B1752" t="s">
        <v>41</v>
      </c>
      <c r="C1752">
        <v>7.0000000000000007E-2</v>
      </c>
      <c r="D1752">
        <v>5.68</v>
      </c>
      <c r="E1752">
        <v>1.39</v>
      </c>
      <c r="F1752">
        <v>880</v>
      </c>
      <c r="G1752" t="s">
        <v>395</v>
      </c>
      <c r="H1752" t="s">
        <v>43</v>
      </c>
      <c r="I1752" t="s">
        <v>60</v>
      </c>
      <c r="J1752" t="s">
        <v>45</v>
      </c>
      <c r="K1752" t="s">
        <v>115</v>
      </c>
      <c r="L1752" t="s">
        <v>47</v>
      </c>
      <c r="M1752" t="s">
        <v>360</v>
      </c>
      <c r="N1752">
        <v>0.38</v>
      </c>
      <c r="O1752" t="s">
        <v>35</v>
      </c>
      <c r="P1752" t="s">
        <v>36</v>
      </c>
      <c r="Q1752" t="s">
        <v>396</v>
      </c>
      <c r="R1752" t="s">
        <v>397</v>
      </c>
      <c r="S1752">
        <v>85254</v>
      </c>
      <c r="T1752" s="1">
        <v>42088</v>
      </c>
      <c r="U1752" s="1">
        <v>42090</v>
      </c>
      <c r="V1752">
        <v>18.643799999999999</v>
      </c>
      <c r="W1752" s="2">
        <f>Sales_Dataset[[#This Row],[Profit]]/Sales_Dataset[[#This Row],[Sales]]</f>
        <v>0.69</v>
      </c>
      <c r="X1752">
        <v>5</v>
      </c>
      <c r="Y1752">
        <v>27.02</v>
      </c>
      <c r="Z1752">
        <v>86153</v>
      </c>
      <c r="AA1752" t="s">
        <v>39</v>
      </c>
      <c r="AB1752" t="s">
        <v>40</v>
      </c>
    </row>
    <row r="1753" spans="1:28" x14ac:dyDescent="0.3">
      <c r="A1753">
        <v>25649</v>
      </c>
      <c r="B1753" t="s">
        <v>65</v>
      </c>
      <c r="C1753">
        <v>7.0000000000000007E-2</v>
      </c>
      <c r="D1753">
        <v>4.97</v>
      </c>
      <c r="E1753">
        <v>5.71</v>
      </c>
      <c r="F1753">
        <v>2684</v>
      </c>
      <c r="G1753" t="s">
        <v>2261</v>
      </c>
      <c r="H1753" t="s">
        <v>43</v>
      </c>
      <c r="I1753" t="s">
        <v>60</v>
      </c>
      <c r="J1753" t="s">
        <v>31</v>
      </c>
      <c r="K1753" t="s">
        <v>117</v>
      </c>
      <c r="L1753" t="s">
        <v>167</v>
      </c>
      <c r="M1753" t="s">
        <v>2888</v>
      </c>
      <c r="N1753">
        <v>0.54</v>
      </c>
      <c r="O1753" t="s">
        <v>35</v>
      </c>
      <c r="P1753" t="s">
        <v>88</v>
      </c>
      <c r="Q1753" t="s">
        <v>94</v>
      </c>
      <c r="R1753" t="s">
        <v>2262</v>
      </c>
      <c r="S1753">
        <v>33952</v>
      </c>
      <c r="T1753" s="1">
        <v>42104</v>
      </c>
      <c r="U1753" s="1">
        <v>42109</v>
      </c>
      <c r="V1753">
        <v>-180.15200000000002</v>
      </c>
      <c r="W1753" s="2">
        <f>Sales_Dataset[[#This Row],[Profit]]/Sales_Dataset[[#This Row],[Sales]]</f>
        <v>-6.7573893473368347</v>
      </c>
      <c r="X1753">
        <v>5</v>
      </c>
      <c r="Y1753">
        <v>26.66</v>
      </c>
      <c r="Z1753">
        <v>89148</v>
      </c>
      <c r="AA1753" t="s">
        <v>91</v>
      </c>
      <c r="AB1753" t="s">
        <v>40</v>
      </c>
    </row>
    <row r="1754" spans="1:28" x14ac:dyDescent="0.3">
      <c r="A1754">
        <v>18011</v>
      </c>
      <c r="B1754" t="s">
        <v>65</v>
      </c>
      <c r="C1754">
        <v>0.09</v>
      </c>
      <c r="D1754">
        <v>2.88</v>
      </c>
      <c r="E1754">
        <v>0.7</v>
      </c>
      <c r="F1754">
        <v>259</v>
      </c>
      <c r="G1754" t="s">
        <v>370</v>
      </c>
      <c r="H1754" t="s">
        <v>43</v>
      </c>
      <c r="I1754" t="s">
        <v>80</v>
      </c>
      <c r="J1754" t="s">
        <v>45</v>
      </c>
      <c r="K1754" t="s">
        <v>81</v>
      </c>
      <c r="L1754" t="s">
        <v>82</v>
      </c>
      <c r="M1754" t="s">
        <v>371</v>
      </c>
      <c r="N1754">
        <v>0.56000000000000005</v>
      </c>
      <c r="O1754" t="s">
        <v>35</v>
      </c>
      <c r="P1754" t="s">
        <v>36</v>
      </c>
      <c r="Q1754" t="s">
        <v>372</v>
      </c>
      <c r="R1754" t="s">
        <v>373</v>
      </c>
      <c r="S1754">
        <v>87505</v>
      </c>
      <c r="T1754" s="1">
        <v>42023</v>
      </c>
      <c r="U1754" s="1">
        <v>42023</v>
      </c>
      <c r="V1754">
        <v>5.7532000000000005</v>
      </c>
      <c r="W1754" s="2">
        <f>Sales_Dataset[[#This Row],[Profit]]/Sales_Dataset[[#This Row],[Sales]]</f>
        <v>0.21808946171341928</v>
      </c>
      <c r="X1754">
        <v>10</v>
      </c>
      <c r="Y1754">
        <v>26.38</v>
      </c>
      <c r="Z1754">
        <v>85857</v>
      </c>
      <c r="AA1754" t="s">
        <v>39</v>
      </c>
      <c r="AB1754" t="s">
        <v>40</v>
      </c>
    </row>
    <row r="1755" spans="1:28" x14ac:dyDescent="0.3">
      <c r="A1755">
        <v>23011</v>
      </c>
      <c r="B1755" t="s">
        <v>27</v>
      </c>
      <c r="C1755">
        <v>0.05</v>
      </c>
      <c r="D1755">
        <v>12.97</v>
      </c>
      <c r="E1755">
        <v>1.49</v>
      </c>
      <c r="F1755">
        <v>1363</v>
      </c>
      <c r="G1755" t="s">
        <v>2296</v>
      </c>
      <c r="H1755" t="s">
        <v>43</v>
      </c>
      <c r="I1755" t="s">
        <v>80</v>
      </c>
      <c r="J1755" t="s">
        <v>45</v>
      </c>
      <c r="K1755" t="s">
        <v>67</v>
      </c>
      <c r="L1755" t="s">
        <v>47</v>
      </c>
      <c r="M1755" t="s">
        <v>2297</v>
      </c>
      <c r="N1755">
        <v>0.35</v>
      </c>
      <c r="O1755" t="s">
        <v>35</v>
      </c>
      <c r="P1755" t="s">
        <v>88</v>
      </c>
      <c r="Q1755" t="s">
        <v>94</v>
      </c>
      <c r="R1755" t="s">
        <v>2298</v>
      </c>
      <c r="S1755">
        <v>32707</v>
      </c>
      <c r="T1755" s="1">
        <v>42039</v>
      </c>
      <c r="U1755" s="1">
        <v>42041</v>
      </c>
      <c r="V1755">
        <v>5.4659999999999993</v>
      </c>
      <c r="W1755" s="2">
        <f>Sales_Dataset[[#This Row],[Profit]]/Sales_Dataset[[#This Row],[Sales]]</f>
        <v>0.20728100113765641</v>
      </c>
      <c r="X1755">
        <v>2</v>
      </c>
      <c r="Y1755">
        <v>26.37</v>
      </c>
      <c r="Z1755">
        <v>89993</v>
      </c>
      <c r="AA1755" t="s">
        <v>91</v>
      </c>
      <c r="AB1755" t="s">
        <v>40</v>
      </c>
    </row>
    <row r="1756" spans="1:28" x14ac:dyDescent="0.3">
      <c r="A1756">
        <v>26259</v>
      </c>
      <c r="B1756" t="s">
        <v>76</v>
      </c>
      <c r="C1756">
        <v>0.03</v>
      </c>
      <c r="D1756">
        <v>5.44</v>
      </c>
      <c r="E1756">
        <v>7.46</v>
      </c>
      <c r="F1756">
        <v>1054</v>
      </c>
      <c r="G1756" t="s">
        <v>3014</v>
      </c>
      <c r="H1756" t="s">
        <v>85</v>
      </c>
      <c r="I1756" t="s">
        <v>30</v>
      </c>
      <c r="J1756" t="s">
        <v>45</v>
      </c>
      <c r="K1756" t="s">
        <v>67</v>
      </c>
      <c r="L1756" t="s">
        <v>47</v>
      </c>
      <c r="M1756" t="s">
        <v>584</v>
      </c>
      <c r="N1756">
        <v>0.36</v>
      </c>
      <c r="O1756" t="s">
        <v>35</v>
      </c>
      <c r="P1756" t="s">
        <v>36</v>
      </c>
      <c r="Q1756" t="s">
        <v>396</v>
      </c>
      <c r="R1756" t="s">
        <v>3015</v>
      </c>
      <c r="S1756">
        <v>85374</v>
      </c>
      <c r="T1756" s="1">
        <v>42149</v>
      </c>
      <c r="U1756" s="1">
        <v>42151</v>
      </c>
      <c r="V1756">
        <v>-51.704000000000001</v>
      </c>
      <c r="W1756" s="2">
        <f>Sales_Dataset[[#This Row],[Profit]]/Sales_Dataset[[#This Row],[Sales]]</f>
        <v>-1.9651843405549223</v>
      </c>
      <c r="X1756">
        <v>4</v>
      </c>
      <c r="Y1756">
        <v>26.31</v>
      </c>
      <c r="Z1756">
        <v>90069</v>
      </c>
      <c r="AA1756" t="s">
        <v>39</v>
      </c>
      <c r="AB1756" t="s">
        <v>40</v>
      </c>
    </row>
    <row r="1757" spans="1:28" x14ac:dyDescent="0.3">
      <c r="A1757">
        <v>19932</v>
      </c>
      <c r="B1757" t="s">
        <v>65</v>
      </c>
      <c r="C1757">
        <v>0.05</v>
      </c>
      <c r="D1757">
        <v>2.89</v>
      </c>
      <c r="E1757">
        <v>0.5</v>
      </c>
      <c r="F1757">
        <v>1380</v>
      </c>
      <c r="G1757" t="s">
        <v>1334</v>
      </c>
      <c r="H1757" t="s">
        <v>43</v>
      </c>
      <c r="I1757" t="s">
        <v>44</v>
      </c>
      <c r="J1757" t="s">
        <v>45</v>
      </c>
      <c r="K1757" t="s">
        <v>46</v>
      </c>
      <c r="L1757" t="s">
        <v>47</v>
      </c>
      <c r="M1757" t="s">
        <v>868</v>
      </c>
      <c r="N1757">
        <v>0.38</v>
      </c>
      <c r="O1757" t="s">
        <v>35</v>
      </c>
      <c r="P1757" t="s">
        <v>69</v>
      </c>
      <c r="Q1757" t="s">
        <v>727</v>
      </c>
      <c r="R1757" t="s">
        <v>1335</v>
      </c>
      <c r="S1757">
        <v>3801</v>
      </c>
      <c r="T1757" s="1">
        <v>42182</v>
      </c>
      <c r="U1757" s="1">
        <v>42188</v>
      </c>
      <c r="V1757">
        <v>18.0642</v>
      </c>
      <c r="W1757" s="2">
        <f>Sales_Dataset[[#This Row],[Profit]]/Sales_Dataset[[#This Row],[Sales]]</f>
        <v>0.69</v>
      </c>
      <c r="X1757">
        <v>9</v>
      </c>
      <c r="Y1757">
        <v>26.18</v>
      </c>
      <c r="Z1757">
        <v>88213</v>
      </c>
      <c r="AA1757" t="s">
        <v>72</v>
      </c>
      <c r="AB1757" t="s">
        <v>40</v>
      </c>
    </row>
    <row r="1758" spans="1:28" x14ac:dyDescent="0.3">
      <c r="A1758">
        <v>26241</v>
      </c>
      <c r="B1758" t="s">
        <v>65</v>
      </c>
      <c r="C1758">
        <v>7.0000000000000007E-2</v>
      </c>
      <c r="D1758">
        <v>2.12</v>
      </c>
      <c r="E1758">
        <v>1.99</v>
      </c>
      <c r="F1758">
        <v>115</v>
      </c>
      <c r="G1758" t="s">
        <v>3012</v>
      </c>
      <c r="H1758" t="s">
        <v>43</v>
      </c>
      <c r="I1758" t="s">
        <v>44</v>
      </c>
      <c r="J1758" t="s">
        <v>55</v>
      </c>
      <c r="K1758" t="s">
        <v>86</v>
      </c>
      <c r="L1758" t="s">
        <v>62</v>
      </c>
      <c r="M1758" t="s">
        <v>366</v>
      </c>
      <c r="N1758">
        <v>0.55000000000000004</v>
      </c>
      <c r="O1758" t="s">
        <v>35</v>
      </c>
      <c r="P1758" t="s">
        <v>36</v>
      </c>
      <c r="Q1758" t="s">
        <v>516</v>
      </c>
      <c r="R1758" t="s">
        <v>3013</v>
      </c>
      <c r="S1758">
        <v>97128</v>
      </c>
      <c r="T1758" s="1">
        <v>42103</v>
      </c>
      <c r="U1758" s="1">
        <v>42105</v>
      </c>
      <c r="V1758">
        <v>-55.84</v>
      </c>
      <c r="W1758" s="2">
        <f>Sales_Dataset[[#This Row],[Profit]]/Sales_Dataset[[#This Row],[Sales]]</f>
        <v>-2.1419255849635599</v>
      </c>
      <c r="X1758">
        <v>12</v>
      </c>
      <c r="Y1758">
        <v>26.07</v>
      </c>
      <c r="Z1758">
        <v>89585</v>
      </c>
      <c r="AA1758" t="s">
        <v>39</v>
      </c>
      <c r="AB1758" t="s">
        <v>40</v>
      </c>
    </row>
    <row r="1759" spans="1:28" x14ac:dyDescent="0.3">
      <c r="A1759">
        <v>22508</v>
      </c>
      <c r="B1759" t="s">
        <v>27</v>
      </c>
      <c r="C1759">
        <v>7.0000000000000007E-2</v>
      </c>
      <c r="D1759">
        <v>1.76</v>
      </c>
      <c r="E1759">
        <v>4.8600000000000003</v>
      </c>
      <c r="F1759">
        <v>2579</v>
      </c>
      <c r="G1759" t="s">
        <v>2152</v>
      </c>
      <c r="H1759" t="s">
        <v>43</v>
      </c>
      <c r="I1759" t="s">
        <v>44</v>
      </c>
      <c r="J1759" t="s">
        <v>31</v>
      </c>
      <c r="K1759" t="s">
        <v>117</v>
      </c>
      <c r="L1759" t="s">
        <v>47</v>
      </c>
      <c r="M1759" t="s">
        <v>2153</v>
      </c>
      <c r="N1759">
        <v>0.41</v>
      </c>
      <c r="O1759" t="s">
        <v>35</v>
      </c>
      <c r="P1759" t="s">
        <v>88</v>
      </c>
      <c r="Q1759" t="s">
        <v>564</v>
      </c>
      <c r="R1759" t="s">
        <v>2154</v>
      </c>
      <c r="S1759">
        <v>36869</v>
      </c>
      <c r="T1759" s="1">
        <v>42021</v>
      </c>
      <c r="U1759" s="1">
        <v>42021</v>
      </c>
      <c r="V1759">
        <v>0.58800000000001096</v>
      </c>
      <c r="W1759" s="2">
        <f>Sales_Dataset[[#This Row],[Profit]]/Sales_Dataset[[#This Row],[Sales]]</f>
        <v>2.2606689734717838E-2</v>
      </c>
      <c r="X1759">
        <v>15</v>
      </c>
      <c r="Y1759">
        <v>26.01</v>
      </c>
      <c r="Z1759">
        <v>88297</v>
      </c>
      <c r="AA1759" t="s">
        <v>91</v>
      </c>
      <c r="AB1759" t="s">
        <v>40</v>
      </c>
    </row>
    <row r="1760" spans="1:28" x14ac:dyDescent="0.3">
      <c r="A1760">
        <v>22788</v>
      </c>
      <c r="B1760" t="s">
        <v>58</v>
      </c>
      <c r="C1760">
        <v>0.05</v>
      </c>
      <c r="D1760">
        <v>4.84</v>
      </c>
      <c r="E1760">
        <v>0.71</v>
      </c>
      <c r="F1760">
        <v>2619</v>
      </c>
      <c r="G1760" t="s">
        <v>624</v>
      </c>
      <c r="H1760" t="s">
        <v>85</v>
      </c>
      <c r="I1760" t="s">
        <v>30</v>
      </c>
      <c r="J1760" t="s">
        <v>45</v>
      </c>
      <c r="K1760" t="s">
        <v>81</v>
      </c>
      <c r="L1760" t="s">
        <v>82</v>
      </c>
      <c r="M1760" t="s">
        <v>259</v>
      </c>
      <c r="N1760">
        <v>0.52</v>
      </c>
      <c r="O1760" t="s">
        <v>35</v>
      </c>
      <c r="P1760" t="s">
        <v>49</v>
      </c>
      <c r="Q1760" t="s">
        <v>626</v>
      </c>
      <c r="R1760" t="s">
        <v>627</v>
      </c>
      <c r="S1760">
        <v>57103</v>
      </c>
      <c r="T1760" s="1">
        <v>42086</v>
      </c>
      <c r="U1760" s="1">
        <v>42086</v>
      </c>
      <c r="V1760">
        <v>17.836500000000001</v>
      </c>
      <c r="W1760" s="2">
        <f>Sales_Dataset[[#This Row],[Profit]]/Sales_Dataset[[#This Row],[Sales]]</f>
        <v>0.69</v>
      </c>
      <c r="X1760">
        <v>5</v>
      </c>
      <c r="Y1760">
        <v>25.85</v>
      </c>
      <c r="Z1760">
        <v>88014</v>
      </c>
      <c r="AA1760" t="s">
        <v>52</v>
      </c>
      <c r="AB1760" t="s">
        <v>40</v>
      </c>
    </row>
    <row r="1761" spans="1:28" x14ac:dyDescent="0.3">
      <c r="A1761">
        <v>23395</v>
      </c>
      <c r="B1761" t="s">
        <v>27</v>
      </c>
      <c r="C1761">
        <v>7.0000000000000007E-2</v>
      </c>
      <c r="D1761">
        <v>12.28</v>
      </c>
      <c r="E1761">
        <v>4.8600000000000003</v>
      </c>
      <c r="F1761">
        <v>488</v>
      </c>
      <c r="G1761" t="s">
        <v>2410</v>
      </c>
      <c r="H1761" t="s">
        <v>43</v>
      </c>
      <c r="I1761" t="s">
        <v>30</v>
      </c>
      <c r="J1761" t="s">
        <v>45</v>
      </c>
      <c r="K1761" t="s">
        <v>53</v>
      </c>
      <c r="L1761" t="s">
        <v>47</v>
      </c>
      <c r="M1761" t="s">
        <v>2068</v>
      </c>
      <c r="N1761">
        <v>0.38</v>
      </c>
      <c r="O1761" t="s">
        <v>35</v>
      </c>
      <c r="P1761" t="s">
        <v>69</v>
      </c>
      <c r="Q1761" t="s">
        <v>487</v>
      </c>
      <c r="R1761" t="s">
        <v>1988</v>
      </c>
      <c r="S1761">
        <v>4106</v>
      </c>
      <c r="T1761" s="1">
        <v>42142</v>
      </c>
      <c r="U1761" s="1">
        <v>42144</v>
      </c>
      <c r="V1761">
        <v>-7.94</v>
      </c>
      <c r="W1761" s="2">
        <f>Sales_Dataset[[#This Row],[Profit]]/Sales_Dataset[[#This Row],[Sales]]</f>
        <v>-0.30894941634241246</v>
      </c>
      <c r="X1761">
        <v>2</v>
      </c>
      <c r="Y1761">
        <v>25.7</v>
      </c>
      <c r="Z1761">
        <v>91063</v>
      </c>
      <c r="AA1761" t="s">
        <v>72</v>
      </c>
      <c r="AB1761" t="s">
        <v>40</v>
      </c>
    </row>
    <row r="1762" spans="1:28" x14ac:dyDescent="0.3">
      <c r="A1762">
        <v>26034</v>
      </c>
      <c r="B1762" t="s">
        <v>27</v>
      </c>
      <c r="C1762">
        <v>0.09</v>
      </c>
      <c r="D1762">
        <v>4.55</v>
      </c>
      <c r="E1762">
        <v>1.49</v>
      </c>
      <c r="F1762">
        <v>1368</v>
      </c>
      <c r="G1762" t="s">
        <v>2962</v>
      </c>
      <c r="H1762" t="s">
        <v>43</v>
      </c>
      <c r="I1762" t="s">
        <v>80</v>
      </c>
      <c r="J1762" t="s">
        <v>45</v>
      </c>
      <c r="K1762" t="s">
        <v>67</v>
      </c>
      <c r="L1762" t="s">
        <v>47</v>
      </c>
      <c r="M1762" t="s">
        <v>1199</v>
      </c>
      <c r="N1762">
        <v>0.35</v>
      </c>
      <c r="O1762" t="s">
        <v>35</v>
      </c>
      <c r="P1762" t="s">
        <v>49</v>
      </c>
      <c r="Q1762" t="s">
        <v>50</v>
      </c>
      <c r="R1762" t="s">
        <v>2963</v>
      </c>
      <c r="S1762">
        <v>75901</v>
      </c>
      <c r="T1762" s="1">
        <v>42086</v>
      </c>
      <c r="U1762" s="1">
        <v>42088</v>
      </c>
      <c r="V1762">
        <v>16.898</v>
      </c>
      <c r="W1762" s="2">
        <f>Sales_Dataset[[#This Row],[Profit]]/Sales_Dataset[[#This Row],[Sales]]</f>
        <v>0.66396856581532415</v>
      </c>
      <c r="X1762">
        <v>6</v>
      </c>
      <c r="Y1762">
        <v>25.45</v>
      </c>
      <c r="Z1762">
        <v>90514</v>
      </c>
      <c r="AA1762" t="s">
        <v>52</v>
      </c>
      <c r="AB1762" t="s">
        <v>40</v>
      </c>
    </row>
    <row r="1763" spans="1:28" x14ac:dyDescent="0.3">
      <c r="A1763">
        <v>20494</v>
      </c>
      <c r="B1763" t="s">
        <v>76</v>
      </c>
      <c r="C1763">
        <v>0</v>
      </c>
      <c r="D1763">
        <v>1.88</v>
      </c>
      <c r="E1763">
        <v>1.49</v>
      </c>
      <c r="F1763">
        <v>526</v>
      </c>
      <c r="G1763" t="s">
        <v>1511</v>
      </c>
      <c r="H1763" t="s">
        <v>43</v>
      </c>
      <c r="I1763" t="s">
        <v>44</v>
      </c>
      <c r="J1763" t="s">
        <v>45</v>
      </c>
      <c r="K1763" t="s">
        <v>67</v>
      </c>
      <c r="L1763" t="s">
        <v>47</v>
      </c>
      <c r="M1763" t="s">
        <v>263</v>
      </c>
      <c r="N1763">
        <v>0.37</v>
      </c>
      <c r="O1763" t="s">
        <v>35</v>
      </c>
      <c r="P1763" t="s">
        <v>36</v>
      </c>
      <c r="Q1763" t="s">
        <v>396</v>
      </c>
      <c r="R1763" t="s">
        <v>1512</v>
      </c>
      <c r="S1763">
        <v>85204</v>
      </c>
      <c r="T1763" s="1">
        <v>42021</v>
      </c>
      <c r="U1763" s="1">
        <v>42022</v>
      </c>
      <c r="V1763">
        <v>-15.5595</v>
      </c>
      <c r="W1763" s="2">
        <f>Sales_Dataset[[#This Row],[Profit]]/Sales_Dataset[[#This Row],[Sales]]</f>
        <v>-0.61282000787711699</v>
      </c>
      <c r="X1763">
        <v>13</v>
      </c>
      <c r="Y1763">
        <v>25.39</v>
      </c>
      <c r="Z1763">
        <v>90027</v>
      </c>
      <c r="AA1763" t="s">
        <v>39</v>
      </c>
      <c r="AB1763" t="s">
        <v>40</v>
      </c>
    </row>
    <row r="1764" spans="1:28" x14ac:dyDescent="0.3">
      <c r="A1764">
        <v>18529</v>
      </c>
      <c r="B1764" t="s">
        <v>58</v>
      </c>
      <c r="C1764">
        <v>0.01</v>
      </c>
      <c r="D1764">
        <v>3.15</v>
      </c>
      <c r="E1764">
        <v>0.49</v>
      </c>
      <c r="F1764">
        <v>1008</v>
      </c>
      <c r="G1764" t="s">
        <v>664</v>
      </c>
      <c r="H1764" t="s">
        <v>43</v>
      </c>
      <c r="I1764" t="s">
        <v>44</v>
      </c>
      <c r="J1764" t="s">
        <v>45</v>
      </c>
      <c r="K1764" t="s">
        <v>46</v>
      </c>
      <c r="L1764" t="s">
        <v>47</v>
      </c>
      <c r="M1764" t="s">
        <v>665</v>
      </c>
      <c r="N1764">
        <v>0.37</v>
      </c>
      <c r="O1764" t="s">
        <v>35</v>
      </c>
      <c r="P1764" t="s">
        <v>69</v>
      </c>
      <c r="Q1764" t="s">
        <v>487</v>
      </c>
      <c r="R1764" t="s">
        <v>666</v>
      </c>
      <c r="S1764">
        <v>4038</v>
      </c>
      <c r="T1764" s="1">
        <v>42149</v>
      </c>
      <c r="U1764" s="1">
        <v>42151</v>
      </c>
      <c r="V1764">
        <v>17.505299999999998</v>
      </c>
      <c r="W1764" s="2">
        <f>Sales_Dataset[[#This Row],[Profit]]/Sales_Dataset[[#This Row],[Sales]]</f>
        <v>0.69</v>
      </c>
      <c r="X1764">
        <v>8</v>
      </c>
      <c r="Y1764">
        <v>25.37</v>
      </c>
      <c r="Z1764">
        <v>88371</v>
      </c>
      <c r="AA1764" t="s">
        <v>72</v>
      </c>
      <c r="AB1764" t="s">
        <v>40</v>
      </c>
    </row>
    <row r="1765" spans="1:28" x14ac:dyDescent="0.3">
      <c r="A1765">
        <v>20980</v>
      </c>
      <c r="B1765" t="s">
        <v>27</v>
      </c>
      <c r="C1765">
        <v>0.08</v>
      </c>
      <c r="D1765">
        <v>2.94</v>
      </c>
      <c r="E1765">
        <v>0.96</v>
      </c>
      <c r="F1765">
        <v>2178</v>
      </c>
      <c r="G1765" t="s">
        <v>1701</v>
      </c>
      <c r="H1765" t="s">
        <v>43</v>
      </c>
      <c r="I1765" t="s">
        <v>60</v>
      </c>
      <c r="J1765" t="s">
        <v>45</v>
      </c>
      <c r="K1765" t="s">
        <v>81</v>
      </c>
      <c r="L1765" t="s">
        <v>82</v>
      </c>
      <c r="M1765" t="s">
        <v>139</v>
      </c>
      <c r="N1765">
        <v>0.57999999999999996</v>
      </c>
      <c r="O1765" t="s">
        <v>35</v>
      </c>
      <c r="P1765" t="s">
        <v>69</v>
      </c>
      <c r="Q1765" t="s">
        <v>98</v>
      </c>
      <c r="R1765" t="s">
        <v>1702</v>
      </c>
      <c r="S1765">
        <v>1610</v>
      </c>
      <c r="T1765" s="1">
        <v>42031</v>
      </c>
      <c r="U1765" s="1">
        <v>42033</v>
      </c>
      <c r="V1765">
        <v>-1.18</v>
      </c>
      <c r="W1765" s="2">
        <f>Sales_Dataset[[#This Row],[Profit]]/Sales_Dataset[[#This Row],[Sales]]</f>
        <v>-4.6548323471400387E-2</v>
      </c>
      <c r="X1765">
        <v>9</v>
      </c>
      <c r="Y1765">
        <v>25.35</v>
      </c>
      <c r="Z1765">
        <v>89465</v>
      </c>
      <c r="AA1765" t="s">
        <v>72</v>
      </c>
      <c r="AB1765" t="s">
        <v>40</v>
      </c>
    </row>
    <row r="1766" spans="1:28" x14ac:dyDescent="0.3">
      <c r="A1766">
        <v>21719</v>
      </c>
      <c r="B1766" t="s">
        <v>41</v>
      </c>
      <c r="C1766">
        <v>0.08</v>
      </c>
      <c r="D1766">
        <v>5.4</v>
      </c>
      <c r="E1766">
        <v>7.78</v>
      </c>
      <c r="F1766">
        <v>3133</v>
      </c>
      <c r="G1766" t="s">
        <v>1943</v>
      </c>
      <c r="H1766" t="s">
        <v>43</v>
      </c>
      <c r="I1766" t="s">
        <v>30</v>
      </c>
      <c r="J1766" t="s">
        <v>45</v>
      </c>
      <c r="K1766" t="s">
        <v>67</v>
      </c>
      <c r="L1766" t="s">
        <v>47</v>
      </c>
      <c r="M1766" t="s">
        <v>390</v>
      </c>
      <c r="N1766">
        <v>0.37</v>
      </c>
      <c r="O1766" t="s">
        <v>35</v>
      </c>
      <c r="P1766" t="s">
        <v>49</v>
      </c>
      <c r="Q1766" t="s">
        <v>176</v>
      </c>
      <c r="R1766" t="s">
        <v>1944</v>
      </c>
      <c r="S1766">
        <v>60540</v>
      </c>
      <c r="T1766" s="1">
        <v>42067</v>
      </c>
      <c r="U1766" s="1">
        <v>42067</v>
      </c>
      <c r="V1766">
        <v>-44.067999999999998</v>
      </c>
      <c r="W1766" s="2">
        <f>Sales_Dataset[[#This Row],[Profit]]/Sales_Dataset[[#This Row],[Sales]]</f>
        <v>-1.7383826429980274</v>
      </c>
      <c r="X1766">
        <v>4</v>
      </c>
      <c r="Y1766">
        <v>25.35</v>
      </c>
      <c r="Z1766">
        <v>86792</v>
      </c>
      <c r="AA1766" t="s">
        <v>52</v>
      </c>
      <c r="AB1766" t="s">
        <v>40</v>
      </c>
    </row>
    <row r="1767" spans="1:28" x14ac:dyDescent="0.3">
      <c r="A1767">
        <v>23451</v>
      </c>
      <c r="B1767" t="s">
        <v>41</v>
      </c>
      <c r="C1767">
        <v>0.1</v>
      </c>
      <c r="D1767">
        <v>6.64</v>
      </c>
      <c r="E1767">
        <v>54.95</v>
      </c>
      <c r="F1767">
        <v>3309</v>
      </c>
      <c r="G1767" t="s">
        <v>2433</v>
      </c>
      <c r="H1767" t="s">
        <v>43</v>
      </c>
      <c r="I1767" t="s">
        <v>60</v>
      </c>
      <c r="J1767" t="s">
        <v>31</v>
      </c>
      <c r="K1767" t="s">
        <v>117</v>
      </c>
      <c r="L1767" t="s">
        <v>62</v>
      </c>
      <c r="M1767" t="s">
        <v>879</v>
      </c>
      <c r="N1767">
        <v>0.37</v>
      </c>
      <c r="O1767" t="s">
        <v>35</v>
      </c>
      <c r="P1767" t="s">
        <v>69</v>
      </c>
      <c r="Q1767" t="s">
        <v>98</v>
      </c>
      <c r="R1767" t="s">
        <v>2434</v>
      </c>
      <c r="S1767">
        <v>1760</v>
      </c>
      <c r="T1767" s="1">
        <v>42087</v>
      </c>
      <c r="U1767" s="1">
        <v>42089</v>
      </c>
      <c r="V1767">
        <v>-25</v>
      </c>
      <c r="W1767" s="2">
        <f>Sales_Dataset[[#This Row],[Profit]]/Sales_Dataset[[#This Row],[Sales]]</f>
        <v>-0.98775187672856579</v>
      </c>
      <c r="X1767">
        <v>4</v>
      </c>
      <c r="Y1767">
        <v>25.31</v>
      </c>
      <c r="Z1767">
        <v>90460</v>
      </c>
      <c r="AA1767" t="s">
        <v>72</v>
      </c>
      <c r="AB1767" t="s">
        <v>40</v>
      </c>
    </row>
    <row r="1768" spans="1:28" x14ac:dyDescent="0.3">
      <c r="A1768">
        <v>24161</v>
      </c>
      <c r="B1768" t="s">
        <v>76</v>
      </c>
      <c r="C1768">
        <v>0.05</v>
      </c>
      <c r="D1768">
        <v>11.97</v>
      </c>
      <c r="E1768">
        <v>5.81</v>
      </c>
      <c r="F1768">
        <v>3381</v>
      </c>
      <c r="G1768" t="s">
        <v>2590</v>
      </c>
      <c r="H1768" t="s">
        <v>43</v>
      </c>
      <c r="I1768" t="s">
        <v>30</v>
      </c>
      <c r="J1768" t="s">
        <v>45</v>
      </c>
      <c r="K1768" t="s">
        <v>81</v>
      </c>
      <c r="L1768" t="s">
        <v>62</v>
      </c>
      <c r="M1768" t="s">
        <v>2591</v>
      </c>
      <c r="N1768">
        <v>0.6</v>
      </c>
      <c r="O1768" t="s">
        <v>35</v>
      </c>
      <c r="P1768" t="s">
        <v>88</v>
      </c>
      <c r="Q1768" t="s">
        <v>89</v>
      </c>
      <c r="R1768" t="s">
        <v>2592</v>
      </c>
      <c r="S1768">
        <v>31204</v>
      </c>
      <c r="T1768" s="1">
        <v>42086</v>
      </c>
      <c r="U1768" s="1">
        <v>42088</v>
      </c>
      <c r="V1768">
        <v>349.05930000000001</v>
      </c>
      <c r="W1768" s="2">
        <f>Sales_Dataset[[#This Row],[Profit]]/Sales_Dataset[[#This Row],[Sales]]</f>
        <v>13.79135914658238</v>
      </c>
      <c r="X1768">
        <v>2</v>
      </c>
      <c r="Y1768">
        <v>25.31</v>
      </c>
      <c r="Z1768">
        <v>88836</v>
      </c>
      <c r="AA1768" t="s">
        <v>91</v>
      </c>
      <c r="AB1768" t="s">
        <v>40</v>
      </c>
    </row>
    <row r="1769" spans="1:28" x14ac:dyDescent="0.3">
      <c r="A1769">
        <v>18612</v>
      </c>
      <c r="B1769" t="s">
        <v>58</v>
      </c>
      <c r="C1769">
        <v>0.03</v>
      </c>
      <c r="D1769">
        <v>22.72</v>
      </c>
      <c r="E1769">
        <v>8.99</v>
      </c>
      <c r="F1769">
        <v>2908</v>
      </c>
      <c r="G1769" t="s">
        <v>686</v>
      </c>
      <c r="H1769" t="s">
        <v>43</v>
      </c>
      <c r="I1769" t="s">
        <v>44</v>
      </c>
      <c r="J1769" t="s">
        <v>31</v>
      </c>
      <c r="K1769" t="s">
        <v>117</v>
      </c>
      <c r="L1769" t="s">
        <v>62</v>
      </c>
      <c r="M1769" t="s">
        <v>205</v>
      </c>
      <c r="N1769">
        <v>0.44</v>
      </c>
      <c r="O1769" t="s">
        <v>35</v>
      </c>
      <c r="P1769" t="s">
        <v>69</v>
      </c>
      <c r="Q1769" t="s">
        <v>441</v>
      </c>
      <c r="R1769" t="s">
        <v>688</v>
      </c>
      <c r="S1769">
        <v>44125</v>
      </c>
      <c r="T1769" s="1">
        <v>42012</v>
      </c>
      <c r="U1769" s="1">
        <v>42012</v>
      </c>
      <c r="V1769">
        <v>17.429400000000001</v>
      </c>
      <c r="W1769" s="2">
        <f>Sales_Dataset[[#This Row],[Profit]]/Sales_Dataset[[#This Row],[Sales]]</f>
        <v>0.69</v>
      </c>
      <c r="X1769">
        <v>1</v>
      </c>
      <c r="Y1769">
        <v>25.26</v>
      </c>
      <c r="Z1769">
        <v>88156</v>
      </c>
      <c r="AA1769" t="s">
        <v>72</v>
      </c>
      <c r="AB1769" t="s">
        <v>40</v>
      </c>
    </row>
    <row r="1770" spans="1:28" x14ac:dyDescent="0.3">
      <c r="A1770">
        <v>18855</v>
      </c>
      <c r="B1770" t="s">
        <v>41</v>
      </c>
      <c r="C1770">
        <v>7.0000000000000007E-2</v>
      </c>
      <c r="D1770">
        <v>2.88</v>
      </c>
      <c r="E1770">
        <v>0.5</v>
      </c>
      <c r="F1770">
        <v>2713</v>
      </c>
      <c r="G1770" t="s">
        <v>820</v>
      </c>
      <c r="H1770" t="s">
        <v>43</v>
      </c>
      <c r="I1770" t="s">
        <v>30</v>
      </c>
      <c r="J1770" t="s">
        <v>45</v>
      </c>
      <c r="K1770" t="s">
        <v>46</v>
      </c>
      <c r="L1770" t="s">
        <v>47</v>
      </c>
      <c r="M1770" t="s">
        <v>821</v>
      </c>
      <c r="N1770">
        <v>0.39</v>
      </c>
      <c r="O1770" t="s">
        <v>35</v>
      </c>
      <c r="P1770" t="s">
        <v>49</v>
      </c>
      <c r="Q1770" t="s">
        <v>216</v>
      </c>
      <c r="R1770" t="s">
        <v>822</v>
      </c>
      <c r="S1770">
        <v>49001</v>
      </c>
      <c r="T1770" s="1">
        <v>42176</v>
      </c>
      <c r="U1770" s="1">
        <v>42179</v>
      </c>
      <c r="V1770">
        <v>17.429400000000001</v>
      </c>
      <c r="W1770" s="2">
        <f>Sales_Dataset[[#This Row],[Profit]]/Sales_Dataset[[#This Row],[Sales]]</f>
        <v>0.69</v>
      </c>
      <c r="X1770">
        <v>9</v>
      </c>
      <c r="Y1770">
        <v>25.26</v>
      </c>
      <c r="Z1770">
        <v>88701</v>
      </c>
      <c r="AA1770" t="s">
        <v>52</v>
      </c>
      <c r="AB1770" t="s">
        <v>40</v>
      </c>
    </row>
    <row r="1771" spans="1:28" x14ac:dyDescent="0.3">
      <c r="A1771">
        <v>20182</v>
      </c>
      <c r="B1771" t="s">
        <v>41</v>
      </c>
      <c r="C1771">
        <v>0.09</v>
      </c>
      <c r="D1771">
        <v>2.94</v>
      </c>
      <c r="E1771">
        <v>0.7</v>
      </c>
      <c r="F1771">
        <v>2979</v>
      </c>
      <c r="G1771" t="s">
        <v>425</v>
      </c>
      <c r="H1771" t="s">
        <v>43</v>
      </c>
      <c r="I1771" t="s">
        <v>30</v>
      </c>
      <c r="J1771" t="s">
        <v>45</v>
      </c>
      <c r="K1771" t="s">
        <v>81</v>
      </c>
      <c r="L1771" t="s">
        <v>82</v>
      </c>
      <c r="M1771" t="s">
        <v>1416</v>
      </c>
      <c r="N1771">
        <v>0.57999999999999996</v>
      </c>
      <c r="O1771" t="s">
        <v>35</v>
      </c>
      <c r="P1771" t="s">
        <v>49</v>
      </c>
      <c r="Q1771" t="s">
        <v>427</v>
      </c>
      <c r="R1771" t="s">
        <v>428</v>
      </c>
      <c r="S1771">
        <v>58601</v>
      </c>
      <c r="T1771" s="1">
        <v>42031</v>
      </c>
      <c r="U1771" s="1">
        <v>42032</v>
      </c>
      <c r="V1771">
        <v>6.3840000000000003</v>
      </c>
      <c r="W1771" s="2">
        <f>Sales_Dataset[[#This Row],[Profit]]/Sales_Dataset[[#This Row],[Sales]]</f>
        <v>0.25313243457573359</v>
      </c>
      <c r="X1771">
        <v>9</v>
      </c>
      <c r="Y1771">
        <v>25.22</v>
      </c>
      <c r="Z1771">
        <v>86544</v>
      </c>
      <c r="AA1771" t="s">
        <v>52</v>
      </c>
      <c r="AB1771" t="s">
        <v>40</v>
      </c>
    </row>
    <row r="1772" spans="1:28" x14ac:dyDescent="0.3">
      <c r="A1772">
        <v>19811</v>
      </c>
      <c r="B1772" t="s">
        <v>76</v>
      </c>
      <c r="C1772">
        <v>0.02</v>
      </c>
      <c r="D1772">
        <v>3.28</v>
      </c>
      <c r="E1772">
        <v>3.97</v>
      </c>
      <c r="F1772">
        <v>1433</v>
      </c>
      <c r="G1772" t="s">
        <v>1283</v>
      </c>
      <c r="H1772" t="s">
        <v>85</v>
      </c>
      <c r="I1772" t="s">
        <v>30</v>
      </c>
      <c r="J1772" t="s">
        <v>45</v>
      </c>
      <c r="K1772" t="s">
        <v>81</v>
      </c>
      <c r="L1772" t="s">
        <v>82</v>
      </c>
      <c r="M1772" t="s">
        <v>180</v>
      </c>
      <c r="N1772">
        <v>0.56000000000000005</v>
      </c>
      <c r="O1772" t="s">
        <v>35</v>
      </c>
      <c r="P1772" t="s">
        <v>49</v>
      </c>
      <c r="Q1772" t="s">
        <v>413</v>
      </c>
      <c r="R1772" t="s">
        <v>1284</v>
      </c>
      <c r="S1772">
        <v>47130</v>
      </c>
      <c r="T1772" s="1">
        <v>42068</v>
      </c>
      <c r="U1772" s="1">
        <v>42069</v>
      </c>
      <c r="V1772">
        <v>-66.349999999999994</v>
      </c>
      <c r="W1772" s="2">
        <f>Sales_Dataset[[#This Row],[Profit]]/Sales_Dataset[[#This Row],[Sales]]</f>
        <v>-2.6381709741550696</v>
      </c>
      <c r="X1772">
        <v>7</v>
      </c>
      <c r="Y1772">
        <v>25.15</v>
      </c>
      <c r="Z1772">
        <v>86826</v>
      </c>
      <c r="AA1772" t="s">
        <v>52</v>
      </c>
      <c r="AB1772" t="s">
        <v>40</v>
      </c>
    </row>
    <row r="1773" spans="1:28" x14ac:dyDescent="0.3">
      <c r="A1773">
        <v>18665</v>
      </c>
      <c r="B1773" t="s">
        <v>27</v>
      </c>
      <c r="C1773">
        <v>0.01</v>
      </c>
      <c r="D1773">
        <v>11.58</v>
      </c>
      <c r="E1773">
        <v>5.72</v>
      </c>
      <c r="F1773">
        <v>579</v>
      </c>
      <c r="G1773" t="s">
        <v>732</v>
      </c>
      <c r="H1773" t="s">
        <v>43</v>
      </c>
      <c r="I1773" t="s">
        <v>30</v>
      </c>
      <c r="J1773" t="s">
        <v>45</v>
      </c>
      <c r="K1773" t="s">
        <v>115</v>
      </c>
      <c r="L1773" t="s">
        <v>47</v>
      </c>
      <c r="M1773" t="s">
        <v>733</v>
      </c>
      <c r="N1773">
        <v>0.35</v>
      </c>
      <c r="O1773" t="s">
        <v>35</v>
      </c>
      <c r="P1773" t="s">
        <v>69</v>
      </c>
      <c r="Q1773" t="s">
        <v>480</v>
      </c>
      <c r="R1773" t="s">
        <v>734</v>
      </c>
      <c r="S1773">
        <v>6478</v>
      </c>
      <c r="T1773" s="1">
        <v>42137</v>
      </c>
      <c r="U1773" s="1">
        <v>42139</v>
      </c>
      <c r="V1773">
        <v>-6.61</v>
      </c>
      <c r="W1773" s="2">
        <f>Sales_Dataset[[#This Row],[Profit]]/Sales_Dataset[[#This Row],[Sales]]</f>
        <v>-0.26376695929768557</v>
      </c>
      <c r="X1773">
        <v>2</v>
      </c>
      <c r="Y1773">
        <v>25.06</v>
      </c>
      <c r="Z1773">
        <v>88644</v>
      </c>
      <c r="AA1773" t="s">
        <v>72</v>
      </c>
      <c r="AB1773" t="s">
        <v>40</v>
      </c>
    </row>
    <row r="1774" spans="1:28" x14ac:dyDescent="0.3">
      <c r="A1774">
        <v>21283</v>
      </c>
      <c r="B1774" t="s">
        <v>58</v>
      </c>
      <c r="C1774">
        <v>0.03</v>
      </c>
      <c r="D1774">
        <v>3.28</v>
      </c>
      <c r="E1774">
        <v>3.97</v>
      </c>
      <c r="F1774">
        <v>1782</v>
      </c>
      <c r="G1774" t="s">
        <v>1804</v>
      </c>
      <c r="H1774" t="s">
        <v>43</v>
      </c>
      <c r="I1774" t="s">
        <v>44</v>
      </c>
      <c r="J1774" t="s">
        <v>45</v>
      </c>
      <c r="K1774" t="s">
        <v>81</v>
      </c>
      <c r="L1774" t="s">
        <v>82</v>
      </c>
      <c r="M1774" t="s">
        <v>1425</v>
      </c>
      <c r="N1774">
        <v>0.56000000000000005</v>
      </c>
      <c r="O1774" t="s">
        <v>35</v>
      </c>
      <c r="P1774" t="s">
        <v>36</v>
      </c>
      <c r="Q1774" t="s">
        <v>37</v>
      </c>
      <c r="R1774" t="s">
        <v>1805</v>
      </c>
      <c r="S1774">
        <v>92672</v>
      </c>
      <c r="T1774" s="1">
        <v>42010</v>
      </c>
      <c r="U1774" s="1">
        <v>42012</v>
      </c>
      <c r="V1774">
        <v>-90.755600000000001</v>
      </c>
      <c r="W1774" s="2">
        <f>Sales_Dataset[[#This Row],[Profit]]/Sales_Dataset[[#This Row],[Sales]]</f>
        <v>-3.6937566137566136</v>
      </c>
      <c r="X1774">
        <v>7</v>
      </c>
      <c r="Y1774">
        <v>24.57</v>
      </c>
      <c r="Z1774">
        <v>89856</v>
      </c>
      <c r="AA1774" t="s">
        <v>39</v>
      </c>
      <c r="AB1774" t="s">
        <v>40</v>
      </c>
    </row>
    <row r="1775" spans="1:28" x14ac:dyDescent="0.3">
      <c r="A1775">
        <v>18625</v>
      </c>
      <c r="B1775" t="s">
        <v>76</v>
      </c>
      <c r="C1775">
        <v>0.02</v>
      </c>
      <c r="D1775">
        <v>7.38</v>
      </c>
      <c r="E1775">
        <v>5.21</v>
      </c>
      <c r="F1775">
        <v>1237</v>
      </c>
      <c r="G1775" t="s">
        <v>693</v>
      </c>
      <c r="H1775" t="s">
        <v>43</v>
      </c>
      <c r="I1775" t="s">
        <v>30</v>
      </c>
      <c r="J1775" t="s">
        <v>31</v>
      </c>
      <c r="K1775" t="s">
        <v>117</v>
      </c>
      <c r="L1775" t="s">
        <v>47</v>
      </c>
      <c r="M1775" t="s">
        <v>383</v>
      </c>
      <c r="N1775">
        <v>0.56000000000000005</v>
      </c>
      <c r="O1775" t="s">
        <v>35</v>
      </c>
      <c r="P1775" t="s">
        <v>49</v>
      </c>
      <c r="Q1775" t="s">
        <v>50</v>
      </c>
      <c r="R1775" t="s">
        <v>694</v>
      </c>
      <c r="S1775">
        <v>75007</v>
      </c>
      <c r="T1775" s="1">
        <v>42092</v>
      </c>
      <c r="U1775" s="1">
        <v>42093</v>
      </c>
      <c r="V1775">
        <v>7.74</v>
      </c>
      <c r="W1775" s="2">
        <f>Sales_Dataset[[#This Row],[Profit]]/Sales_Dataset[[#This Row],[Sales]]</f>
        <v>0.31566068515497553</v>
      </c>
      <c r="X1775">
        <v>3</v>
      </c>
      <c r="Y1775">
        <v>24.52</v>
      </c>
      <c r="Z1775">
        <v>86076</v>
      </c>
      <c r="AA1775" t="s">
        <v>52</v>
      </c>
      <c r="AB1775" t="s">
        <v>40</v>
      </c>
    </row>
    <row r="1776" spans="1:28" x14ac:dyDescent="0.3">
      <c r="A1776">
        <v>23084</v>
      </c>
      <c r="B1776" t="s">
        <v>58</v>
      </c>
      <c r="C1776">
        <v>0</v>
      </c>
      <c r="D1776">
        <v>7.28</v>
      </c>
      <c r="E1776">
        <v>3.52</v>
      </c>
      <c r="F1776">
        <v>3243</v>
      </c>
      <c r="G1776" t="s">
        <v>2313</v>
      </c>
      <c r="H1776" t="s">
        <v>43</v>
      </c>
      <c r="I1776" t="s">
        <v>60</v>
      </c>
      <c r="J1776" t="s">
        <v>55</v>
      </c>
      <c r="K1776" t="s">
        <v>86</v>
      </c>
      <c r="L1776" t="s">
        <v>62</v>
      </c>
      <c r="M1776" t="s">
        <v>2314</v>
      </c>
      <c r="N1776">
        <v>0.68</v>
      </c>
      <c r="O1776" t="s">
        <v>35</v>
      </c>
      <c r="P1776" t="s">
        <v>69</v>
      </c>
      <c r="Q1776" t="s">
        <v>480</v>
      </c>
      <c r="R1776" t="s">
        <v>2315</v>
      </c>
      <c r="S1776">
        <v>6010</v>
      </c>
      <c r="T1776" s="1">
        <v>42165</v>
      </c>
      <c r="U1776" s="1">
        <v>42165</v>
      </c>
      <c r="V1776">
        <v>-25.103999999999999</v>
      </c>
      <c r="W1776" s="2">
        <f>Sales_Dataset[[#This Row],[Profit]]/Sales_Dataset[[#This Row],[Sales]]</f>
        <v>-1.0271685761047462</v>
      </c>
      <c r="X1776">
        <v>3</v>
      </c>
      <c r="Y1776">
        <v>24.44</v>
      </c>
      <c r="Z1776">
        <v>88329</v>
      </c>
      <c r="AA1776" t="s">
        <v>72</v>
      </c>
      <c r="AB1776" t="s">
        <v>40</v>
      </c>
    </row>
    <row r="1777" spans="1:28" x14ac:dyDescent="0.3">
      <c r="A1777">
        <v>24480</v>
      </c>
      <c r="B1777" t="s">
        <v>41</v>
      </c>
      <c r="C1777">
        <v>0.03</v>
      </c>
      <c r="D1777">
        <v>3.8</v>
      </c>
      <c r="E1777">
        <v>1.49</v>
      </c>
      <c r="F1777">
        <v>596</v>
      </c>
      <c r="G1777" t="s">
        <v>2649</v>
      </c>
      <c r="H1777" t="s">
        <v>43</v>
      </c>
      <c r="I1777" t="s">
        <v>80</v>
      </c>
      <c r="J1777" t="s">
        <v>45</v>
      </c>
      <c r="K1777" t="s">
        <v>67</v>
      </c>
      <c r="L1777" t="s">
        <v>47</v>
      </c>
      <c r="M1777" t="s">
        <v>1520</v>
      </c>
      <c r="N1777">
        <v>0.38</v>
      </c>
      <c r="O1777" t="s">
        <v>35</v>
      </c>
      <c r="P1777" t="s">
        <v>49</v>
      </c>
      <c r="Q1777" t="s">
        <v>413</v>
      </c>
      <c r="R1777" t="s">
        <v>2650</v>
      </c>
      <c r="S1777">
        <v>46032</v>
      </c>
      <c r="T1777" s="1">
        <v>42050</v>
      </c>
      <c r="U1777" s="1">
        <v>42052</v>
      </c>
      <c r="V1777">
        <v>15.2745</v>
      </c>
      <c r="W1777" s="2">
        <f>Sales_Dataset[[#This Row],[Profit]]/Sales_Dataset[[#This Row],[Sales]]</f>
        <v>0.62935723114956732</v>
      </c>
      <c r="X1777">
        <v>6</v>
      </c>
      <c r="Y1777">
        <v>24.27</v>
      </c>
      <c r="Z1777">
        <v>86308</v>
      </c>
      <c r="AA1777" t="s">
        <v>52</v>
      </c>
      <c r="AB1777" t="s">
        <v>40</v>
      </c>
    </row>
    <row r="1778" spans="1:28" x14ac:dyDescent="0.3">
      <c r="A1778">
        <v>18870</v>
      </c>
      <c r="B1778" t="s">
        <v>76</v>
      </c>
      <c r="C1778">
        <v>0.06</v>
      </c>
      <c r="D1778">
        <v>3.93</v>
      </c>
      <c r="E1778">
        <v>0.99</v>
      </c>
      <c r="F1778">
        <v>2668</v>
      </c>
      <c r="G1778" t="s">
        <v>835</v>
      </c>
      <c r="H1778" t="s">
        <v>43</v>
      </c>
      <c r="I1778" t="s">
        <v>44</v>
      </c>
      <c r="J1778" t="s">
        <v>45</v>
      </c>
      <c r="K1778" t="s">
        <v>268</v>
      </c>
      <c r="L1778" t="s">
        <v>82</v>
      </c>
      <c r="M1778" t="s">
        <v>836</v>
      </c>
      <c r="N1778">
        <v>0.39</v>
      </c>
      <c r="O1778" t="s">
        <v>35</v>
      </c>
      <c r="P1778" t="s">
        <v>49</v>
      </c>
      <c r="Q1778" t="s">
        <v>626</v>
      </c>
      <c r="R1778" t="s">
        <v>837</v>
      </c>
      <c r="S1778">
        <v>57701</v>
      </c>
      <c r="T1778" s="1">
        <v>42115</v>
      </c>
      <c r="U1778" s="1">
        <v>42117</v>
      </c>
      <c r="V1778">
        <v>10.782400000000001</v>
      </c>
      <c r="W1778" s="2">
        <f>Sales_Dataset[[#This Row],[Profit]]/Sales_Dataset[[#This Row],[Sales]]</f>
        <v>0.4459222497932176</v>
      </c>
      <c r="X1778">
        <v>6</v>
      </c>
      <c r="Y1778">
        <v>24.18</v>
      </c>
      <c r="Z1778">
        <v>87832</v>
      </c>
      <c r="AA1778" t="s">
        <v>52</v>
      </c>
      <c r="AB1778" t="s">
        <v>40</v>
      </c>
    </row>
    <row r="1779" spans="1:28" x14ac:dyDescent="0.3">
      <c r="A1779">
        <v>18133</v>
      </c>
      <c r="B1779" t="s">
        <v>76</v>
      </c>
      <c r="C1779">
        <v>0.01</v>
      </c>
      <c r="D1779">
        <v>5.84</v>
      </c>
      <c r="E1779">
        <v>0.83</v>
      </c>
      <c r="F1779">
        <v>2979</v>
      </c>
      <c r="G1779" t="s">
        <v>425</v>
      </c>
      <c r="H1779" t="s">
        <v>43</v>
      </c>
      <c r="I1779" t="s">
        <v>30</v>
      </c>
      <c r="J1779" t="s">
        <v>45</v>
      </c>
      <c r="K1779" t="s">
        <v>81</v>
      </c>
      <c r="L1779" t="s">
        <v>82</v>
      </c>
      <c r="M1779" t="s">
        <v>426</v>
      </c>
      <c r="N1779">
        <v>0.49</v>
      </c>
      <c r="O1779" t="s">
        <v>35</v>
      </c>
      <c r="P1779" t="s">
        <v>49</v>
      </c>
      <c r="Q1779" t="s">
        <v>427</v>
      </c>
      <c r="R1779" t="s">
        <v>428</v>
      </c>
      <c r="S1779">
        <v>58601</v>
      </c>
      <c r="T1779" s="1">
        <v>42169</v>
      </c>
      <c r="U1779" s="1">
        <v>42171</v>
      </c>
      <c r="V1779">
        <v>16.091999999999999</v>
      </c>
      <c r="W1779" s="2">
        <f>Sales_Dataset[[#This Row],[Profit]]/Sales_Dataset[[#This Row],[Sales]]</f>
        <v>0.67358727501046456</v>
      </c>
      <c r="X1779">
        <v>4</v>
      </c>
      <c r="Y1779">
        <v>23.89</v>
      </c>
      <c r="Z1779">
        <v>86546</v>
      </c>
      <c r="AA1779" t="s">
        <v>52</v>
      </c>
      <c r="AB1779" t="s">
        <v>40</v>
      </c>
    </row>
    <row r="1780" spans="1:28" x14ac:dyDescent="0.3">
      <c r="A1780">
        <v>22683</v>
      </c>
      <c r="B1780" t="s">
        <v>58</v>
      </c>
      <c r="C1780">
        <v>0.03</v>
      </c>
      <c r="D1780">
        <v>9.7100000000000009</v>
      </c>
      <c r="E1780">
        <v>9.4499999999999993</v>
      </c>
      <c r="F1780">
        <v>1609</v>
      </c>
      <c r="G1780" t="s">
        <v>2203</v>
      </c>
      <c r="H1780" t="s">
        <v>43</v>
      </c>
      <c r="I1780" t="s">
        <v>80</v>
      </c>
      <c r="J1780" t="s">
        <v>45</v>
      </c>
      <c r="K1780" t="s">
        <v>120</v>
      </c>
      <c r="L1780" t="s">
        <v>47</v>
      </c>
      <c r="M1780" t="s">
        <v>271</v>
      </c>
      <c r="N1780">
        <v>0.6</v>
      </c>
      <c r="O1780" t="s">
        <v>35</v>
      </c>
      <c r="P1780" t="s">
        <v>36</v>
      </c>
      <c r="Q1780" t="s">
        <v>37</v>
      </c>
      <c r="R1780" t="s">
        <v>2204</v>
      </c>
      <c r="S1780">
        <v>95823</v>
      </c>
      <c r="T1780" s="1">
        <v>42135</v>
      </c>
      <c r="U1780" s="1">
        <v>42135</v>
      </c>
      <c r="V1780">
        <v>-36.9</v>
      </c>
      <c r="W1780" s="2">
        <f>Sales_Dataset[[#This Row],[Profit]]/Sales_Dataset[[#This Row],[Sales]]</f>
        <v>-1.5662139219015281</v>
      </c>
      <c r="X1780">
        <v>2</v>
      </c>
      <c r="Y1780">
        <v>23.56</v>
      </c>
      <c r="Z1780">
        <v>87824</v>
      </c>
      <c r="AA1780" t="s">
        <v>39</v>
      </c>
      <c r="AB1780" t="s">
        <v>40</v>
      </c>
    </row>
    <row r="1781" spans="1:28" x14ac:dyDescent="0.3">
      <c r="A1781">
        <v>18537</v>
      </c>
      <c r="B1781" t="s">
        <v>65</v>
      </c>
      <c r="C1781">
        <v>0.06</v>
      </c>
      <c r="D1781">
        <v>2.88</v>
      </c>
      <c r="E1781">
        <v>0.99</v>
      </c>
      <c r="F1781">
        <v>451</v>
      </c>
      <c r="G1781" t="s">
        <v>667</v>
      </c>
      <c r="H1781" t="s">
        <v>43</v>
      </c>
      <c r="I1781" t="s">
        <v>44</v>
      </c>
      <c r="J1781" t="s">
        <v>45</v>
      </c>
      <c r="K1781" t="s">
        <v>46</v>
      </c>
      <c r="L1781" t="s">
        <v>47</v>
      </c>
      <c r="M1781" t="s">
        <v>670</v>
      </c>
      <c r="N1781">
        <v>0.36</v>
      </c>
      <c r="O1781" t="s">
        <v>35</v>
      </c>
      <c r="P1781" t="s">
        <v>36</v>
      </c>
      <c r="Q1781" t="s">
        <v>37</v>
      </c>
      <c r="R1781" t="s">
        <v>669</v>
      </c>
      <c r="S1781">
        <v>94024</v>
      </c>
      <c r="T1781" s="1">
        <v>42009</v>
      </c>
      <c r="U1781" s="1">
        <v>42018</v>
      </c>
      <c r="V1781">
        <v>16.049399999999999</v>
      </c>
      <c r="W1781" s="2">
        <f>Sales_Dataset[[#This Row],[Profit]]/Sales_Dataset[[#This Row],[Sales]]</f>
        <v>0.69</v>
      </c>
      <c r="X1781">
        <v>8</v>
      </c>
      <c r="Y1781">
        <v>23.26</v>
      </c>
      <c r="Z1781">
        <v>86013</v>
      </c>
      <c r="AA1781" t="s">
        <v>39</v>
      </c>
      <c r="AB1781" t="s">
        <v>40</v>
      </c>
    </row>
    <row r="1782" spans="1:28" x14ac:dyDescent="0.3">
      <c r="A1782">
        <v>18895</v>
      </c>
      <c r="B1782" t="s">
        <v>58</v>
      </c>
      <c r="C1782">
        <v>7.0000000000000007E-2</v>
      </c>
      <c r="D1782">
        <v>4.76</v>
      </c>
      <c r="E1782">
        <v>0.88</v>
      </c>
      <c r="F1782">
        <v>2794</v>
      </c>
      <c r="G1782" t="s">
        <v>566</v>
      </c>
      <c r="H1782" t="s">
        <v>43</v>
      </c>
      <c r="I1782" t="s">
        <v>30</v>
      </c>
      <c r="J1782" t="s">
        <v>45</v>
      </c>
      <c r="K1782" t="s">
        <v>53</v>
      </c>
      <c r="L1782" t="s">
        <v>82</v>
      </c>
      <c r="M1782" t="s">
        <v>850</v>
      </c>
      <c r="N1782">
        <v>0.39</v>
      </c>
      <c r="O1782" t="s">
        <v>35</v>
      </c>
      <c r="P1782" t="s">
        <v>49</v>
      </c>
      <c r="Q1782" t="s">
        <v>455</v>
      </c>
      <c r="R1782" t="s">
        <v>568</v>
      </c>
      <c r="S1782">
        <v>50158</v>
      </c>
      <c r="T1782" s="1">
        <v>42162</v>
      </c>
      <c r="U1782" s="1">
        <v>42162</v>
      </c>
      <c r="V1782">
        <v>15.8148</v>
      </c>
      <c r="W1782" s="2">
        <f>Sales_Dataset[[#This Row],[Profit]]/Sales_Dataset[[#This Row],[Sales]]</f>
        <v>0.69</v>
      </c>
      <c r="X1782">
        <v>5</v>
      </c>
      <c r="Y1782">
        <v>22.92</v>
      </c>
      <c r="Z1782">
        <v>87555</v>
      </c>
      <c r="AA1782" t="s">
        <v>52</v>
      </c>
      <c r="AB1782" t="s">
        <v>40</v>
      </c>
    </row>
    <row r="1783" spans="1:28" x14ac:dyDescent="0.3">
      <c r="A1783">
        <v>22890</v>
      </c>
      <c r="B1783" t="s">
        <v>58</v>
      </c>
      <c r="C1783">
        <v>0.02</v>
      </c>
      <c r="D1783">
        <v>5.98</v>
      </c>
      <c r="E1783">
        <v>5.15</v>
      </c>
      <c r="F1783">
        <v>62</v>
      </c>
      <c r="G1783" t="s">
        <v>2273</v>
      </c>
      <c r="H1783" t="s">
        <v>43</v>
      </c>
      <c r="I1783" t="s">
        <v>30</v>
      </c>
      <c r="J1783" t="s">
        <v>45</v>
      </c>
      <c r="K1783" t="s">
        <v>53</v>
      </c>
      <c r="L1783" t="s">
        <v>47</v>
      </c>
      <c r="M1783" t="s">
        <v>385</v>
      </c>
      <c r="N1783">
        <v>0.36</v>
      </c>
      <c r="O1783" t="s">
        <v>35</v>
      </c>
      <c r="P1783" t="s">
        <v>49</v>
      </c>
      <c r="Q1783" t="s">
        <v>50</v>
      </c>
      <c r="R1783" t="s">
        <v>2274</v>
      </c>
      <c r="S1783">
        <v>78664</v>
      </c>
      <c r="T1783" s="1">
        <v>42133</v>
      </c>
      <c r="U1783" s="1">
        <v>42135</v>
      </c>
      <c r="V1783">
        <v>2.1400000000000023</v>
      </c>
      <c r="W1783" s="2">
        <f>Sales_Dataset[[#This Row],[Profit]]/Sales_Dataset[[#This Row],[Sales]]</f>
        <v>9.3654266958424603E-2</v>
      </c>
      <c r="X1783">
        <v>3</v>
      </c>
      <c r="Y1783">
        <v>22.85</v>
      </c>
      <c r="Z1783">
        <v>87407</v>
      </c>
      <c r="AA1783" t="s">
        <v>52</v>
      </c>
      <c r="AB1783" t="s">
        <v>40</v>
      </c>
    </row>
    <row r="1784" spans="1:28" x14ac:dyDescent="0.3">
      <c r="A1784">
        <v>22223</v>
      </c>
      <c r="B1784" t="s">
        <v>41</v>
      </c>
      <c r="C1784">
        <v>0.03</v>
      </c>
      <c r="D1784">
        <v>5.28</v>
      </c>
      <c r="E1784">
        <v>5.66</v>
      </c>
      <c r="F1784">
        <v>388</v>
      </c>
      <c r="G1784" t="s">
        <v>2079</v>
      </c>
      <c r="H1784" t="s">
        <v>43</v>
      </c>
      <c r="I1784" t="s">
        <v>30</v>
      </c>
      <c r="J1784" t="s">
        <v>45</v>
      </c>
      <c r="K1784" t="s">
        <v>53</v>
      </c>
      <c r="L1784" t="s">
        <v>47</v>
      </c>
      <c r="M1784" t="s">
        <v>2080</v>
      </c>
      <c r="N1784">
        <v>0.4</v>
      </c>
      <c r="O1784" t="s">
        <v>35</v>
      </c>
      <c r="P1784" t="s">
        <v>49</v>
      </c>
      <c r="Q1784" t="s">
        <v>467</v>
      </c>
      <c r="R1784" t="s">
        <v>2081</v>
      </c>
      <c r="S1784">
        <v>68847</v>
      </c>
      <c r="T1784" s="1">
        <v>42007</v>
      </c>
      <c r="U1784" s="1">
        <v>42009</v>
      </c>
      <c r="V1784">
        <v>-51.559199999999997</v>
      </c>
      <c r="W1784" s="2">
        <f>Sales_Dataset[[#This Row],[Profit]]/Sales_Dataset[[#This Row],[Sales]]</f>
        <v>-2.2593865030674847</v>
      </c>
      <c r="X1784">
        <v>4</v>
      </c>
      <c r="Y1784">
        <v>22.82</v>
      </c>
      <c r="Z1784">
        <v>90337</v>
      </c>
      <c r="AA1784" t="s">
        <v>52</v>
      </c>
      <c r="AB1784" t="s">
        <v>40</v>
      </c>
    </row>
    <row r="1785" spans="1:28" x14ac:dyDescent="0.3">
      <c r="A1785">
        <v>22097</v>
      </c>
      <c r="B1785" t="s">
        <v>65</v>
      </c>
      <c r="C1785">
        <v>0</v>
      </c>
      <c r="D1785">
        <v>6.48</v>
      </c>
      <c r="E1785">
        <v>8.19</v>
      </c>
      <c r="F1785">
        <v>2781</v>
      </c>
      <c r="G1785" t="s">
        <v>2049</v>
      </c>
      <c r="H1785" t="s">
        <v>43</v>
      </c>
      <c r="I1785" t="s">
        <v>80</v>
      </c>
      <c r="J1785" t="s">
        <v>45</v>
      </c>
      <c r="K1785" t="s">
        <v>53</v>
      </c>
      <c r="L1785" t="s">
        <v>47</v>
      </c>
      <c r="M1785" t="s">
        <v>2052</v>
      </c>
      <c r="N1785">
        <v>0.37</v>
      </c>
      <c r="O1785" t="s">
        <v>35</v>
      </c>
      <c r="P1785" t="s">
        <v>36</v>
      </c>
      <c r="Q1785" t="s">
        <v>516</v>
      </c>
      <c r="R1785" t="s">
        <v>2050</v>
      </c>
      <c r="S1785">
        <v>97071</v>
      </c>
      <c r="T1785" s="1">
        <v>42035</v>
      </c>
      <c r="U1785" s="1">
        <v>42042</v>
      </c>
      <c r="V1785">
        <v>-43.26</v>
      </c>
      <c r="W1785" s="2">
        <f>Sales_Dataset[[#This Row],[Profit]]/Sales_Dataset[[#This Row],[Sales]]</f>
        <v>-1.9082487869430964</v>
      </c>
      <c r="X1785">
        <v>3</v>
      </c>
      <c r="Y1785">
        <v>22.67</v>
      </c>
      <c r="Z1785">
        <v>87162</v>
      </c>
      <c r="AA1785" t="s">
        <v>39</v>
      </c>
      <c r="AB1785" t="s">
        <v>40</v>
      </c>
    </row>
    <row r="1786" spans="1:28" x14ac:dyDescent="0.3">
      <c r="A1786">
        <v>19026</v>
      </c>
      <c r="B1786" t="s">
        <v>65</v>
      </c>
      <c r="C1786">
        <v>0.02</v>
      </c>
      <c r="D1786">
        <v>1.98</v>
      </c>
      <c r="E1786">
        <v>0.7</v>
      </c>
      <c r="F1786">
        <v>1424</v>
      </c>
      <c r="G1786" t="s">
        <v>915</v>
      </c>
      <c r="H1786" t="s">
        <v>43</v>
      </c>
      <c r="I1786" t="s">
        <v>44</v>
      </c>
      <c r="J1786" t="s">
        <v>45</v>
      </c>
      <c r="K1786" t="s">
        <v>268</v>
      </c>
      <c r="L1786" t="s">
        <v>82</v>
      </c>
      <c r="M1786" t="s">
        <v>918</v>
      </c>
      <c r="N1786">
        <v>0.83</v>
      </c>
      <c r="O1786" t="s">
        <v>35</v>
      </c>
      <c r="P1786" t="s">
        <v>36</v>
      </c>
      <c r="Q1786" t="s">
        <v>423</v>
      </c>
      <c r="R1786" t="s">
        <v>498</v>
      </c>
      <c r="S1786">
        <v>80112</v>
      </c>
      <c r="T1786" s="1">
        <v>42016</v>
      </c>
      <c r="U1786" s="1">
        <v>42020</v>
      </c>
      <c r="V1786">
        <v>-20.732799999999997</v>
      </c>
      <c r="W1786" s="2">
        <f>Sales_Dataset[[#This Row],[Profit]]/Sales_Dataset[[#This Row],[Sales]]</f>
        <v>-0.9177866312527666</v>
      </c>
      <c r="X1786">
        <v>11</v>
      </c>
      <c r="Y1786">
        <v>22.59</v>
      </c>
      <c r="Z1786">
        <v>89448</v>
      </c>
      <c r="AA1786" t="s">
        <v>39</v>
      </c>
      <c r="AB1786" t="s">
        <v>40</v>
      </c>
    </row>
    <row r="1787" spans="1:28" x14ac:dyDescent="0.3">
      <c r="A1787">
        <v>19287</v>
      </c>
      <c r="B1787" t="s">
        <v>76</v>
      </c>
      <c r="C1787">
        <v>7.0000000000000007E-2</v>
      </c>
      <c r="D1787">
        <v>7.59</v>
      </c>
      <c r="E1787">
        <v>4</v>
      </c>
      <c r="F1787">
        <v>1711</v>
      </c>
      <c r="G1787" t="s">
        <v>1055</v>
      </c>
      <c r="H1787" t="s">
        <v>43</v>
      </c>
      <c r="I1787" t="s">
        <v>30</v>
      </c>
      <c r="J1787" t="s">
        <v>31</v>
      </c>
      <c r="K1787" t="s">
        <v>117</v>
      </c>
      <c r="L1787" t="s">
        <v>82</v>
      </c>
      <c r="M1787" t="s">
        <v>1030</v>
      </c>
      <c r="N1787">
        <v>0.42</v>
      </c>
      <c r="O1787" t="s">
        <v>35</v>
      </c>
      <c r="P1787" t="s">
        <v>88</v>
      </c>
      <c r="Q1787" t="s">
        <v>89</v>
      </c>
      <c r="R1787" t="s">
        <v>1056</v>
      </c>
      <c r="S1787">
        <v>30062</v>
      </c>
      <c r="T1787" s="1">
        <v>42079</v>
      </c>
      <c r="U1787" s="1">
        <v>42081</v>
      </c>
      <c r="V1787">
        <v>-167.048</v>
      </c>
      <c r="W1787" s="2">
        <f>Sales_Dataset[[#This Row],[Profit]]/Sales_Dataset[[#This Row],[Sales]]</f>
        <v>-7.4309608540925263</v>
      </c>
      <c r="X1787">
        <v>3</v>
      </c>
      <c r="Y1787">
        <v>22.48</v>
      </c>
      <c r="Z1787">
        <v>87747</v>
      </c>
      <c r="AA1787" t="s">
        <v>91</v>
      </c>
      <c r="AB1787" t="s">
        <v>40</v>
      </c>
    </row>
    <row r="1788" spans="1:28" x14ac:dyDescent="0.3">
      <c r="A1788">
        <v>24846</v>
      </c>
      <c r="B1788" t="s">
        <v>27</v>
      </c>
      <c r="C1788">
        <v>0.08</v>
      </c>
      <c r="D1788">
        <v>3.28</v>
      </c>
      <c r="E1788">
        <v>2.31</v>
      </c>
      <c r="F1788">
        <v>14</v>
      </c>
      <c r="G1788" t="s">
        <v>2729</v>
      </c>
      <c r="H1788" t="s">
        <v>43</v>
      </c>
      <c r="I1788" t="s">
        <v>60</v>
      </c>
      <c r="J1788" t="s">
        <v>45</v>
      </c>
      <c r="K1788" t="s">
        <v>81</v>
      </c>
      <c r="L1788" t="s">
        <v>82</v>
      </c>
      <c r="M1788" t="s">
        <v>2730</v>
      </c>
      <c r="N1788">
        <v>0.56000000000000005</v>
      </c>
      <c r="O1788" t="s">
        <v>35</v>
      </c>
      <c r="P1788" t="s">
        <v>49</v>
      </c>
      <c r="Q1788" t="s">
        <v>474</v>
      </c>
      <c r="R1788" t="s">
        <v>966</v>
      </c>
      <c r="S1788">
        <v>55372</v>
      </c>
      <c r="T1788" s="1">
        <v>42136</v>
      </c>
      <c r="U1788" s="1">
        <v>42137</v>
      </c>
      <c r="V1788">
        <v>-24.03</v>
      </c>
      <c r="W1788" s="2">
        <f>Sales_Dataset[[#This Row],[Profit]]/Sales_Dataset[[#This Row],[Sales]]</f>
        <v>-1.0809716599190284</v>
      </c>
      <c r="X1788">
        <v>7</v>
      </c>
      <c r="Y1788">
        <v>22.23</v>
      </c>
      <c r="Z1788">
        <v>86838</v>
      </c>
      <c r="AA1788" t="s">
        <v>52</v>
      </c>
      <c r="AB1788" t="s">
        <v>40</v>
      </c>
    </row>
    <row r="1789" spans="1:28" x14ac:dyDescent="0.3">
      <c r="A1789">
        <v>18947</v>
      </c>
      <c r="B1789" t="s">
        <v>27</v>
      </c>
      <c r="C1789">
        <v>7.0000000000000007E-2</v>
      </c>
      <c r="D1789">
        <v>7.68</v>
      </c>
      <c r="E1789">
        <v>6.16</v>
      </c>
      <c r="F1789">
        <v>3347</v>
      </c>
      <c r="G1789" t="s">
        <v>876</v>
      </c>
      <c r="H1789" t="s">
        <v>85</v>
      </c>
      <c r="I1789" t="s">
        <v>80</v>
      </c>
      <c r="J1789" t="s">
        <v>45</v>
      </c>
      <c r="K1789" t="s">
        <v>67</v>
      </c>
      <c r="L1789" t="s">
        <v>47</v>
      </c>
      <c r="M1789" t="s">
        <v>877</v>
      </c>
      <c r="N1789">
        <v>0.35</v>
      </c>
      <c r="O1789" t="s">
        <v>35</v>
      </c>
      <c r="P1789" t="s">
        <v>88</v>
      </c>
      <c r="Q1789" t="s">
        <v>94</v>
      </c>
      <c r="R1789" t="s">
        <v>878</v>
      </c>
      <c r="S1789">
        <v>33411</v>
      </c>
      <c r="T1789" s="1">
        <v>42010</v>
      </c>
      <c r="U1789" s="1">
        <v>42012</v>
      </c>
      <c r="V1789">
        <v>125.9982</v>
      </c>
      <c r="W1789" s="2">
        <f>Sales_Dataset[[#This Row],[Profit]]/Sales_Dataset[[#This Row],[Sales]]</f>
        <v>5.6935472209670133</v>
      </c>
      <c r="X1789">
        <v>1</v>
      </c>
      <c r="Y1789">
        <v>22.13</v>
      </c>
      <c r="Z1789">
        <v>89355</v>
      </c>
      <c r="AA1789" t="s">
        <v>91</v>
      </c>
      <c r="AB1789" t="s">
        <v>40</v>
      </c>
    </row>
    <row r="1790" spans="1:28" x14ac:dyDescent="0.3">
      <c r="A1790">
        <v>23964</v>
      </c>
      <c r="B1790" t="s">
        <v>65</v>
      </c>
      <c r="C1790">
        <v>0.09</v>
      </c>
      <c r="D1790">
        <v>1.86</v>
      </c>
      <c r="E1790">
        <v>2.58</v>
      </c>
      <c r="F1790">
        <v>2270</v>
      </c>
      <c r="G1790" t="s">
        <v>2551</v>
      </c>
      <c r="H1790" t="s">
        <v>43</v>
      </c>
      <c r="I1790" t="s">
        <v>60</v>
      </c>
      <c r="J1790" t="s">
        <v>45</v>
      </c>
      <c r="K1790" t="s">
        <v>268</v>
      </c>
      <c r="L1790" t="s">
        <v>82</v>
      </c>
      <c r="M1790" t="s">
        <v>1844</v>
      </c>
      <c r="N1790">
        <v>0.82</v>
      </c>
      <c r="O1790" t="s">
        <v>35</v>
      </c>
      <c r="P1790" t="s">
        <v>88</v>
      </c>
      <c r="Q1790" t="s">
        <v>598</v>
      </c>
      <c r="R1790" t="s">
        <v>2552</v>
      </c>
      <c r="S1790">
        <v>29662</v>
      </c>
      <c r="T1790" s="1">
        <v>42041</v>
      </c>
      <c r="U1790" s="1">
        <v>42046</v>
      </c>
      <c r="V1790">
        <v>-1084.8469632000001</v>
      </c>
      <c r="W1790" s="2">
        <f>Sales_Dataset[[#This Row],[Profit]]/Sales_Dataset[[#This Row],[Sales]]</f>
        <v>-49.065896119402993</v>
      </c>
      <c r="X1790">
        <v>12</v>
      </c>
      <c r="Y1790">
        <v>22.11</v>
      </c>
      <c r="Z1790">
        <v>89572</v>
      </c>
      <c r="AA1790" t="s">
        <v>91</v>
      </c>
      <c r="AB1790" t="s">
        <v>40</v>
      </c>
    </row>
    <row r="1791" spans="1:28" x14ac:dyDescent="0.3">
      <c r="A1791">
        <v>19419</v>
      </c>
      <c r="B1791" t="s">
        <v>65</v>
      </c>
      <c r="C1791">
        <v>0.03</v>
      </c>
      <c r="D1791">
        <v>5.08</v>
      </c>
      <c r="E1791">
        <v>2.0299999999999998</v>
      </c>
      <c r="F1791">
        <v>1781</v>
      </c>
      <c r="G1791" t="s">
        <v>1026</v>
      </c>
      <c r="H1791" t="s">
        <v>43</v>
      </c>
      <c r="I1791" t="s">
        <v>44</v>
      </c>
      <c r="J1791" t="s">
        <v>31</v>
      </c>
      <c r="K1791" t="s">
        <v>117</v>
      </c>
      <c r="L1791" t="s">
        <v>82</v>
      </c>
      <c r="M1791" t="s">
        <v>1121</v>
      </c>
      <c r="N1791">
        <v>0.51</v>
      </c>
      <c r="O1791" t="s">
        <v>35</v>
      </c>
      <c r="P1791" t="s">
        <v>36</v>
      </c>
      <c r="Q1791" t="s">
        <v>37</v>
      </c>
      <c r="R1791" t="s">
        <v>1028</v>
      </c>
      <c r="S1791">
        <v>94070</v>
      </c>
      <c r="T1791" s="1">
        <v>42011</v>
      </c>
      <c r="U1791" s="1">
        <v>42016</v>
      </c>
      <c r="V1791">
        <v>15.1524</v>
      </c>
      <c r="W1791" s="2">
        <f>Sales_Dataset[[#This Row],[Profit]]/Sales_Dataset[[#This Row],[Sales]]</f>
        <v>0.69</v>
      </c>
      <c r="X1791">
        <v>4</v>
      </c>
      <c r="Y1791">
        <v>21.96</v>
      </c>
      <c r="Z1791">
        <v>89858</v>
      </c>
      <c r="AA1791" t="s">
        <v>39</v>
      </c>
      <c r="AB1791" t="s">
        <v>40</v>
      </c>
    </row>
    <row r="1792" spans="1:28" x14ac:dyDescent="0.3">
      <c r="A1792">
        <v>24842</v>
      </c>
      <c r="B1792" t="s">
        <v>27</v>
      </c>
      <c r="C1792">
        <v>0.01</v>
      </c>
      <c r="D1792">
        <v>6.98</v>
      </c>
      <c r="E1792">
        <v>1.6</v>
      </c>
      <c r="F1792">
        <v>827</v>
      </c>
      <c r="G1792" t="s">
        <v>2728</v>
      </c>
      <c r="H1792" t="s">
        <v>43</v>
      </c>
      <c r="I1792" t="s">
        <v>44</v>
      </c>
      <c r="J1792" t="s">
        <v>45</v>
      </c>
      <c r="K1792" t="s">
        <v>53</v>
      </c>
      <c r="L1792" t="s">
        <v>82</v>
      </c>
      <c r="M1792" t="s">
        <v>1403</v>
      </c>
      <c r="N1792">
        <v>0.38</v>
      </c>
      <c r="O1792" t="s">
        <v>35</v>
      </c>
      <c r="P1792" t="s">
        <v>49</v>
      </c>
      <c r="Q1792" t="s">
        <v>50</v>
      </c>
      <c r="R1792" t="s">
        <v>1114</v>
      </c>
      <c r="S1792">
        <v>79109</v>
      </c>
      <c r="T1792" s="1">
        <v>42149</v>
      </c>
      <c r="U1792" s="1">
        <v>42150</v>
      </c>
      <c r="V1792">
        <v>0.34600000000000009</v>
      </c>
      <c r="W1792" s="2">
        <f>Sales_Dataset[[#This Row],[Profit]]/Sales_Dataset[[#This Row],[Sales]]</f>
        <v>1.5777473780209762E-2</v>
      </c>
      <c r="X1792">
        <v>3</v>
      </c>
      <c r="Y1792">
        <v>21.93</v>
      </c>
      <c r="Z1792">
        <v>89259</v>
      </c>
      <c r="AA1792" t="s">
        <v>52</v>
      </c>
      <c r="AB1792" t="s">
        <v>40</v>
      </c>
    </row>
    <row r="1793" spans="1:28" x14ac:dyDescent="0.3">
      <c r="A1793">
        <v>23267</v>
      </c>
      <c r="B1793" t="s">
        <v>65</v>
      </c>
      <c r="C1793">
        <v>0.06</v>
      </c>
      <c r="D1793">
        <v>5.18</v>
      </c>
      <c r="E1793">
        <v>2.04</v>
      </c>
      <c r="F1793">
        <v>3246</v>
      </c>
      <c r="G1793" t="s">
        <v>2360</v>
      </c>
      <c r="H1793" t="s">
        <v>43</v>
      </c>
      <c r="I1793" t="s">
        <v>60</v>
      </c>
      <c r="J1793" t="s">
        <v>45</v>
      </c>
      <c r="K1793" t="s">
        <v>53</v>
      </c>
      <c r="L1793" t="s">
        <v>82</v>
      </c>
      <c r="M1793" t="s">
        <v>146</v>
      </c>
      <c r="N1793">
        <v>0.36</v>
      </c>
      <c r="O1793" t="s">
        <v>35</v>
      </c>
      <c r="P1793" t="s">
        <v>69</v>
      </c>
      <c r="Q1793" t="s">
        <v>727</v>
      </c>
      <c r="R1793" t="s">
        <v>2361</v>
      </c>
      <c r="S1793">
        <v>3051</v>
      </c>
      <c r="T1793" s="1">
        <v>42095</v>
      </c>
      <c r="U1793" s="1">
        <v>42095</v>
      </c>
      <c r="V1793">
        <v>1.9504000000000001</v>
      </c>
      <c r="W1793" s="2">
        <f>Sales_Dataset[[#This Row],[Profit]]/Sales_Dataset[[#This Row],[Sales]]</f>
        <v>8.9222323879231485E-2</v>
      </c>
      <c r="X1793">
        <v>4</v>
      </c>
      <c r="Y1793">
        <v>21.86</v>
      </c>
      <c r="Z1793">
        <v>88330</v>
      </c>
      <c r="AA1793" t="s">
        <v>72</v>
      </c>
      <c r="AB1793" t="s">
        <v>40</v>
      </c>
    </row>
    <row r="1794" spans="1:28" x14ac:dyDescent="0.3">
      <c r="A1794">
        <v>18498</v>
      </c>
      <c r="B1794" t="s">
        <v>58</v>
      </c>
      <c r="C1794">
        <v>0.09</v>
      </c>
      <c r="D1794">
        <v>1.76</v>
      </c>
      <c r="E1794">
        <v>0.7</v>
      </c>
      <c r="F1794">
        <v>2049</v>
      </c>
      <c r="G1794" t="s">
        <v>646</v>
      </c>
      <c r="H1794" t="s">
        <v>43</v>
      </c>
      <c r="I1794" t="s">
        <v>30</v>
      </c>
      <c r="J1794" t="s">
        <v>45</v>
      </c>
      <c r="K1794" t="s">
        <v>81</v>
      </c>
      <c r="L1794" t="s">
        <v>82</v>
      </c>
      <c r="M1794" t="s">
        <v>649</v>
      </c>
      <c r="N1794">
        <v>0.56000000000000005</v>
      </c>
      <c r="O1794" t="s">
        <v>35</v>
      </c>
      <c r="P1794" t="s">
        <v>88</v>
      </c>
      <c r="Q1794" t="s">
        <v>437</v>
      </c>
      <c r="R1794" t="s">
        <v>648</v>
      </c>
      <c r="S1794">
        <v>22801</v>
      </c>
      <c r="T1794" s="1">
        <v>42176</v>
      </c>
      <c r="U1794" s="1">
        <v>42179</v>
      </c>
      <c r="V1794">
        <v>-12.277999999999999</v>
      </c>
      <c r="W1794" s="2">
        <f>Sales_Dataset[[#This Row],[Profit]]/Sales_Dataset[[#This Row],[Sales]]</f>
        <v>-0.56398713826366553</v>
      </c>
      <c r="X1794">
        <v>13</v>
      </c>
      <c r="Y1794">
        <v>21.77</v>
      </c>
      <c r="Z1794">
        <v>88220</v>
      </c>
      <c r="AA1794" t="s">
        <v>91</v>
      </c>
      <c r="AB1794" t="s">
        <v>40</v>
      </c>
    </row>
    <row r="1795" spans="1:28" x14ac:dyDescent="0.3">
      <c r="A1795">
        <v>21531</v>
      </c>
      <c r="B1795" t="s">
        <v>27</v>
      </c>
      <c r="C1795">
        <v>0.1</v>
      </c>
      <c r="D1795">
        <v>6.68</v>
      </c>
      <c r="E1795">
        <v>6.93</v>
      </c>
      <c r="F1795">
        <v>2286</v>
      </c>
      <c r="G1795" t="s">
        <v>1882</v>
      </c>
      <c r="H1795" t="s">
        <v>43</v>
      </c>
      <c r="I1795" t="s">
        <v>30</v>
      </c>
      <c r="J1795" t="s">
        <v>45</v>
      </c>
      <c r="K1795" t="s">
        <v>53</v>
      </c>
      <c r="L1795" t="s">
        <v>47</v>
      </c>
      <c r="M1795" t="s">
        <v>709</v>
      </c>
      <c r="N1795">
        <v>0.37</v>
      </c>
      <c r="O1795" t="s">
        <v>35</v>
      </c>
      <c r="P1795" t="s">
        <v>88</v>
      </c>
      <c r="Q1795" t="s">
        <v>598</v>
      </c>
      <c r="R1795" t="s">
        <v>1883</v>
      </c>
      <c r="S1795">
        <v>29301</v>
      </c>
      <c r="T1795" s="1">
        <v>42039</v>
      </c>
      <c r="U1795" s="1">
        <v>42042</v>
      </c>
      <c r="V1795">
        <v>-100.072</v>
      </c>
      <c r="W1795" s="2">
        <f>Sales_Dataset[[#This Row],[Profit]]/Sales_Dataset[[#This Row],[Sales]]</f>
        <v>-4.6415584415584421</v>
      </c>
      <c r="X1795">
        <v>3</v>
      </c>
      <c r="Y1795">
        <v>21.56</v>
      </c>
      <c r="Z1795">
        <v>90145</v>
      </c>
      <c r="AA1795" t="s">
        <v>91</v>
      </c>
      <c r="AB1795" t="s">
        <v>40</v>
      </c>
    </row>
    <row r="1796" spans="1:28" x14ac:dyDescent="0.3">
      <c r="A1796">
        <v>19182</v>
      </c>
      <c r="B1796" t="s">
        <v>58</v>
      </c>
      <c r="C1796">
        <v>0.03</v>
      </c>
      <c r="D1796">
        <v>4.4800000000000004</v>
      </c>
      <c r="E1796">
        <v>49</v>
      </c>
      <c r="F1796">
        <v>1178</v>
      </c>
      <c r="G1796" t="s">
        <v>1003</v>
      </c>
      <c r="H1796" t="s">
        <v>43</v>
      </c>
      <c r="I1796" t="s">
        <v>80</v>
      </c>
      <c r="J1796" t="s">
        <v>45</v>
      </c>
      <c r="K1796" t="s">
        <v>73</v>
      </c>
      <c r="L1796" t="s">
        <v>105</v>
      </c>
      <c r="M1796" t="s">
        <v>1004</v>
      </c>
      <c r="N1796">
        <v>0.6</v>
      </c>
      <c r="O1796" t="s">
        <v>35</v>
      </c>
      <c r="P1796" t="s">
        <v>88</v>
      </c>
      <c r="Q1796" t="s">
        <v>94</v>
      </c>
      <c r="R1796" t="s">
        <v>1005</v>
      </c>
      <c r="S1796">
        <v>32701</v>
      </c>
      <c r="T1796" s="1">
        <v>42103</v>
      </c>
      <c r="U1796" s="1">
        <v>42105</v>
      </c>
      <c r="V1796">
        <v>64.265999999999991</v>
      </c>
      <c r="W1796" s="2">
        <f>Sales_Dataset[[#This Row],[Profit]]/Sales_Dataset[[#This Row],[Sales]]</f>
        <v>2.9946877912395147</v>
      </c>
      <c r="X1796">
        <v>2</v>
      </c>
      <c r="Y1796">
        <v>21.46</v>
      </c>
      <c r="Z1796">
        <v>89787</v>
      </c>
      <c r="AA1796" t="s">
        <v>91</v>
      </c>
      <c r="AB1796" t="s">
        <v>40</v>
      </c>
    </row>
    <row r="1797" spans="1:28" x14ac:dyDescent="0.3">
      <c r="A1797">
        <v>23415</v>
      </c>
      <c r="B1797" t="s">
        <v>41</v>
      </c>
      <c r="C1797">
        <v>0.05</v>
      </c>
      <c r="D1797">
        <v>6.48</v>
      </c>
      <c r="E1797">
        <v>6.22</v>
      </c>
      <c r="F1797">
        <v>1439</v>
      </c>
      <c r="G1797" t="s">
        <v>2416</v>
      </c>
      <c r="H1797" t="s">
        <v>43</v>
      </c>
      <c r="I1797" t="s">
        <v>30</v>
      </c>
      <c r="J1797" t="s">
        <v>45</v>
      </c>
      <c r="K1797" t="s">
        <v>53</v>
      </c>
      <c r="L1797" t="s">
        <v>47</v>
      </c>
      <c r="M1797" t="s">
        <v>2417</v>
      </c>
      <c r="N1797">
        <v>0.37</v>
      </c>
      <c r="O1797" t="s">
        <v>35</v>
      </c>
      <c r="P1797" t="s">
        <v>69</v>
      </c>
      <c r="Q1797" t="s">
        <v>441</v>
      </c>
      <c r="R1797" t="s">
        <v>2418</v>
      </c>
      <c r="S1797">
        <v>44117</v>
      </c>
      <c r="T1797" s="1">
        <v>42122</v>
      </c>
      <c r="U1797" s="1">
        <v>42123</v>
      </c>
      <c r="V1797">
        <v>-29.07</v>
      </c>
      <c r="W1797" s="2">
        <f>Sales_Dataset[[#This Row],[Profit]]/Sales_Dataset[[#This Row],[Sales]]</f>
        <v>-1.3546132339235788</v>
      </c>
      <c r="X1797">
        <v>3</v>
      </c>
      <c r="Y1797">
        <v>21.46</v>
      </c>
      <c r="Z1797">
        <v>90121</v>
      </c>
      <c r="AA1797" t="s">
        <v>72</v>
      </c>
      <c r="AB1797" t="s">
        <v>40</v>
      </c>
    </row>
    <row r="1798" spans="1:28" x14ac:dyDescent="0.3">
      <c r="A1798">
        <v>23567</v>
      </c>
      <c r="B1798" t="s">
        <v>41</v>
      </c>
      <c r="C1798">
        <v>0.05</v>
      </c>
      <c r="D1798">
        <v>2.62</v>
      </c>
      <c r="E1798">
        <v>0.8</v>
      </c>
      <c r="F1798">
        <v>2941</v>
      </c>
      <c r="G1798" t="s">
        <v>2472</v>
      </c>
      <c r="H1798" t="s">
        <v>43</v>
      </c>
      <c r="I1798" t="s">
        <v>60</v>
      </c>
      <c r="J1798" t="s">
        <v>45</v>
      </c>
      <c r="K1798" t="s">
        <v>268</v>
      </c>
      <c r="L1798" t="s">
        <v>82</v>
      </c>
      <c r="M1798" t="s">
        <v>1302</v>
      </c>
      <c r="N1798">
        <v>0.39</v>
      </c>
      <c r="O1798" t="s">
        <v>35</v>
      </c>
      <c r="P1798" t="s">
        <v>69</v>
      </c>
      <c r="Q1798" t="s">
        <v>497</v>
      </c>
      <c r="R1798" t="s">
        <v>1840</v>
      </c>
      <c r="S1798">
        <v>7960</v>
      </c>
      <c r="T1798" s="1">
        <v>42150</v>
      </c>
      <c r="U1798" s="1">
        <v>42151</v>
      </c>
      <c r="V1798">
        <v>12.71</v>
      </c>
      <c r="W1798" s="2">
        <f>Sales_Dataset[[#This Row],[Profit]]/Sales_Dataset[[#This Row],[Sales]]</f>
        <v>0.593647828117702</v>
      </c>
      <c r="X1798">
        <v>8</v>
      </c>
      <c r="Y1798">
        <v>21.41</v>
      </c>
      <c r="Z1798">
        <v>87618</v>
      </c>
      <c r="AA1798" t="s">
        <v>72</v>
      </c>
      <c r="AB1798" t="s">
        <v>40</v>
      </c>
    </row>
    <row r="1799" spans="1:28" x14ac:dyDescent="0.3">
      <c r="A1799">
        <v>19325</v>
      </c>
      <c r="B1799" t="s">
        <v>65</v>
      </c>
      <c r="C1799">
        <v>0.06</v>
      </c>
      <c r="D1799">
        <v>4.18</v>
      </c>
      <c r="E1799">
        <v>2.99</v>
      </c>
      <c r="F1799">
        <v>688</v>
      </c>
      <c r="G1799" t="s">
        <v>1073</v>
      </c>
      <c r="H1799" t="s">
        <v>43</v>
      </c>
      <c r="I1799" t="s">
        <v>60</v>
      </c>
      <c r="J1799" t="s">
        <v>45</v>
      </c>
      <c r="K1799" t="s">
        <v>67</v>
      </c>
      <c r="L1799" t="s">
        <v>47</v>
      </c>
      <c r="M1799" t="s">
        <v>1074</v>
      </c>
      <c r="N1799">
        <v>0.37</v>
      </c>
      <c r="O1799" t="s">
        <v>35</v>
      </c>
      <c r="P1799" t="s">
        <v>49</v>
      </c>
      <c r="Q1799" t="s">
        <v>433</v>
      </c>
      <c r="R1799" t="s">
        <v>1075</v>
      </c>
      <c r="S1799">
        <v>63116</v>
      </c>
      <c r="T1799" s="1">
        <v>42069</v>
      </c>
      <c r="U1799" s="1">
        <v>42071</v>
      </c>
      <c r="V1799">
        <v>-12.719000000000001</v>
      </c>
      <c r="W1799" s="2">
        <f>Sales_Dataset[[#This Row],[Profit]]/Sales_Dataset[[#This Row],[Sales]]</f>
        <v>-0.59601686972821</v>
      </c>
      <c r="X1799">
        <v>5</v>
      </c>
      <c r="Y1799">
        <v>21.34</v>
      </c>
      <c r="Z1799">
        <v>88504</v>
      </c>
      <c r="AA1799" t="s">
        <v>52</v>
      </c>
      <c r="AB1799" t="s">
        <v>40</v>
      </c>
    </row>
    <row r="1800" spans="1:28" x14ac:dyDescent="0.3">
      <c r="A1800">
        <v>21387</v>
      </c>
      <c r="B1800" t="s">
        <v>65</v>
      </c>
      <c r="C1800">
        <v>0.02</v>
      </c>
      <c r="D1800">
        <v>15.51</v>
      </c>
      <c r="E1800">
        <v>17.78</v>
      </c>
      <c r="F1800">
        <v>1829</v>
      </c>
      <c r="G1800" t="s">
        <v>1833</v>
      </c>
      <c r="H1800" t="s">
        <v>43</v>
      </c>
      <c r="I1800" t="s">
        <v>30</v>
      </c>
      <c r="J1800" t="s">
        <v>45</v>
      </c>
      <c r="K1800" t="s">
        <v>120</v>
      </c>
      <c r="L1800" t="s">
        <v>47</v>
      </c>
      <c r="M1800" t="s">
        <v>1836</v>
      </c>
      <c r="N1800">
        <v>0.59</v>
      </c>
      <c r="O1800" t="s">
        <v>35</v>
      </c>
      <c r="P1800" t="s">
        <v>49</v>
      </c>
      <c r="Q1800" t="s">
        <v>455</v>
      </c>
      <c r="R1800" t="s">
        <v>1834</v>
      </c>
      <c r="S1800">
        <v>52402</v>
      </c>
      <c r="T1800" s="1">
        <v>42010</v>
      </c>
      <c r="U1800" s="1">
        <v>42017</v>
      </c>
      <c r="V1800">
        <v>-47.97</v>
      </c>
      <c r="W1800" s="2">
        <f>Sales_Dataset[[#This Row],[Profit]]/Sales_Dataset[[#This Row],[Sales]]</f>
        <v>-2.2542293233082704</v>
      </c>
      <c r="X1800">
        <v>1</v>
      </c>
      <c r="Y1800">
        <v>21.28</v>
      </c>
      <c r="Z1800">
        <v>86960</v>
      </c>
      <c r="AA1800" t="s">
        <v>52</v>
      </c>
      <c r="AB1800" t="s">
        <v>40</v>
      </c>
    </row>
    <row r="1801" spans="1:28" x14ac:dyDescent="0.3">
      <c r="A1801">
        <v>23605</v>
      </c>
      <c r="B1801" t="s">
        <v>27</v>
      </c>
      <c r="C1801">
        <v>0.01</v>
      </c>
      <c r="D1801">
        <v>10.06</v>
      </c>
      <c r="E1801">
        <v>2.06</v>
      </c>
      <c r="F1801">
        <v>211</v>
      </c>
      <c r="G1801" t="s">
        <v>2317</v>
      </c>
      <c r="H1801" t="s">
        <v>43</v>
      </c>
      <c r="I1801" t="s">
        <v>80</v>
      </c>
      <c r="J1801" t="s">
        <v>45</v>
      </c>
      <c r="K1801" t="s">
        <v>53</v>
      </c>
      <c r="L1801" t="s">
        <v>82</v>
      </c>
      <c r="M1801" t="s">
        <v>662</v>
      </c>
      <c r="N1801">
        <v>0.39</v>
      </c>
      <c r="O1801" t="s">
        <v>35</v>
      </c>
      <c r="P1801" t="s">
        <v>69</v>
      </c>
      <c r="Q1801" t="s">
        <v>70</v>
      </c>
      <c r="R1801" t="s">
        <v>2318</v>
      </c>
      <c r="S1801">
        <v>13501</v>
      </c>
      <c r="T1801" s="1">
        <v>42010</v>
      </c>
      <c r="U1801" s="1">
        <v>42012</v>
      </c>
      <c r="V1801">
        <v>7.59</v>
      </c>
      <c r="W1801" s="2">
        <f>Sales_Dataset[[#This Row],[Profit]]/Sales_Dataset[[#This Row],[Sales]]</f>
        <v>0.35801886792452831</v>
      </c>
      <c r="X1801">
        <v>2</v>
      </c>
      <c r="Y1801">
        <v>21.2</v>
      </c>
      <c r="Z1801">
        <v>85964</v>
      </c>
      <c r="AA1801" t="s">
        <v>72</v>
      </c>
      <c r="AB1801" t="s">
        <v>40</v>
      </c>
    </row>
    <row r="1802" spans="1:28" x14ac:dyDescent="0.3">
      <c r="A1802">
        <v>22849</v>
      </c>
      <c r="B1802" t="s">
        <v>65</v>
      </c>
      <c r="C1802">
        <v>0.09</v>
      </c>
      <c r="D1802">
        <v>18.97</v>
      </c>
      <c r="E1802">
        <v>9.0299999999999994</v>
      </c>
      <c r="F1802">
        <v>2684</v>
      </c>
      <c r="G1802" t="s">
        <v>2261</v>
      </c>
      <c r="H1802" t="s">
        <v>43</v>
      </c>
      <c r="I1802" t="s">
        <v>60</v>
      </c>
      <c r="J1802" t="s">
        <v>45</v>
      </c>
      <c r="K1802" t="s">
        <v>53</v>
      </c>
      <c r="L1802" t="s">
        <v>47</v>
      </c>
      <c r="M1802" t="s">
        <v>1537</v>
      </c>
      <c r="N1802">
        <v>0.37</v>
      </c>
      <c r="O1802" t="s">
        <v>35</v>
      </c>
      <c r="P1802" t="s">
        <v>88</v>
      </c>
      <c r="Q1802" t="s">
        <v>94</v>
      </c>
      <c r="R1802" t="s">
        <v>2262</v>
      </c>
      <c r="S1802">
        <v>33952</v>
      </c>
      <c r="T1802" s="1">
        <v>42050</v>
      </c>
      <c r="U1802" s="1">
        <v>42055</v>
      </c>
      <c r="V1802">
        <v>-1748.0119999999999</v>
      </c>
      <c r="W1802" s="2">
        <f>Sales_Dataset[[#This Row],[Profit]]/Sales_Dataset[[#This Row],[Sales]]</f>
        <v>-83.397519083969456</v>
      </c>
      <c r="X1802">
        <v>1</v>
      </c>
      <c r="Y1802">
        <v>20.96</v>
      </c>
      <c r="Z1802">
        <v>89146</v>
      </c>
      <c r="AA1802" t="s">
        <v>91</v>
      </c>
      <c r="AB1802" t="s">
        <v>40</v>
      </c>
    </row>
    <row r="1803" spans="1:28" x14ac:dyDescent="0.3">
      <c r="A1803">
        <v>23394</v>
      </c>
      <c r="B1803" t="s">
        <v>27</v>
      </c>
      <c r="C1803">
        <v>0.1</v>
      </c>
      <c r="D1803">
        <v>3.36</v>
      </c>
      <c r="E1803">
        <v>6.27</v>
      </c>
      <c r="F1803">
        <v>487</v>
      </c>
      <c r="G1803" t="s">
        <v>2409</v>
      </c>
      <c r="H1803" t="s">
        <v>85</v>
      </c>
      <c r="I1803" t="s">
        <v>30</v>
      </c>
      <c r="J1803" t="s">
        <v>45</v>
      </c>
      <c r="K1803" t="s">
        <v>67</v>
      </c>
      <c r="L1803" t="s">
        <v>47</v>
      </c>
      <c r="M1803" t="s">
        <v>1012</v>
      </c>
      <c r="N1803">
        <v>0.4</v>
      </c>
      <c r="O1803" t="s">
        <v>35</v>
      </c>
      <c r="P1803" t="s">
        <v>69</v>
      </c>
      <c r="Q1803" t="s">
        <v>487</v>
      </c>
      <c r="R1803" t="s">
        <v>905</v>
      </c>
      <c r="S1803">
        <v>4073</v>
      </c>
      <c r="T1803" s="1">
        <v>42142</v>
      </c>
      <c r="U1803" s="1">
        <v>42143</v>
      </c>
      <c r="V1803">
        <v>-67.0565</v>
      </c>
      <c r="W1803" s="2">
        <f>Sales_Dataset[[#This Row],[Profit]]/Sales_Dataset[[#This Row],[Sales]]</f>
        <v>-3.213057019645424</v>
      </c>
      <c r="X1803">
        <v>5</v>
      </c>
      <c r="Y1803">
        <v>20.87</v>
      </c>
      <c r="Z1803">
        <v>91063</v>
      </c>
      <c r="AA1803" t="s">
        <v>72</v>
      </c>
      <c r="AB1803" t="s">
        <v>40</v>
      </c>
    </row>
    <row r="1804" spans="1:28" x14ac:dyDescent="0.3">
      <c r="A1804">
        <v>23141</v>
      </c>
      <c r="B1804" t="s">
        <v>58</v>
      </c>
      <c r="C1804">
        <v>0.09</v>
      </c>
      <c r="D1804">
        <v>3.68</v>
      </c>
      <c r="E1804">
        <v>1.32</v>
      </c>
      <c r="F1804">
        <v>702</v>
      </c>
      <c r="G1804" t="s">
        <v>2325</v>
      </c>
      <c r="H1804" t="s">
        <v>43</v>
      </c>
      <c r="I1804" t="s">
        <v>80</v>
      </c>
      <c r="J1804" t="s">
        <v>45</v>
      </c>
      <c r="K1804" t="s">
        <v>61</v>
      </c>
      <c r="L1804" t="s">
        <v>82</v>
      </c>
      <c r="M1804" t="s">
        <v>270</v>
      </c>
      <c r="N1804">
        <v>0.83</v>
      </c>
      <c r="O1804" t="s">
        <v>35</v>
      </c>
      <c r="P1804" t="s">
        <v>36</v>
      </c>
      <c r="Q1804" t="s">
        <v>37</v>
      </c>
      <c r="R1804" t="s">
        <v>2326</v>
      </c>
      <c r="S1804">
        <v>95404</v>
      </c>
      <c r="T1804" s="1">
        <v>42185</v>
      </c>
      <c r="U1804" s="1">
        <v>42186</v>
      </c>
      <c r="V1804">
        <v>-17.527999999999999</v>
      </c>
      <c r="W1804" s="2">
        <f>Sales_Dataset[[#This Row],[Profit]]/Sales_Dataset[[#This Row],[Sales]]</f>
        <v>-0.84309764309764312</v>
      </c>
      <c r="X1804">
        <v>6</v>
      </c>
      <c r="Y1804">
        <v>20.79</v>
      </c>
      <c r="Z1804">
        <v>87979</v>
      </c>
      <c r="AA1804" t="s">
        <v>39</v>
      </c>
      <c r="AB1804" t="s">
        <v>40</v>
      </c>
    </row>
    <row r="1805" spans="1:28" x14ac:dyDescent="0.3">
      <c r="A1805">
        <v>21699</v>
      </c>
      <c r="B1805" t="s">
        <v>65</v>
      </c>
      <c r="C1805">
        <v>0.1</v>
      </c>
      <c r="D1805">
        <v>3.98</v>
      </c>
      <c r="E1805">
        <v>2.97</v>
      </c>
      <c r="F1805">
        <v>2089</v>
      </c>
      <c r="G1805" t="s">
        <v>1932</v>
      </c>
      <c r="H1805" t="s">
        <v>85</v>
      </c>
      <c r="I1805" t="s">
        <v>30</v>
      </c>
      <c r="J1805" t="s">
        <v>45</v>
      </c>
      <c r="K1805" t="s">
        <v>53</v>
      </c>
      <c r="L1805" t="s">
        <v>82</v>
      </c>
      <c r="M1805" t="s">
        <v>1936</v>
      </c>
      <c r="N1805">
        <v>0.35</v>
      </c>
      <c r="O1805" t="s">
        <v>35</v>
      </c>
      <c r="P1805" t="s">
        <v>69</v>
      </c>
      <c r="Q1805" t="s">
        <v>70</v>
      </c>
      <c r="R1805" t="s">
        <v>1934</v>
      </c>
      <c r="S1805">
        <v>10956</v>
      </c>
      <c r="T1805" s="1">
        <v>42185</v>
      </c>
      <c r="U1805" s="1">
        <v>42189</v>
      </c>
      <c r="V1805">
        <v>-5.3849999999999998</v>
      </c>
      <c r="W1805" s="2">
        <f>Sales_Dataset[[#This Row],[Profit]]/Sales_Dataset[[#This Row],[Sales]]</f>
        <v>-0.26217137293086662</v>
      </c>
      <c r="X1805">
        <v>5</v>
      </c>
      <c r="Y1805">
        <v>20.54</v>
      </c>
      <c r="Z1805">
        <v>88348</v>
      </c>
      <c r="AA1805" t="s">
        <v>72</v>
      </c>
      <c r="AB1805" t="s">
        <v>40</v>
      </c>
    </row>
    <row r="1806" spans="1:28" x14ac:dyDescent="0.3">
      <c r="A1806">
        <v>24995</v>
      </c>
      <c r="B1806" t="s">
        <v>65</v>
      </c>
      <c r="C1806">
        <v>0.02</v>
      </c>
      <c r="D1806">
        <v>3.8</v>
      </c>
      <c r="E1806">
        <v>1.49</v>
      </c>
      <c r="F1806">
        <v>2935</v>
      </c>
      <c r="G1806" t="s">
        <v>2780</v>
      </c>
      <c r="H1806" t="s">
        <v>43</v>
      </c>
      <c r="I1806" t="s">
        <v>60</v>
      </c>
      <c r="J1806" t="s">
        <v>45</v>
      </c>
      <c r="K1806" t="s">
        <v>67</v>
      </c>
      <c r="L1806" t="s">
        <v>47</v>
      </c>
      <c r="M1806" t="s">
        <v>1520</v>
      </c>
      <c r="N1806">
        <v>0.38</v>
      </c>
      <c r="O1806" t="s">
        <v>35</v>
      </c>
      <c r="P1806" t="s">
        <v>69</v>
      </c>
      <c r="Q1806" t="s">
        <v>98</v>
      </c>
      <c r="R1806" t="s">
        <v>99</v>
      </c>
      <c r="S1806">
        <v>2215</v>
      </c>
      <c r="T1806" s="1">
        <v>42135</v>
      </c>
      <c r="U1806" s="1">
        <v>42139</v>
      </c>
      <c r="V1806">
        <v>7.31</v>
      </c>
      <c r="W1806" s="2">
        <f>Sales_Dataset[[#This Row],[Profit]]/Sales_Dataset[[#This Row],[Sales]]</f>
        <v>0.35728250244379273</v>
      </c>
      <c r="X1806">
        <v>5</v>
      </c>
      <c r="Y1806">
        <v>20.46</v>
      </c>
      <c r="Z1806">
        <v>87617</v>
      </c>
      <c r="AA1806" t="s">
        <v>72</v>
      </c>
      <c r="AB1806" t="s">
        <v>40</v>
      </c>
    </row>
    <row r="1807" spans="1:28" x14ac:dyDescent="0.3">
      <c r="A1807">
        <v>19951</v>
      </c>
      <c r="B1807" t="s">
        <v>27</v>
      </c>
      <c r="C1807">
        <v>0.09</v>
      </c>
      <c r="D1807">
        <v>4</v>
      </c>
      <c r="E1807">
        <v>1.3</v>
      </c>
      <c r="F1807">
        <v>114</v>
      </c>
      <c r="G1807" t="s">
        <v>946</v>
      </c>
      <c r="H1807" t="s">
        <v>85</v>
      </c>
      <c r="I1807" t="s">
        <v>44</v>
      </c>
      <c r="J1807" t="s">
        <v>45</v>
      </c>
      <c r="K1807" t="s">
        <v>53</v>
      </c>
      <c r="L1807" t="s">
        <v>82</v>
      </c>
      <c r="M1807" t="s">
        <v>173</v>
      </c>
      <c r="N1807">
        <v>0.37</v>
      </c>
      <c r="O1807" t="s">
        <v>35</v>
      </c>
      <c r="P1807" t="s">
        <v>36</v>
      </c>
      <c r="Q1807" t="s">
        <v>516</v>
      </c>
      <c r="R1807" t="s">
        <v>947</v>
      </c>
      <c r="S1807">
        <v>97035</v>
      </c>
      <c r="T1807" s="1">
        <v>42098</v>
      </c>
      <c r="U1807" s="1">
        <v>42100</v>
      </c>
      <c r="V1807">
        <v>14.0898</v>
      </c>
      <c r="W1807" s="2">
        <f>Sales_Dataset[[#This Row],[Profit]]/Sales_Dataset[[#This Row],[Sales]]</f>
        <v>0.69</v>
      </c>
      <c r="X1807">
        <v>5</v>
      </c>
      <c r="Y1807">
        <v>20.420000000000002</v>
      </c>
      <c r="Z1807">
        <v>89584</v>
      </c>
      <c r="AA1807" t="s">
        <v>39</v>
      </c>
      <c r="AB1807" t="s">
        <v>40</v>
      </c>
    </row>
    <row r="1808" spans="1:28" x14ac:dyDescent="0.3">
      <c r="A1808">
        <v>19782</v>
      </c>
      <c r="B1808" t="s">
        <v>41</v>
      </c>
      <c r="C1808">
        <v>0.01</v>
      </c>
      <c r="D1808">
        <v>1.68</v>
      </c>
      <c r="E1808">
        <v>1.57</v>
      </c>
      <c r="F1808">
        <v>593</v>
      </c>
      <c r="G1808" t="s">
        <v>1278</v>
      </c>
      <c r="H1808" t="s">
        <v>43</v>
      </c>
      <c r="I1808" t="s">
        <v>60</v>
      </c>
      <c r="J1808" t="s">
        <v>45</v>
      </c>
      <c r="K1808" t="s">
        <v>81</v>
      </c>
      <c r="L1808" t="s">
        <v>82</v>
      </c>
      <c r="M1808" t="s">
        <v>102</v>
      </c>
      <c r="N1808">
        <v>0.59</v>
      </c>
      <c r="O1808" t="s">
        <v>35</v>
      </c>
      <c r="P1808" t="s">
        <v>49</v>
      </c>
      <c r="Q1808" t="s">
        <v>176</v>
      </c>
      <c r="R1808" t="s">
        <v>1279</v>
      </c>
      <c r="S1808">
        <v>60517</v>
      </c>
      <c r="T1808" s="1">
        <v>42021</v>
      </c>
      <c r="U1808" s="1">
        <v>42023</v>
      </c>
      <c r="V1808">
        <v>-53.444000000000003</v>
      </c>
      <c r="W1808" s="2">
        <f>Sales_Dataset[[#This Row],[Profit]]/Sales_Dataset[[#This Row],[Sales]]</f>
        <v>-2.6236622484045165</v>
      </c>
      <c r="X1808">
        <v>12</v>
      </c>
      <c r="Y1808">
        <v>20.37</v>
      </c>
      <c r="Z1808">
        <v>86307</v>
      </c>
      <c r="AA1808" t="s">
        <v>52</v>
      </c>
      <c r="AB1808" t="s">
        <v>40</v>
      </c>
    </row>
    <row r="1809" spans="1:28" x14ac:dyDescent="0.3">
      <c r="A1809">
        <v>18013</v>
      </c>
      <c r="B1809" t="s">
        <v>76</v>
      </c>
      <c r="C1809">
        <v>0.03</v>
      </c>
      <c r="D1809">
        <v>1.68</v>
      </c>
      <c r="E1809">
        <v>0.7</v>
      </c>
      <c r="F1809">
        <v>1737</v>
      </c>
      <c r="G1809" t="s">
        <v>374</v>
      </c>
      <c r="H1809" t="s">
        <v>85</v>
      </c>
      <c r="I1809" t="s">
        <v>30</v>
      </c>
      <c r="J1809" t="s">
        <v>45</v>
      </c>
      <c r="K1809" t="s">
        <v>81</v>
      </c>
      <c r="L1809" t="s">
        <v>82</v>
      </c>
      <c r="M1809" t="s">
        <v>377</v>
      </c>
      <c r="N1809">
        <v>0.6</v>
      </c>
      <c r="O1809" t="s">
        <v>35</v>
      </c>
      <c r="P1809" t="s">
        <v>88</v>
      </c>
      <c r="Q1809" t="s">
        <v>112</v>
      </c>
      <c r="R1809" t="s">
        <v>376</v>
      </c>
      <c r="S1809">
        <v>27529</v>
      </c>
      <c r="T1809" s="1">
        <v>42158</v>
      </c>
      <c r="U1809" s="1">
        <v>42160</v>
      </c>
      <c r="V1809">
        <v>-106.42100000000001</v>
      </c>
      <c r="W1809" s="2">
        <f>Sales_Dataset[[#This Row],[Profit]]/Sales_Dataset[[#This Row],[Sales]]</f>
        <v>-5.2579545454545462</v>
      </c>
      <c r="X1809">
        <v>11</v>
      </c>
      <c r="Y1809">
        <v>20.239999999999998</v>
      </c>
      <c r="Z1809">
        <v>85866</v>
      </c>
      <c r="AA1809" t="s">
        <v>91</v>
      </c>
      <c r="AB1809" t="s">
        <v>40</v>
      </c>
    </row>
    <row r="1810" spans="1:28" x14ac:dyDescent="0.3">
      <c r="A1810">
        <v>23313</v>
      </c>
      <c r="B1810" t="s">
        <v>65</v>
      </c>
      <c r="C1810">
        <v>0.08</v>
      </c>
      <c r="D1810">
        <v>9.48</v>
      </c>
      <c r="E1810">
        <v>7.29</v>
      </c>
      <c r="F1810">
        <v>2308</v>
      </c>
      <c r="G1810" t="s">
        <v>2381</v>
      </c>
      <c r="H1810" t="s">
        <v>43</v>
      </c>
      <c r="I1810" t="s">
        <v>60</v>
      </c>
      <c r="J1810" t="s">
        <v>31</v>
      </c>
      <c r="K1810" t="s">
        <v>117</v>
      </c>
      <c r="L1810" t="s">
        <v>62</v>
      </c>
      <c r="M1810" t="s">
        <v>1965</v>
      </c>
      <c r="N1810">
        <v>0.45</v>
      </c>
      <c r="O1810" t="s">
        <v>35</v>
      </c>
      <c r="P1810" t="s">
        <v>88</v>
      </c>
      <c r="Q1810" t="s">
        <v>94</v>
      </c>
      <c r="R1810" t="s">
        <v>2382</v>
      </c>
      <c r="S1810">
        <v>33971</v>
      </c>
      <c r="T1810" s="1">
        <v>42087</v>
      </c>
      <c r="U1810" s="1">
        <v>42089</v>
      </c>
      <c r="V1810">
        <v>-50.4</v>
      </c>
      <c r="W1810" s="2">
        <f>Sales_Dataset[[#This Row],[Profit]]/Sales_Dataset[[#This Row],[Sales]]</f>
        <v>-2.4925816023738872</v>
      </c>
      <c r="X1810">
        <v>2</v>
      </c>
      <c r="Y1810">
        <v>20.22</v>
      </c>
      <c r="Z1810">
        <v>90557</v>
      </c>
      <c r="AA1810" t="s">
        <v>91</v>
      </c>
      <c r="AB1810" t="s">
        <v>40</v>
      </c>
    </row>
    <row r="1811" spans="1:28" x14ac:dyDescent="0.3">
      <c r="A1811">
        <v>21005</v>
      </c>
      <c r="B1811" t="s">
        <v>65</v>
      </c>
      <c r="C1811">
        <v>7.0000000000000007E-2</v>
      </c>
      <c r="D1811">
        <v>5.98</v>
      </c>
      <c r="E1811">
        <v>4.6900000000000004</v>
      </c>
      <c r="F1811">
        <v>1341</v>
      </c>
      <c r="G1811" t="s">
        <v>1712</v>
      </c>
      <c r="H1811" t="s">
        <v>43</v>
      </c>
      <c r="I1811" t="s">
        <v>44</v>
      </c>
      <c r="J1811" t="s">
        <v>45</v>
      </c>
      <c r="K1811" t="s">
        <v>120</v>
      </c>
      <c r="L1811" t="s">
        <v>47</v>
      </c>
      <c r="M1811" t="s">
        <v>201</v>
      </c>
      <c r="N1811">
        <v>0.68</v>
      </c>
      <c r="O1811" t="s">
        <v>35</v>
      </c>
      <c r="P1811" t="s">
        <v>69</v>
      </c>
      <c r="Q1811" t="s">
        <v>165</v>
      </c>
      <c r="R1811" t="s">
        <v>1713</v>
      </c>
      <c r="S1811">
        <v>17201</v>
      </c>
      <c r="T1811" s="1">
        <v>42045</v>
      </c>
      <c r="U1811" s="1">
        <v>42050</v>
      </c>
      <c r="V1811">
        <v>-12.708800000000002</v>
      </c>
      <c r="W1811" s="2">
        <f>Sales_Dataset[[#This Row],[Profit]]/Sales_Dataset[[#This Row],[Sales]]</f>
        <v>-0.63448826759860211</v>
      </c>
      <c r="X1811">
        <v>3</v>
      </c>
      <c r="Y1811">
        <v>20.03</v>
      </c>
      <c r="Z1811">
        <v>91244</v>
      </c>
      <c r="AA1811" t="s">
        <v>72</v>
      </c>
      <c r="AB1811" t="s">
        <v>40</v>
      </c>
    </row>
    <row r="1812" spans="1:28" x14ac:dyDescent="0.3">
      <c r="A1812">
        <v>26011</v>
      </c>
      <c r="B1812" t="s">
        <v>41</v>
      </c>
      <c r="C1812">
        <v>0.08</v>
      </c>
      <c r="D1812">
        <v>1.81</v>
      </c>
      <c r="E1812">
        <v>0.75</v>
      </c>
      <c r="F1812">
        <v>890</v>
      </c>
      <c r="G1812" t="s">
        <v>2957</v>
      </c>
      <c r="H1812" t="s">
        <v>43</v>
      </c>
      <c r="I1812" t="s">
        <v>80</v>
      </c>
      <c r="J1812" t="s">
        <v>31</v>
      </c>
      <c r="K1812" t="s">
        <v>185</v>
      </c>
      <c r="L1812" t="s">
        <v>74</v>
      </c>
      <c r="M1812" t="s">
        <v>2550</v>
      </c>
      <c r="N1812">
        <v>0.57999999999999996</v>
      </c>
      <c r="O1812" t="s">
        <v>35</v>
      </c>
      <c r="P1812" t="s">
        <v>49</v>
      </c>
      <c r="Q1812" t="s">
        <v>50</v>
      </c>
      <c r="R1812" t="s">
        <v>2958</v>
      </c>
      <c r="S1812">
        <v>76021</v>
      </c>
      <c r="T1812" s="1">
        <v>42009</v>
      </c>
      <c r="U1812" s="1">
        <v>42010</v>
      </c>
      <c r="V1812">
        <v>1.3224</v>
      </c>
      <c r="W1812" s="2">
        <f>Sales_Dataset[[#This Row],[Profit]]/Sales_Dataset[[#This Row],[Sales]]</f>
        <v>6.6219328993490242E-2</v>
      </c>
      <c r="X1812">
        <v>11</v>
      </c>
      <c r="Y1812">
        <v>19.97</v>
      </c>
      <c r="Z1812">
        <v>89536</v>
      </c>
      <c r="AA1812" t="s">
        <v>52</v>
      </c>
      <c r="AB1812" t="s">
        <v>40</v>
      </c>
    </row>
    <row r="1813" spans="1:28" x14ac:dyDescent="0.3">
      <c r="A1813">
        <v>18536</v>
      </c>
      <c r="B1813" t="s">
        <v>65</v>
      </c>
      <c r="C1813">
        <v>0.01</v>
      </c>
      <c r="D1813">
        <v>8.8800000000000008</v>
      </c>
      <c r="E1813">
        <v>6.28</v>
      </c>
      <c r="F1813">
        <v>451</v>
      </c>
      <c r="G1813" t="s">
        <v>667</v>
      </c>
      <c r="H1813" t="s">
        <v>43</v>
      </c>
      <c r="I1813" t="s">
        <v>44</v>
      </c>
      <c r="J1813" t="s">
        <v>45</v>
      </c>
      <c r="K1813" t="s">
        <v>67</v>
      </c>
      <c r="L1813" t="s">
        <v>47</v>
      </c>
      <c r="M1813" t="s">
        <v>668</v>
      </c>
      <c r="N1813">
        <v>0.35</v>
      </c>
      <c r="O1813" t="s">
        <v>35</v>
      </c>
      <c r="P1813" t="s">
        <v>36</v>
      </c>
      <c r="Q1813" t="s">
        <v>37</v>
      </c>
      <c r="R1813" t="s">
        <v>669</v>
      </c>
      <c r="S1813">
        <v>94024</v>
      </c>
      <c r="T1813" s="1">
        <v>42009</v>
      </c>
      <c r="U1813" s="1">
        <v>42014</v>
      </c>
      <c r="V1813">
        <v>-15.456</v>
      </c>
      <c r="W1813" s="2">
        <f>Sales_Dataset[[#This Row],[Profit]]/Sales_Dataset[[#This Row],[Sales]]</f>
        <v>-0.77824773413897286</v>
      </c>
      <c r="X1813">
        <v>2</v>
      </c>
      <c r="Y1813">
        <v>19.86</v>
      </c>
      <c r="Z1813">
        <v>86013</v>
      </c>
      <c r="AA1813" t="s">
        <v>39</v>
      </c>
      <c r="AB1813" t="s">
        <v>40</v>
      </c>
    </row>
    <row r="1814" spans="1:28" x14ac:dyDescent="0.3">
      <c r="A1814">
        <v>20874</v>
      </c>
      <c r="B1814" t="s">
        <v>41</v>
      </c>
      <c r="C1814">
        <v>0.1</v>
      </c>
      <c r="D1814">
        <v>18.97</v>
      </c>
      <c r="E1814">
        <v>9.0299999999999994</v>
      </c>
      <c r="F1814">
        <v>657</v>
      </c>
      <c r="G1814" t="s">
        <v>1670</v>
      </c>
      <c r="H1814" t="s">
        <v>43</v>
      </c>
      <c r="I1814" t="s">
        <v>80</v>
      </c>
      <c r="J1814" t="s">
        <v>45</v>
      </c>
      <c r="K1814" t="s">
        <v>53</v>
      </c>
      <c r="L1814" t="s">
        <v>47</v>
      </c>
      <c r="M1814" t="s">
        <v>1537</v>
      </c>
      <c r="N1814">
        <v>0.37</v>
      </c>
      <c r="O1814" t="s">
        <v>35</v>
      </c>
      <c r="P1814" t="s">
        <v>69</v>
      </c>
      <c r="Q1814" t="s">
        <v>98</v>
      </c>
      <c r="R1814" t="s">
        <v>1671</v>
      </c>
      <c r="S1814">
        <v>1540</v>
      </c>
      <c r="T1814" s="1">
        <v>42023</v>
      </c>
      <c r="U1814" s="1">
        <v>42025</v>
      </c>
      <c r="V1814">
        <v>-24.204799999999999</v>
      </c>
      <c r="W1814" s="2">
        <f>Sales_Dataset[[#This Row],[Profit]]/Sales_Dataset[[#This Row],[Sales]]</f>
        <v>-1.2268018246325392</v>
      </c>
      <c r="X1814">
        <v>1</v>
      </c>
      <c r="Y1814">
        <v>19.73</v>
      </c>
      <c r="Z1814">
        <v>91212</v>
      </c>
      <c r="AA1814" t="s">
        <v>72</v>
      </c>
      <c r="AB1814" t="s">
        <v>40</v>
      </c>
    </row>
    <row r="1815" spans="1:28" x14ac:dyDescent="0.3">
      <c r="A1815">
        <v>18409</v>
      </c>
      <c r="B1815" t="s">
        <v>58</v>
      </c>
      <c r="C1815">
        <v>0.01</v>
      </c>
      <c r="D1815">
        <v>5.44</v>
      </c>
      <c r="E1815">
        <v>7.46</v>
      </c>
      <c r="F1815">
        <v>2141</v>
      </c>
      <c r="G1815" t="s">
        <v>583</v>
      </c>
      <c r="H1815" t="s">
        <v>43</v>
      </c>
      <c r="I1815" t="s">
        <v>44</v>
      </c>
      <c r="J1815" t="s">
        <v>45</v>
      </c>
      <c r="K1815" t="s">
        <v>67</v>
      </c>
      <c r="L1815" t="s">
        <v>47</v>
      </c>
      <c r="M1815" t="s">
        <v>584</v>
      </c>
      <c r="N1815">
        <v>0.36</v>
      </c>
      <c r="O1815" t="s">
        <v>35</v>
      </c>
      <c r="P1815" t="s">
        <v>36</v>
      </c>
      <c r="Q1815" t="s">
        <v>423</v>
      </c>
      <c r="R1815" t="s">
        <v>585</v>
      </c>
      <c r="S1815">
        <v>81301</v>
      </c>
      <c r="T1815" s="1">
        <v>42053</v>
      </c>
      <c r="U1815" s="1">
        <v>42054</v>
      </c>
      <c r="V1815">
        <v>-18.478199999999998</v>
      </c>
      <c r="W1815" s="2">
        <f>Sales_Dataset[[#This Row],[Profit]]/Sales_Dataset[[#This Row],[Sales]]</f>
        <v>-0.93893292682926821</v>
      </c>
      <c r="X1815">
        <v>3</v>
      </c>
      <c r="Y1815">
        <v>19.68</v>
      </c>
      <c r="Z1815">
        <v>87570</v>
      </c>
      <c r="AA1815" t="s">
        <v>39</v>
      </c>
      <c r="AB1815" t="s">
        <v>40</v>
      </c>
    </row>
    <row r="1816" spans="1:28" x14ac:dyDescent="0.3">
      <c r="A1816">
        <v>19751</v>
      </c>
      <c r="B1816" t="s">
        <v>65</v>
      </c>
      <c r="C1816">
        <v>0.08</v>
      </c>
      <c r="D1816">
        <v>2.08</v>
      </c>
      <c r="E1816">
        <v>5.33</v>
      </c>
      <c r="F1816">
        <v>1686</v>
      </c>
      <c r="G1816" t="s">
        <v>1266</v>
      </c>
      <c r="H1816" t="s">
        <v>43</v>
      </c>
      <c r="I1816" t="s">
        <v>30</v>
      </c>
      <c r="J1816" t="s">
        <v>31</v>
      </c>
      <c r="K1816" t="s">
        <v>117</v>
      </c>
      <c r="L1816" t="s">
        <v>47</v>
      </c>
      <c r="M1816" t="s">
        <v>1091</v>
      </c>
      <c r="N1816">
        <v>0.43</v>
      </c>
      <c r="O1816" t="s">
        <v>35</v>
      </c>
      <c r="P1816" t="s">
        <v>49</v>
      </c>
      <c r="Q1816" t="s">
        <v>176</v>
      </c>
      <c r="R1816" t="s">
        <v>1267</v>
      </c>
      <c r="S1816">
        <v>60123</v>
      </c>
      <c r="T1816" s="1">
        <v>42066</v>
      </c>
      <c r="U1816" s="1">
        <v>42073</v>
      </c>
      <c r="V1816">
        <v>-129.01</v>
      </c>
      <c r="W1816" s="2">
        <f>Sales_Dataset[[#This Row],[Profit]]/Sales_Dataset[[#This Row],[Sales]]</f>
        <v>-6.5587188612099636</v>
      </c>
      <c r="X1816">
        <v>9</v>
      </c>
      <c r="Y1816">
        <v>19.670000000000002</v>
      </c>
      <c r="Z1816">
        <v>86973</v>
      </c>
      <c r="AA1816" t="s">
        <v>52</v>
      </c>
      <c r="AB1816" t="s">
        <v>40</v>
      </c>
    </row>
    <row r="1817" spans="1:28" x14ac:dyDescent="0.3">
      <c r="A1817">
        <v>23926</v>
      </c>
      <c r="B1817" t="s">
        <v>27</v>
      </c>
      <c r="C1817">
        <v>0.06</v>
      </c>
      <c r="D1817">
        <v>3.95</v>
      </c>
      <c r="E1817">
        <v>2</v>
      </c>
      <c r="F1817">
        <v>1254</v>
      </c>
      <c r="G1817" t="s">
        <v>2437</v>
      </c>
      <c r="H1817" t="s">
        <v>43</v>
      </c>
      <c r="I1817" t="s">
        <v>44</v>
      </c>
      <c r="J1817" t="s">
        <v>45</v>
      </c>
      <c r="K1817" t="s">
        <v>268</v>
      </c>
      <c r="L1817" t="s">
        <v>82</v>
      </c>
      <c r="M1817" t="s">
        <v>1253</v>
      </c>
      <c r="N1817">
        <v>0.53</v>
      </c>
      <c r="O1817" t="s">
        <v>35</v>
      </c>
      <c r="P1817" t="s">
        <v>49</v>
      </c>
      <c r="Q1817" t="s">
        <v>50</v>
      </c>
      <c r="R1817" t="s">
        <v>2438</v>
      </c>
      <c r="S1817">
        <v>77530</v>
      </c>
      <c r="T1817" s="1">
        <v>42087</v>
      </c>
      <c r="U1817" s="1">
        <v>42088</v>
      </c>
      <c r="V1817">
        <v>-9.68</v>
      </c>
      <c r="W1817" s="2">
        <f>Sales_Dataset[[#This Row],[Profit]]/Sales_Dataset[[#This Row],[Sales]]</f>
        <v>-0.49237029501525942</v>
      </c>
      <c r="X1817">
        <v>5</v>
      </c>
      <c r="Y1817">
        <v>19.66</v>
      </c>
      <c r="Z1817">
        <v>89984</v>
      </c>
      <c r="AA1817" t="s">
        <v>52</v>
      </c>
      <c r="AB1817" t="s">
        <v>40</v>
      </c>
    </row>
    <row r="1818" spans="1:28" x14ac:dyDescent="0.3">
      <c r="A1818">
        <v>21768</v>
      </c>
      <c r="B1818" t="s">
        <v>65</v>
      </c>
      <c r="C1818">
        <v>0.05</v>
      </c>
      <c r="D1818">
        <v>4.84</v>
      </c>
      <c r="E1818">
        <v>0.71</v>
      </c>
      <c r="F1818">
        <v>2874</v>
      </c>
      <c r="G1818" t="s">
        <v>1032</v>
      </c>
      <c r="H1818" t="s">
        <v>43</v>
      </c>
      <c r="I1818" t="s">
        <v>44</v>
      </c>
      <c r="J1818" t="s">
        <v>45</v>
      </c>
      <c r="K1818" t="s">
        <v>81</v>
      </c>
      <c r="L1818" t="s">
        <v>82</v>
      </c>
      <c r="M1818" t="s">
        <v>259</v>
      </c>
      <c r="N1818">
        <v>0.52</v>
      </c>
      <c r="O1818" t="s">
        <v>35</v>
      </c>
      <c r="P1818" t="s">
        <v>49</v>
      </c>
      <c r="Q1818" t="s">
        <v>467</v>
      </c>
      <c r="R1818" t="s">
        <v>1034</v>
      </c>
      <c r="S1818">
        <v>68128</v>
      </c>
      <c r="T1818" s="1">
        <v>42100</v>
      </c>
      <c r="U1818" s="1">
        <v>42109</v>
      </c>
      <c r="V1818">
        <v>13.448099999999998</v>
      </c>
      <c r="W1818" s="2">
        <f>Sales_Dataset[[#This Row],[Profit]]/Sales_Dataset[[#This Row],[Sales]]</f>
        <v>0.69</v>
      </c>
      <c r="X1818">
        <v>4</v>
      </c>
      <c r="Y1818">
        <v>19.489999999999998</v>
      </c>
      <c r="Z1818">
        <v>89873</v>
      </c>
      <c r="AA1818" t="s">
        <v>52</v>
      </c>
      <c r="AB1818" t="s">
        <v>40</v>
      </c>
    </row>
    <row r="1819" spans="1:28" x14ac:dyDescent="0.3">
      <c r="A1819">
        <v>23694</v>
      </c>
      <c r="B1819" t="s">
        <v>76</v>
      </c>
      <c r="C1819">
        <v>0.08</v>
      </c>
      <c r="D1819">
        <v>2.78</v>
      </c>
      <c r="E1819">
        <v>1.25</v>
      </c>
      <c r="F1819">
        <v>2334</v>
      </c>
      <c r="G1819" t="s">
        <v>2497</v>
      </c>
      <c r="H1819" t="s">
        <v>43</v>
      </c>
      <c r="I1819" t="s">
        <v>60</v>
      </c>
      <c r="J1819" t="s">
        <v>45</v>
      </c>
      <c r="K1819" t="s">
        <v>81</v>
      </c>
      <c r="L1819" t="s">
        <v>82</v>
      </c>
      <c r="M1819" t="s">
        <v>657</v>
      </c>
      <c r="N1819">
        <v>0.59</v>
      </c>
      <c r="O1819" t="s">
        <v>35</v>
      </c>
      <c r="P1819" t="s">
        <v>49</v>
      </c>
      <c r="Q1819" t="s">
        <v>419</v>
      </c>
      <c r="R1819" t="s">
        <v>2498</v>
      </c>
      <c r="S1819">
        <v>53220</v>
      </c>
      <c r="T1819" s="1">
        <v>42103</v>
      </c>
      <c r="U1819" s="1">
        <v>42104</v>
      </c>
      <c r="V1819">
        <v>-8.77</v>
      </c>
      <c r="W1819" s="2">
        <f>Sales_Dataset[[#This Row],[Profit]]/Sales_Dataset[[#This Row],[Sales]]</f>
        <v>-0.45066803699897223</v>
      </c>
      <c r="X1819">
        <v>7</v>
      </c>
      <c r="Y1819">
        <v>19.46</v>
      </c>
      <c r="Z1819">
        <v>89609</v>
      </c>
      <c r="AA1819" t="s">
        <v>52</v>
      </c>
      <c r="AB1819" t="s">
        <v>40</v>
      </c>
    </row>
    <row r="1820" spans="1:28" x14ac:dyDescent="0.3">
      <c r="A1820">
        <v>22764</v>
      </c>
      <c r="B1820" t="s">
        <v>76</v>
      </c>
      <c r="C1820">
        <v>0.02</v>
      </c>
      <c r="D1820">
        <v>15.7</v>
      </c>
      <c r="E1820">
        <v>11.25</v>
      </c>
      <c r="F1820">
        <v>1485</v>
      </c>
      <c r="G1820" t="s">
        <v>2231</v>
      </c>
      <c r="H1820" t="s">
        <v>43</v>
      </c>
      <c r="I1820" t="s">
        <v>44</v>
      </c>
      <c r="J1820" t="s">
        <v>45</v>
      </c>
      <c r="K1820" t="s">
        <v>120</v>
      </c>
      <c r="L1820" t="s">
        <v>47</v>
      </c>
      <c r="M1820" t="s">
        <v>2234</v>
      </c>
      <c r="N1820">
        <v>0.6</v>
      </c>
      <c r="O1820" t="s">
        <v>35</v>
      </c>
      <c r="P1820" t="s">
        <v>49</v>
      </c>
      <c r="Q1820" t="s">
        <v>176</v>
      </c>
      <c r="R1820" t="s">
        <v>2233</v>
      </c>
      <c r="S1820">
        <v>60516</v>
      </c>
      <c r="T1820" s="1">
        <v>42055</v>
      </c>
      <c r="U1820" s="1">
        <v>42056</v>
      </c>
      <c r="V1820">
        <v>-18.241599999999998</v>
      </c>
      <c r="W1820" s="2">
        <f>Sales_Dataset[[#This Row],[Profit]]/Sales_Dataset[[#This Row],[Sales]]</f>
        <v>-0.9383539094650204</v>
      </c>
      <c r="X1820">
        <v>1</v>
      </c>
      <c r="Y1820">
        <v>19.440000000000001</v>
      </c>
      <c r="Z1820">
        <v>91236</v>
      </c>
      <c r="AA1820" t="s">
        <v>52</v>
      </c>
      <c r="AB1820" t="s">
        <v>40</v>
      </c>
    </row>
    <row r="1821" spans="1:28" x14ac:dyDescent="0.3">
      <c r="A1821">
        <v>18130</v>
      </c>
      <c r="B1821" t="s">
        <v>27</v>
      </c>
      <c r="C1821">
        <v>0.03</v>
      </c>
      <c r="D1821">
        <v>12.53</v>
      </c>
      <c r="E1821">
        <v>7.17</v>
      </c>
      <c r="F1821">
        <v>2553</v>
      </c>
      <c r="G1821" t="s">
        <v>417</v>
      </c>
      <c r="H1821" t="s">
        <v>43</v>
      </c>
      <c r="I1821" t="s">
        <v>44</v>
      </c>
      <c r="J1821" t="s">
        <v>45</v>
      </c>
      <c r="K1821" t="s">
        <v>67</v>
      </c>
      <c r="L1821" t="s">
        <v>47</v>
      </c>
      <c r="M1821" t="s">
        <v>418</v>
      </c>
      <c r="N1821">
        <v>0.38</v>
      </c>
      <c r="O1821" t="s">
        <v>35</v>
      </c>
      <c r="P1821" t="s">
        <v>49</v>
      </c>
      <c r="Q1821" t="s">
        <v>419</v>
      </c>
      <c r="R1821" t="s">
        <v>420</v>
      </c>
      <c r="S1821">
        <v>53142</v>
      </c>
      <c r="T1821" s="1">
        <v>42047</v>
      </c>
      <c r="U1821" s="1">
        <v>42048</v>
      </c>
      <c r="V1821">
        <v>-20.320500000000003</v>
      </c>
      <c r="W1821" s="2">
        <f>Sales_Dataset[[#This Row],[Profit]]/Sales_Dataset[[#This Row],[Sales]]</f>
        <v>-1.0517857142857143</v>
      </c>
      <c r="X1821">
        <v>1</v>
      </c>
      <c r="Y1821">
        <v>19.32</v>
      </c>
      <c r="Z1821">
        <v>86528</v>
      </c>
      <c r="AA1821" t="s">
        <v>52</v>
      </c>
      <c r="AB1821" t="s">
        <v>40</v>
      </c>
    </row>
    <row r="1822" spans="1:28" x14ac:dyDescent="0.3">
      <c r="A1822">
        <v>26331</v>
      </c>
      <c r="B1822" t="s">
        <v>76</v>
      </c>
      <c r="C1822">
        <v>0</v>
      </c>
      <c r="D1822">
        <v>1.48</v>
      </c>
      <c r="E1822">
        <v>0.7</v>
      </c>
      <c r="F1822">
        <v>2183</v>
      </c>
      <c r="G1822" t="s">
        <v>3027</v>
      </c>
      <c r="H1822" t="s">
        <v>43</v>
      </c>
      <c r="I1822" t="s">
        <v>44</v>
      </c>
      <c r="J1822" t="s">
        <v>45</v>
      </c>
      <c r="K1822" t="s">
        <v>268</v>
      </c>
      <c r="L1822" t="s">
        <v>82</v>
      </c>
      <c r="M1822" t="s">
        <v>2574</v>
      </c>
      <c r="N1822">
        <v>0.37</v>
      </c>
      <c r="O1822" t="s">
        <v>35</v>
      </c>
      <c r="P1822" t="s">
        <v>88</v>
      </c>
      <c r="Q1822" t="s">
        <v>409</v>
      </c>
      <c r="R1822" t="s">
        <v>3028</v>
      </c>
      <c r="S1822">
        <v>42301</v>
      </c>
      <c r="T1822" s="1">
        <v>42170</v>
      </c>
      <c r="U1822" s="1">
        <v>42172</v>
      </c>
      <c r="V1822">
        <v>-203.09799999999998</v>
      </c>
      <c r="W1822" s="2">
        <f>Sales_Dataset[[#This Row],[Profit]]/Sales_Dataset[[#This Row],[Sales]]</f>
        <v>-10.512318840579709</v>
      </c>
      <c r="X1822">
        <v>12</v>
      </c>
      <c r="Y1822">
        <v>19.32</v>
      </c>
      <c r="Z1822">
        <v>91571</v>
      </c>
      <c r="AA1822" t="s">
        <v>91</v>
      </c>
      <c r="AB1822" t="s">
        <v>40</v>
      </c>
    </row>
    <row r="1823" spans="1:28" x14ac:dyDescent="0.3">
      <c r="A1823">
        <v>19860</v>
      </c>
      <c r="B1823" t="s">
        <v>41</v>
      </c>
      <c r="C1823">
        <v>0.09</v>
      </c>
      <c r="D1823">
        <v>2.88</v>
      </c>
      <c r="E1823">
        <v>0.7</v>
      </c>
      <c r="F1823">
        <v>2791</v>
      </c>
      <c r="G1823" t="s">
        <v>1306</v>
      </c>
      <c r="H1823" t="s">
        <v>43</v>
      </c>
      <c r="I1823" t="s">
        <v>30</v>
      </c>
      <c r="J1823" t="s">
        <v>45</v>
      </c>
      <c r="K1823" t="s">
        <v>81</v>
      </c>
      <c r="L1823" t="s">
        <v>82</v>
      </c>
      <c r="M1823" t="s">
        <v>1307</v>
      </c>
      <c r="N1823">
        <v>0.56000000000000005</v>
      </c>
      <c r="O1823" t="s">
        <v>35</v>
      </c>
      <c r="P1823" t="s">
        <v>49</v>
      </c>
      <c r="Q1823" t="s">
        <v>216</v>
      </c>
      <c r="R1823" t="s">
        <v>1308</v>
      </c>
      <c r="S1823">
        <v>48071</v>
      </c>
      <c r="T1823" s="1">
        <v>42019</v>
      </c>
      <c r="U1823" s="1">
        <v>42019</v>
      </c>
      <c r="V1823">
        <v>4.8499999999999996</v>
      </c>
      <c r="W1823" s="2">
        <f>Sales_Dataset[[#This Row],[Profit]]/Sales_Dataset[[#This Row],[Sales]]</f>
        <v>0.25142560912389839</v>
      </c>
      <c r="X1823">
        <v>7</v>
      </c>
      <c r="Y1823">
        <v>19.29</v>
      </c>
      <c r="Z1823">
        <v>88758</v>
      </c>
      <c r="AA1823" t="s">
        <v>52</v>
      </c>
      <c r="AB1823" t="s">
        <v>40</v>
      </c>
    </row>
    <row r="1824" spans="1:28" x14ac:dyDescent="0.3">
      <c r="A1824">
        <v>21147</v>
      </c>
      <c r="B1824" t="s">
        <v>27</v>
      </c>
      <c r="C1824">
        <v>0</v>
      </c>
      <c r="D1824">
        <v>16.059999999999999</v>
      </c>
      <c r="E1824">
        <v>8.34</v>
      </c>
      <c r="F1824">
        <v>1625</v>
      </c>
      <c r="G1824" t="s">
        <v>1760</v>
      </c>
      <c r="H1824" t="s">
        <v>43</v>
      </c>
      <c r="I1824" t="s">
        <v>44</v>
      </c>
      <c r="J1824" t="s">
        <v>45</v>
      </c>
      <c r="K1824" t="s">
        <v>120</v>
      </c>
      <c r="L1824" t="s">
        <v>47</v>
      </c>
      <c r="M1824" t="s">
        <v>1763</v>
      </c>
      <c r="N1824">
        <v>0.59</v>
      </c>
      <c r="O1824" t="s">
        <v>35</v>
      </c>
      <c r="P1824" t="s">
        <v>69</v>
      </c>
      <c r="Q1824" t="s">
        <v>70</v>
      </c>
      <c r="R1824" t="s">
        <v>1761</v>
      </c>
      <c r="S1824">
        <v>11542</v>
      </c>
      <c r="T1824" s="1">
        <v>42090</v>
      </c>
      <c r="U1824" s="1">
        <v>42091</v>
      </c>
      <c r="V1824">
        <v>-28.09</v>
      </c>
      <c r="W1824" s="2">
        <f>Sales_Dataset[[#This Row],[Profit]]/Sales_Dataset[[#This Row],[Sales]]</f>
        <v>-1.4660751565762005</v>
      </c>
      <c r="X1824">
        <v>1</v>
      </c>
      <c r="Y1824">
        <v>19.16</v>
      </c>
      <c r="Z1824">
        <v>90600</v>
      </c>
      <c r="AA1824" t="s">
        <v>72</v>
      </c>
      <c r="AB1824" t="s">
        <v>40</v>
      </c>
    </row>
    <row r="1825" spans="1:28" x14ac:dyDescent="0.3">
      <c r="A1825">
        <v>22460</v>
      </c>
      <c r="B1825" t="s">
        <v>27</v>
      </c>
      <c r="C1825">
        <v>0.03</v>
      </c>
      <c r="D1825">
        <v>1.81</v>
      </c>
      <c r="E1825">
        <v>0.75</v>
      </c>
      <c r="F1825">
        <v>3133</v>
      </c>
      <c r="G1825" t="s">
        <v>1943</v>
      </c>
      <c r="H1825" t="s">
        <v>43</v>
      </c>
      <c r="I1825" t="s">
        <v>30</v>
      </c>
      <c r="J1825" t="s">
        <v>45</v>
      </c>
      <c r="K1825" t="s">
        <v>268</v>
      </c>
      <c r="L1825" t="s">
        <v>82</v>
      </c>
      <c r="M1825" t="s">
        <v>2138</v>
      </c>
      <c r="N1825">
        <v>0.52</v>
      </c>
      <c r="O1825" t="s">
        <v>35</v>
      </c>
      <c r="P1825" t="s">
        <v>49</v>
      </c>
      <c r="Q1825" t="s">
        <v>176</v>
      </c>
      <c r="R1825" t="s">
        <v>1944</v>
      </c>
      <c r="S1825">
        <v>60540</v>
      </c>
      <c r="T1825" s="1">
        <v>42020</v>
      </c>
      <c r="U1825" s="1">
        <v>42021</v>
      </c>
      <c r="V1825">
        <v>4.2027999999999999</v>
      </c>
      <c r="W1825" s="2">
        <f>Sales_Dataset[[#This Row],[Profit]]/Sales_Dataset[[#This Row],[Sales]]</f>
        <v>0.21958202716823405</v>
      </c>
      <c r="X1825">
        <v>10</v>
      </c>
      <c r="Y1825">
        <v>19.14</v>
      </c>
      <c r="Z1825">
        <v>86789</v>
      </c>
      <c r="AA1825" t="s">
        <v>52</v>
      </c>
      <c r="AB1825" t="s">
        <v>40</v>
      </c>
    </row>
    <row r="1826" spans="1:28" x14ac:dyDescent="0.3">
      <c r="A1826">
        <v>23533</v>
      </c>
      <c r="B1826" t="s">
        <v>41</v>
      </c>
      <c r="C1826">
        <v>0.09</v>
      </c>
      <c r="D1826">
        <v>2.1800000000000002</v>
      </c>
      <c r="E1826">
        <v>0.78</v>
      </c>
      <c r="F1826">
        <v>1603</v>
      </c>
      <c r="G1826" t="s">
        <v>2462</v>
      </c>
      <c r="H1826" t="s">
        <v>43</v>
      </c>
      <c r="I1826" t="s">
        <v>60</v>
      </c>
      <c r="J1826" t="s">
        <v>45</v>
      </c>
      <c r="K1826" t="s">
        <v>268</v>
      </c>
      <c r="L1826" t="s">
        <v>82</v>
      </c>
      <c r="M1826" t="s">
        <v>2463</v>
      </c>
      <c r="N1826">
        <v>0.52</v>
      </c>
      <c r="O1826" t="s">
        <v>35</v>
      </c>
      <c r="P1826" t="s">
        <v>69</v>
      </c>
      <c r="Q1826" t="s">
        <v>70</v>
      </c>
      <c r="R1826" t="s">
        <v>1548</v>
      </c>
      <c r="S1826">
        <v>11598</v>
      </c>
      <c r="T1826" s="1">
        <v>42020</v>
      </c>
      <c r="U1826" s="1">
        <v>42022</v>
      </c>
      <c r="V1826">
        <v>2.4548000000000001</v>
      </c>
      <c r="W1826" s="2">
        <f>Sales_Dataset[[#This Row],[Profit]]/Sales_Dataset[[#This Row],[Sales]]</f>
        <v>0.12838912133891214</v>
      </c>
      <c r="X1826">
        <v>9</v>
      </c>
      <c r="Y1826">
        <v>19.12</v>
      </c>
      <c r="Z1826">
        <v>89679</v>
      </c>
      <c r="AA1826" t="s">
        <v>72</v>
      </c>
      <c r="AB1826" t="s">
        <v>40</v>
      </c>
    </row>
    <row r="1827" spans="1:28" x14ac:dyDescent="0.3">
      <c r="A1827">
        <v>25613</v>
      </c>
      <c r="B1827" t="s">
        <v>58</v>
      </c>
      <c r="C1827">
        <v>0.03</v>
      </c>
      <c r="D1827">
        <v>2.61</v>
      </c>
      <c r="E1827">
        <v>0.5</v>
      </c>
      <c r="F1827">
        <v>3339</v>
      </c>
      <c r="G1827" t="s">
        <v>2878</v>
      </c>
      <c r="H1827" t="s">
        <v>43</v>
      </c>
      <c r="I1827" t="s">
        <v>80</v>
      </c>
      <c r="J1827" t="s">
        <v>45</v>
      </c>
      <c r="K1827" t="s">
        <v>46</v>
      </c>
      <c r="L1827" t="s">
        <v>47</v>
      </c>
      <c r="M1827" t="s">
        <v>955</v>
      </c>
      <c r="N1827">
        <v>0.39</v>
      </c>
      <c r="O1827" t="s">
        <v>35</v>
      </c>
      <c r="P1827" t="s">
        <v>88</v>
      </c>
      <c r="Q1827" t="s">
        <v>94</v>
      </c>
      <c r="R1827" t="s">
        <v>2879</v>
      </c>
      <c r="S1827">
        <v>32780</v>
      </c>
      <c r="T1827" s="1">
        <v>42169</v>
      </c>
      <c r="U1827" s="1">
        <v>42170</v>
      </c>
      <c r="V1827">
        <v>4.0442999999999998</v>
      </c>
      <c r="W1827" s="2">
        <f>Sales_Dataset[[#This Row],[Profit]]/Sales_Dataset[[#This Row],[Sales]]</f>
        <v>0.2126340694006309</v>
      </c>
      <c r="X1827">
        <v>7</v>
      </c>
      <c r="Y1827">
        <v>19.02</v>
      </c>
      <c r="Z1827">
        <v>85981</v>
      </c>
      <c r="AA1827" t="s">
        <v>91</v>
      </c>
      <c r="AB1827" t="s">
        <v>40</v>
      </c>
    </row>
    <row r="1828" spans="1:28" x14ac:dyDescent="0.3">
      <c r="A1828">
        <v>26267</v>
      </c>
      <c r="B1828" t="s">
        <v>58</v>
      </c>
      <c r="C1828">
        <v>0.04</v>
      </c>
      <c r="D1828">
        <v>2.98</v>
      </c>
      <c r="E1828">
        <v>1.58</v>
      </c>
      <c r="F1828">
        <v>16</v>
      </c>
      <c r="G1828" t="s">
        <v>3017</v>
      </c>
      <c r="H1828" t="s">
        <v>43</v>
      </c>
      <c r="I1828" t="s">
        <v>60</v>
      </c>
      <c r="J1828" t="s">
        <v>45</v>
      </c>
      <c r="K1828" t="s">
        <v>268</v>
      </c>
      <c r="L1828" t="s">
        <v>82</v>
      </c>
      <c r="M1828" t="s">
        <v>3018</v>
      </c>
      <c r="N1828">
        <v>0.39</v>
      </c>
      <c r="O1828" t="s">
        <v>35</v>
      </c>
      <c r="P1828" t="s">
        <v>69</v>
      </c>
      <c r="Q1828" t="s">
        <v>70</v>
      </c>
      <c r="R1828" t="s">
        <v>3019</v>
      </c>
      <c r="S1828">
        <v>13210</v>
      </c>
      <c r="T1828" s="1">
        <v>42047</v>
      </c>
      <c r="U1828" s="1">
        <v>42050</v>
      </c>
      <c r="V1828">
        <v>2.63</v>
      </c>
      <c r="W1828" s="2">
        <f>Sales_Dataset[[#This Row],[Profit]]/Sales_Dataset[[#This Row],[Sales]]</f>
        <v>0.13989361702127659</v>
      </c>
      <c r="X1828">
        <v>6</v>
      </c>
      <c r="Y1828">
        <v>18.8</v>
      </c>
      <c r="Z1828">
        <v>86836</v>
      </c>
      <c r="AA1828" t="s">
        <v>72</v>
      </c>
      <c r="AB1828" t="s">
        <v>40</v>
      </c>
    </row>
    <row r="1829" spans="1:28" x14ac:dyDescent="0.3">
      <c r="A1829">
        <v>24132</v>
      </c>
      <c r="B1829" t="s">
        <v>58</v>
      </c>
      <c r="C1829">
        <v>0.05</v>
      </c>
      <c r="D1829">
        <v>1.68</v>
      </c>
      <c r="E1829">
        <v>1.57</v>
      </c>
      <c r="F1829">
        <v>550</v>
      </c>
      <c r="G1829" t="s">
        <v>2346</v>
      </c>
      <c r="H1829" t="s">
        <v>43</v>
      </c>
      <c r="I1829" t="s">
        <v>30</v>
      </c>
      <c r="J1829" t="s">
        <v>45</v>
      </c>
      <c r="K1829" t="s">
        <v>81</v>
      </c>
      <c r="L1829" t="s">
        <v>82</v>
      </c>
      <c r="M1829" t="s">
        <v>102</v>
      </c>
      <c r="N1829">
        <v>0.59</v>
      </c>
      <c r="O1829" t="s">
        <v>35</v>
      </c>
      <c r="P1829" t="s">
        <v>49</v>
      </c>
      <c r="Q1829" t="s">
        <v>50</v>
      </c>
      <c r="R1829" t="s">
        <v>2347</v>
      </c>
      <c r="S1829">
        <v>78155</v>
      </c>
      <c r="T1829" s="1">
        <v>42034</v>
      </c>
      <c r="U1829" s="1">
        <v>42035</v>
      </c>
      <c r="V1829">
        <v>-33.340000000000003</v>
      </c>
      <c r="W1829" s="2">
        <f>Sales_Dataset[[#This Row],[Profit]]/Sales_Dataset[[#This Row],[Sales]]</f>
        <v>-1.7781333333333336</v>
      </c>
      <c r="X1829">
        <v>11</v>
      </c>
      <c r="Y1829">
        <v>18.75</v>
      </c>
      <c r="Z1829">
        <v>90909</v>
      </c>
      <c r="AA1829" t="s">
        <v>52</v>
      </c>
      <c r="AB1829" t="s">
        <v>40</v>
      </c>
    </row>
    <row r="1830" spans="1:28" x14ac:dyDescent="0.3">
      <c r="A1830">
        <v>23752</v>
      </c>
      <c r="B1830" t="s">
        <v>58</v>
      </c>
      <c r="C1830">
        <v>0.05</v>
      </c>
      <c r="D1830">
        <v>12.28</v>
      </c>
      <c r="E1830">
        <v>6.13</v>
      </c>
      <c r="F1830">
        <v>1623</v>
      </c>
      <c r="G1830" t="s">
        <v>2507</v>
      </c>
      <c r="H1830" t="s">
        <v>43</v>
      </c>
      <c r="I1830" t="s">
        <v>60</v>
      </c>
      <c r="J1830" t="s">
        <v>45</v>
      </c>
      <c r="K1830" t="s">
        <v>120</v>
      </c>
      <c r="L1830" t="s">
        <v>47</v>
      </c>
      <c r="M1830" t="s">
        <v>1410</v>
      </c>
      <c r="N1830">
        <v>0.56999999999999995</v>
      </c>
      <c r="O1830" t="s">
        <v>35</v>
      </c>
      <c r="P1830" t="s">
        <v>49</v>
      </c>
      <c r="Q1830" t="s">
        <v>413</v>
      </c>
      <c r="R1830" t="s">
        <v>2509</v>
      </c>
      <c r="S1830">
        <v>46375</v>
      </c>
      <c r="T1830" s="1">
        <v>42148</v>
      </c>
      <c r="U1830" s="1">
        <v>42149</v>
      </c>
      <c r="V1830">
        <v>1.3360000000000003</v>
      </c>
      <c r="W1830" s="2">
        <f>Sales_Dataset[[#This Row],[Profit]]/Sales_Dataset[[#This Row],[Sales]]</f>
        <v>7.1329418045915652E-2</v>
      </c>
      <c r="X1830">
        <v>1</v>
      </c>
      <c r="Y1830">
        <v>18.73</v>
      </c>
      <c r="Z1830">
        <v>87611</v>
      </c>
      <c r="AA1830" t="s">
        <v>52</v>
      </c>
      <c r="AB1830" t="s">
        <v>40</v>
      </c>
    </row>
    <row r="1831" spans="1:28" x14ac:dyDescent="0.3">
      <c r="A1831">
        <v>24512</v>
      </c>
      <c r="B1831" t="s">
        <v>58</v>
      </c>
      <c r="C1831">
        <v>0.1</v>
      </c>
      <c r="D1831">
        <v>1.68</v>
      </c>
      <c r="E1831">
        <v>1.57</v>
      </c>
      <c r="F1831">
        <v>283</v>
      </c>
      <c r="G1831" t="s">
        <v>2656</v>
      </c>
      <c r="H1831" t="s">
        <v>43</v>
      </c>
      <c r="I1831" t="s">
        <v>30</v>
      </c>
      <c r="J1831" t="s">
        <v>45</v>
      </c>
      <c r="K1831" t="s">
        <v>81</v>
      </c>
      <c r="L1831" t="s">
        <v>82</v>
      </c>
      <c r="M1831" t="s">
        <v>102</v>
      </c>
      <c r="N1831">
        <v>0.59</v>
      </c>
      <c r="O1831" t="s">
        <v>35</v>
      </c>
      <c r="P1831" t="s">
        <v>69</v>
      </c>
      <c r="Q1831" t="s">
        <v>497</v>
      </c>
      <c r="R1831" t="s">
        <v>826</v>
      </c>
      <c r="S1831">
        <v>7101</v>
      </c>
      <c r="T1831" s="1">
        <v>42172</v>
      </c>
      <c r="U1831" s="1">
        <v>42173</v>
      </c>
      <c r="V1831">
        <v>-11.57</v>
      </c>
      <c r="W1831" s="2">
        <f>Sales_Dataset[[#This Row],[Profit]]/Sales_Dataset[[#This Row],[Sales]]</f>
        <v>-0.61838588989845</v>
      </c>
      <c r="X1831">
        <v>11</v>
      </c>
      <c r="Y1831">
        <v>18.71</v>
      </c>
      <c r="Z1831">
        <v>89293</v>
      </c>
      <c r="AA1831" t="s">
        <v>72</v>
      </c>
      <c r="AB1831" t="s">
        <v>40</v>
      </c>
    </row>
    <row r="1832" spans="1:28" x14ac:dyDescent="0.3">
      <c r="A1832">
        <v>20537</v>
      </c>
      <c r="B1832" t="s">
        <v>65</v>
      </c>
      <c r="C1832">
        <v>0</v>
      </c>
      <c r="D1832">
        <v>12.99</v>
      </c>
      <c r="E1832">
        <v>14.37</v>
      </c>
      <c r="F1832">
        <v>972</v>
      </c>
      <c r="G1832" t="s">
        <v>1523</v>
      </c>
      <c r="H1832" t="s">
        <v>43</v>
      </c>
      <c r="I1832" t="s">
        <v>30</v>
      </c>
      <c r="J1832" t="s">
        <v>31</v>
      </c>
      <c r="K1832" t="s">
        <v>117</v>
      </c>
      <c r="L1832" t="s">
        <v>105</v>
      </c>
      <c r="M1832" t="s">
        <v>1298</v>
      </c>
      <c r="N1832">
        <v>0.73</v>
      </c>
      <c r="O1832" t="s">
        <v>35</v>
      </c>
      <c r="P1832" t="s">
        <v>36</v>
      </c>
      <c r="Q1832" t="s">
        <v>37</v>
      </c>
      <c r="R1832" t="s">
        <v>1525</v>
      </c>
      <c r="S1832">
        <v>92503</v>
      </c>
      <c r="T1832" s="1">
        <v>42063</v>
      </c>
      <c r="U1832" s="1">
        <v>42063</v>
      </c>
      <c r="V1832">
        <v>12.896100000000001</v>
      </c>
      <c r="W1832" s="2">
        <f>Sales_Dataset[[#This Row],[Profit]]/Sales_Dataset[[#This Row],[Sales]]</f>
        <v>0.69</v>
      </c>
      <c r="X1832">
        <v>1</v>
      </c>
      <c r="Y1832">
        <v>18.690000000000001</v>
      </c>
      <c r="Z1832">
        <v>87259</v>
      </c>
      <c r="AA1832" t="s">
        <v>39</v>
      </c>
      <c r="AB1832" t="s">
        <v>40</v>
      </c>
    </row>
    <row r="1833" spans="1:28" x14ac:dyDescent="0.3">
      <c r="A1833">
        <v>22450</v>
      </c>
      <c r="B1833" t="s">
        <v>76</v>
      </c>
      <c r="C1833">
        <v>0.01</v>
      </c>
      <c r="D1833">
        <v>5.38</v>
      </c>
      <c r="E1833">
        <v>7.57</v>
      </c>
      <c r="F1833">
        <v>2164</v>
      </c>
      <c r="G1833" t="s">
        <v>2135</v>
      </c>
      <c r="H1833" t="s">
        <v>43</v>
      </c>
      <c r="I1833" t="s">
        <v>60</v>
      </c>
      <c r="J1833" t="s">
        <v>45</v>
      </c>
      <c r="K1833" t="s">
        <v>67</v>
      </c>
      <c r="L1833" t="s">
        <v>47</v>
      </c>
      <c r="M1833" t="s">
        <v>2136</v>
      </c>
      <c r="N1833">
        <v>0.36</v>
      </c>
      <c r="O1833" t="s">
        <v>35</v>
      </c>
      <c r="P1833" t="s">
        <v>36</v>
      </c>
      <c r="Q1833" t="s">
        <v>37</v>
      </c>
      <c r="R1833" t="s">
        <v>861</v>
      </c>
      <c r="S1833">
        <v>91104</v>
      </c>
      <c r="T1833" s="1">
        <v>42013</v>
      </c>
      <c r="U1833" s="1">
        <v>42014</v>
      </c>
      <c r="V1833">
        <v>-66.779579999999996</v>
      </c>
      <c r="W1833" s="2">
        <f>Sales_Dataset[[#This Row],[Profit]]/Sales_Dataset[[#This Row],[Sales]]</f>
        <v>-3.5749239828693788</v>
      </c>
      <c r="X1833">
        <v>3</v>
      </c>
      <c r="Y1833">
        <v>18.68</v>
      </c>
      <c r="Z1833">
        <v>88794</v>
      </c>
      <c r="AA1833" t="s">
        <v>39</v>
      </c>
      <c r="AB1833" t="s">
        <v>40</v>
      </c>
    </row>
    <row r="1834" spans="1:28" x14ac:dyDescent="0.3">
      <c r="A1834">
        <v>18770</v>
      </c>
      <c r="B1834" t="s">
        <v>65</v>
      </c>
      <c r="C1834">
        <v>0.02</v>
      </c>
      <c r="D1834">
        <v>5.58</v>
      </c>
      <c r="E1834">
        <v>5.3</v>
      </c>
      <c r="F1834">
        <v>268</v>
      </c>
      <c r="G1834" t="s">
        <v>772</v>
      </c>
      <c r="H1834" t="s">
        <v>43</v>
      </c>
      <c r="I1834" t="s">
        <v>44</v>
      </c>
      <c r="J1834" t="s">
        <v>45</v>
      </c>
      <c r="K1834" t="s">
        <v>115</v>
      </c>
      <c r="L1834" t="s">
        <v>47</v>
      </c>
      <c r="M1834" t="s">
        <v>116</v>
      </c>
      <c r="N1834">
        <v>0.35</v>
      </c>
      <c r="O1834" t="s">
        <v>35</v>
      </c>
      <c r="P1834" t="s">
        <v>36</v>
      </c>
      <c r="Q1834" t="s">
        <v>396</v>
      </c>
      <c r="R1834" t="s">
        <v>773</v>
      </c>
      <c r="S1834">
        <v>86001</v>
      </c>
      <c r="T1834" s="1">
        <v>42101</v>
      </c>
      <c r="U1834" s="1">
        <v>42106</v>
      </c>
      <c r="V1834">
        <v>-22.48</v>
      </c>
      <c r="W1834" s="2">
        <f>Sales_Dataset[[#This Row],[Profit]]/Sales_Dataset[[#This Row],[Sales]]</f>
        <v>-1.2040707016604177</v>
      </c>
      <c r="X1834">
        <v>3</v>
      </c>
      <c r="Y1834">
        <v>18.670000000000002</v>
      </c>
      <c r="Z1834">
        <v>88941</v>
      </c>
      <c r="AA1834" t="s">
        <v>39</v>
      </c>
      <c r="AB1834" t="s">
        <v>40</v>
      </c>
    </row>
    <row r="1835" spans="1:28" x14ac:dyDescent="0.3">
      <c r="A1835">
        <v>19011</v>
      </c>
      <c r="B1835" t="s">
        <v>76</v>
      </c>
      <c r="C1835">
        <v>0.04</v>
      </c>
      <c r="D1835">
        <v>9.11</v>
      </c>
      <c r="E1835">
        <v>2.25</v>
      </c>
      <c r="F1835">
        <v>797</v>
      </c>
      <c r="G1835" t="s">
        <v>908</v>
      </c>
      <c r="H1835" t="s">
        <v>43</v>
      </c>
      <c r="I1835" t="s">
        <v>30</v>
      </c>
      <c r="J1835" t="s">
        <v>45</v>
      </c>
      <c r="K1835" t="s">
        <v>81</v>
      </c>
      <c r="L1835" t="s">
        <v>82</v>
      </c>
      <c r="M1835" t="s">
        <v>909</v>
      </c>
      <c r="N1835">
        <v>0.52</v>
      </c>
      <c r="O1835" t="s">
        <v>35</v>
      </c>
      <c r="P1835" t="s">
        <v>36</v>
      </c>
      <c r="Q1835" t="s">
        <v>402</v>
      </c>
      <c r="R1835" t="s">
        <v>910</v>
      </c>
      <c r="S1835">
        <v>84067</v>
      </c>
      <c r="T1835" s="1">
        <v>42156</v>
      </c>
      <c r="U1835" s="1">
        <v>42159</v>
      </c>
      <c r="V1835">
        <v>-3.496</v>
      </c>
      <c r="W1835" s="2">
        <f>Sales_Dataset[[#This Row],[Profit]]/Sales_Dataset[[#This Row],[Sales]]</f>
        <v>-0.18805809575040344</v>
      </c>
      <c r="X1835">
        <v>2</v>
      </c>
      <c r="Y1835">
        <v>18.59</v>
      </c>
      <c r="Z1835">
        <v>86868</v>
      </c>
      <c r="AA1835" t="s">
        <v>39</v>
      </c>
      <c r="AB1835" t="s">
        <v>40</v>
      </c>
    </row>
    <row r="1836" spans="1:28" x14ac:dyDescent="0.3">
      <c r="A1836">
        <v>20016</v>
      </c>
      <c r="B1836" t="s">
        <v>27</v>
      </c>
      <c r="C1836">
        <v>0.05</v>
      </c>
      <c r="D1836">
        <v>2.16</v>
      </c>
      <c r="E1836">
        <v>6.05</v>
      </c>
      <c r="F1836">
        <v>1499</v>
      </c>
      <c r="G1836" t="s">
        <v>1379</v>
      </c>
      <c r="H1836" t="s">
        <v>43</v>
      </c>
      <c r="I1836" t="s">
        <v>44</v>
      </c>
      <c r="J1836" t="s">
        <v>45</v>
      </c>
      <c r="K1836" t="s">
        <v>67</v>
      </c>
      <c r="L1836" t="s">
        <v>47</v>
      </c>
      <c r="M1836" t="s">
        <v>829</v>
      </c>
      <c r="N1836">
        <v>0.37</v>
      </c>
      <c r="O1836" t="s">
        <v>35</v>
      </c>
      <c r="P1836" t="s">
        <v>88</v>
      </c>
      <c r="Q1836" t="s">
        <v>94</v>
      </c>
      <c r="R1836" t="s">
        <v>1380</v>
      </c>
      <c r="S1836">
        <v>33134</v>
      </c>
      <c r="T1836" s="1">
        <v>42039</v>
      </c>
      <c r="U1836" s="1">
        <v>42040</v>
      </c>
      <c r="V1836">
        <v>-298.88600000000002</v>
      </c>
      <c r="W1836" s="2">
        <f>Sales_Dataset[[#This Row],[Profit]]/Sales_Dataset[[#This Row],[Sales]]</f>
        <v>-16.077783754706832</v>
      </c>
      <c r="X1836">
        <v>8</v>
      </c>
      <c r="Y1836">
        <v>18.59</v>
      </c>
      <c r="Z1836">
        <v>90731</v>
      </c>
      <c r="AA1836" t="s">
        <v>91</v>
      </c>
      <c r="AB1836" t="s">
        <v>40</v>
      </c>
    </row>
    <row r="1837" spans="1:28" x14ac:dyDescent="0.3">
      <c r="A1837">
        <v>18480</v>
      </c>
      <c r="B1837" t="s">
        <v>41</v>
      </c>
      <c r="C1837">
        <v>0.01</v>
      </c>
      <c r="D1837">
        <v>3.26</v>
      </c>
      <c r="E1837">
        <v>1.86</v>
      </c>
      <c r="F1837">
        <v>344</v>
      </c>
      <c r="G1837" t="s">
        <v>632</v>
      </c>
      <c r="H1837" t="s">
        <v>43</v>
      </c>
      <c r="I1837" t="s">
        <v>30</v>
      </c>
      <c r="J1837" t="s">
        <v>45</v>
      </c>
      <c r="K1837" t="s">
        <v>81</v>
      </c>
      <c r="L1837" t="s">
        <v>82</v>
      </c>
      <c r="M1837" t="s">
        <v>93</v>
      </c>
      <c r="N1837">
        <v>0.41</v>
      </c>
      <c r="O1837" t="s">
        <v>35</v>
      </c>
      <c r="P1837" t="s">
        <v>69</v>
      </c>
      <c r="Q1837" t="s">
        <v>487</v>
      </c>
      <c r="R1837" t="s">
        <v>633</v>
      </c>
      <c r="S1837">
        <v>4101</v>
      </c>
      <c r="T1837" s="1">
        <v>42128</v>
      </c>
      <c r="U1837" s="1">
        <v>42130</v>
      </c>
      <c r="V1837">
        <v>0.70200000000000085</v>
      </c>
      <c r="W1837" s="2">
        <f>Sales_Dataset[[#This Row],[Profit]]/Sales_Dataset[[#This Row],[Sales]]</f>
        <v>3.7966468361276415E-2</v>
      </c>
      <c r="X1837">
        <v>5</v>
      </c>
      <c r="Y1837">
        <v>18.489999999999998</v>
      </c>
      <c r="Z1837">
        <v>88152</v>
      </c>
      <c r="AA1837" t="s">
        <v>72</v>
      </c>
      <c r="AB1837" t="s">
        <v>40</v>
      </c>
    </row>
    <row r="1838" spans="1:28" x14ac:dyDescent="0.3">
      <c r="A1838">
        <v>20372</v>
      </c>
      <c r="B1838" t="s">
        <v>27</v>
      </c>
      <c r="C1838">
        <v>7.0000000000000007E-2</v>
      </c>
      <c r="D1838">
        <v>5.98</v>
      </c>
      <c r="E1838">
        <v>5.35</v>
      </c>
      <c r="F1838">
        <v>1946</v>
      </c>
      <c r="G1838" t="s">
        <v>1477</v>
      </c>
      <c r="H1838" t="s">
        <v>43</v>
      </c>
      <c r="I1838" t="s">
        <v>80</v>
      </c>
      <c r="J1838" t="s">
        <v>45</v>
      </c>
      <c r="K1838" t="s">
        <v>53</v>
      </c>
      <c r="L1838" t="s">
        <v>47</v>
      </c>
      <c r="M1838" t="s">
        <v>362</v>
      </c>
      <c r="N1838">
        <v>0.4</v>
      </c>
      <c r="O1838" t="s">
        <v>35</v>
      </c>
      <c r="P1838" t="s">
        <v>69</v>
      </c>
      <c r="Q1838" t="s">
        <v>165</v>
      </c>
      <c r="R1838" t="s">
        <v>1478</v>
      </c>
      <c r="S1838">
        <v>15228</v>
      </c>
      <c r="T1838" s="1">
        <v>42030</v>
      </c>
      <c r="U1838" s="1">
        <v>42032</v>
      </c>
      <c r="V1838">
        <v>-37.175200000000004</v>
      </c>
      <c r="W1838" s="2">
        <f>Sales_Dataset[[#This Row],[Profit]]/Sales_Dataset[[#This Row],[Sales]]</f>
        <v>-2.0303222282905518</v>
      </c>
      <c r="X1838">
        <v>3</v>
      </c>
      <c r="Y1838">
        <v>18.309999999999999</v>
      </c>
      <c r="Z1838">
        <v>86331</v>
      </c>
      <c r="AA1838" t="s">
        <v>72</v>
      </c>
      <c r="AB1838" t="s">
        <v>40</v>
      </c>
    </row>
    <row r="1839" spans="1:28" x14ac:dyDescent="0.3">
      <c r="A1839">
        <v>22294</v>
      </c>
      <c r="B1839" t="s">
        <v>76</v>
      </c>
      <c r="C1839">
        <v>0.02</v>
      </c>
      <c r="D1839">
        <v>4.28</v>
      </c>
      <c r="E1839">
        <v>0.94</v>
      </c>
      <c r="F1839">
        <v>3226</v>
      </c>
      <c r="G1839" t="s">
        <v>2101</v>
      </c>
      <c r="H1839" t="s">
        <v>43</v>
      </c>
      <c r="I1839" t="s">
        <v>60</v>
      </c>
      <c r="J1839" t="s">
        <v>45</v>
      </c>
      <c r="K1839" t="s">
        <v>81</v>
      </c>
      <c r="L1839" t="s">
        <v>82</v>
      </c>
      <c r="M1839" t="s">
        <v>160</v>
      </c>
      <c r="N1839">
        <v>0.56000000000000005</v>
      </c>
      <c r="O1839" t="s">
        <v>35</v>
      </c>
      <c r="P1839" t="s">
        <v>88</v>
      </c>
      <c r="Q1839" t="s">
        <v>736</v>
      </c>
      <c r="R1839" t="s">
        <v>1124</v>
      </c>
      <c r="S1839">
        <v>37075</v>
      </c>
      <c r="T1839" s="1">
        <v>42018</v>
      </c>
      <c r="U1839" s="1">
        <v>42019</v>
      </c>
      <c r="V1839">
        <v>-105.126</v>
      </c>
      <c r="W1839" s="2">
        <f>Sales_Dataset[[#This Row],[Profit]]/Sales_Dataset[[#This Row],[Sales]]</f>
        <v>-5.8762437115707096</v>
      </c>
      <c r="X1839">
        <v>4</v>
      </c>
      <c r="Y1839">
        <v>17.89</v>
      </c>
      <c r="Z1839">
        <v>86507</v>
      </c>
      <c r="AA1839" t="s">
        <v>91</v>
      </c>
      <c r="AB1839" t="s">
        <v>40</v>
      </c>
    </row>
    <row r="1840" spans="1:28" x14ac:dyDescent="0.3">
      <c r="A1840">
        <v>26261</v>
      </c>
      <c r="B1840" t="s">
        <v>76</v>
      </c>
      <c r="C1840">
        <v>0.06</v>
      </c>
      <c r="D1840">
        <v>20.99</v>
      </c>
      <c r="E1840">
        <v>2.5</v>
      </c>
      <c r="F1840">
        <v>1054</v>
      </c>
      <c r="G1840" t="s">
        <v>3014</v>
      </c>
      <c r="H1840" t="s">
        <v>43</v>
      </c>
      <c r="I1840" t="s">
        <v>30</v>
      </c>
      <c r="J1840" t="s">
        <v>55</v>
      </c>
      <c r="K1840" t="s">
        <v>56</v>
      </c>
      <c r="L1840" t="s">
        <v>82</v>
      </c>
      <c r="M1840" t="s">
        <v>2245</v>
      </c>
      <c r="N1840">
        <v>0.81</v>
      </c>
      <c r="O1840" t="s">
        <v>35</v>
      </c>
      <c r="P1840" t="s">
        <v>36</v>
      </c>
      <c r="Q1840" t="s">
        <v>396</v>
      </c>
      <c r="R1840" t="s">
        <v>3015</v>
      </c>
      <c r="S1840">
        <v>85374</v>
      </c>
      <c r="T1840" s="1">
        <v>42149</v>
      </c>
      <c r="U1840" s="1">
        <v>42151</v>
      </c>
      <c r="V1840">
        <v>-112.18899999999999</v>
      </c>
      <c r="W1840" s="2">
        <f>Sales_Dataset[[#This Row],[Profit]]/Sales_Dataset[[#This Row],[Sales]]</f>
        <v>-6.2921480650588899</v>
      </c>
      <c r="X1840">
        <v>1</v>
      </c>
      <c r="Y1840">
        <v>17.829999999999998</v>
      </c>
      <c r="Z1840">
        <v>90069</v>
      </c>
      <c r="AA1840" t="s">
        <v>39</v>
      </c>
      <c r="AB1840" t="s">
        <v>40</v>
      </c>
    </row>
    <row r="1841" spans="1:28" x14ac:dyDescent="0.3">
      <c r="A1841">
        <v>21114</v>
      </c>
      <c r="B1841" t="s">
        <v>58</v>
      </c>
      <c r="C1841">
        <v>0</v>
      </c>
      <c r="D1841">
        <v>7.38</v>
      </c>
      <c r="E1841">
        <v>11.51</v>
      </c>
      <c r="F1841">
        <v>2685</v>
      </c>
      <c r="G1841" t="s">
        <v>1749</v>
      </c>
      <c r="H1841" t="s">
        <v>43</v>
      </c>
      <c r="I1841" t="s">
        <v>60</v>
      </c>
      <c r="J1841" t="s">
        <v>45</v>
      </c>
      <c r="K1841" t="s">
        <v>67</v>
      </c>
      <c r="L1841" t="s">
        <v>47</v>
      </c>
      <c r="M1841" t="s">
        <v>1750</v>
      </c>
      <c r="N1841">
        <v>0.36</v>
      </c>
      <c r="O1841" t="s">
        <v>35</v>
      </c>
      <c r="P1841" t="s">
        <v>69</v>
      </c>
      <c r="Q1841" t="s">
        <v>70</v>
      </c>
      <c r="R1841" t="s">
        <v>1751</v>
      </c>
      <c r="S1841">
        <v>11803</v>
      </c>
      <c r="T1841" s="1">
        <v>42098</v>
      </c>
      <c r="U1841" s="1">
        <v>42099</v>
      </c>
      <c r="V1841">
        <v>-66.170999999999992</v>
      </c>
      <c r="W1841" s="2">
        <f>Sales_Dataset[[#This Row],[Profit]]/Sales_Dataset[[#This Row],[Sales]]</f>
        <v>-3.7511904761904757</v>
      </c>
      <c r="X1841">
        <v>2</v>
      </c>
      <c r="Y1841">
        <v>17.64</v>
      </c>
      <c r="Z1841">
        <v>89147</v>
      </c>
      <c r="AA1841" t="s">
        <v>72</v>
      </c>
      <c r="AB1841" t="s">
        <v>40</v>
      </c>
    </row>
    <row r="1842" spans="1:28" x14ac:dyDescent="0.3">
      <c r="A1842">
        <v>20447</v>
      </c>
      <c r="B1842" t="s">
        <v>27</v>
      </c>
      <c r="C1842">
        <v>0.06</v>
      </c>
      <c r="D1842">
        <v>11.33</v>
      </c>
      <c r="E1842">
        <v>6.12</v>
      </c>
      <c r="F1842">
        <v>3306</v>
      </c>
      <c r="G1842" t="s">
        <v>1500</v>
      </c>
      <c r="H1842" t="s">
        <v>43</v>
      </c>
      <c r="I1842" t="s">
        <v>60</v>
      </c>
      <c r="J1842" t="s">
        <v>45</v>
      </c>
      <c r="K1842" t="s">
        <v>73</v>
      </c>
      <c r="L1842" t="s">
        <v>167</v>
      </c>
      <c r="M1842" t="s">
        <v>1501</v>
      </c>
      <c r="N1842">
        <v>0.42</v>
      </c>
      <c r="O1842" t="s">
        <v>35</v>
      </c>
      <c r="P1842" t="s">
        <v>69</v>
      </c>
      <c r="Q1842" t="s">
        <v>480</v>
      </c>
      <c r="R1842" t="s">
        <v>1502</v>
      </c>
      <c r="S1842">
        <v>6320</v>
      </c>
      <c r="T1842" s="1">
        <v>42095</v>
      </c>
      <c r="U1842" s="1">
        <v>42097</v>
      </c>
      <c r="V1842">
        <v>-15.92</v>
      </c>
      <c r="W1842" s="2">
        <f>Sales_Dataset[[#This Row],[Profit]]/Sales_Dataset[[#This Row],[Sales]]</f>
        <v>-0.9035187287173666</v>
      </c>
      <c r="X1842">
        <v>1</v>
      </c>
      <c r="Y1842">
        <v>17.62</v>
      </c>
      <c r="Z1842">
        <v>90461</v>
      </c>
      <c r="AA1842" t="s">
        <v>72</v>
      </c>
      <c r="AB1842" t="s">
        <v>40</v>
      </c>
    </row>
    <row r="1843" spans="1:28" x14ac:dyDescent="0.3">
      <c r="A1843">
        <v>21401</v>
      </c>
      <c r="B1843" t="s">
        <v>65</v>
      </c>
      <c r="C1843">
        <v>0.05</v>
      </c>
      <c r="D1843">
        <v>1.86</v>
      </c>
      <c r="E1843">
        <v>2.58</v>
      </c>
      <c r="F1843">
        <v>210</v>
      </c>
      <c r="G1843" t="s">
        <v>1843</v>
      </c>
      <c r="H1843" t="s">
        <v>43</v>
      </c>
      <c r="I1843" t="s">
        <v>44</v>
      </c>
      <c r="J1843" t="s">
        <v>45</v>
      </c>
      <c r="K1843" t="s">
        <v>268</v>
      </c>
      <c r="L1843" t="s">
        <v>82</v>
      </c>
      <c r="M1843" t="s">
        <v>1844</v>
      </c>
      <c r="N1843">
        <v>0.82</v>
      </c>
      <c r="O1843" t="s">
        <v>35</v>
      </c>
      <c r="P1843" t="s">
        <v>69</v>
      </c>
      <c r="Q1843" t="s">
        <v>70</v>
      </c>
      <c r="R1843" t="s">
        <v>1264</v>
      </c>
      <c r="S1843">
        <v>12180</v>
      </c>
      <c r="T1843" s="1">
        <v>42021</v>
      </c>
      <c r="U1843" s="1">
        <v>42025</v>
      </c>
      <c r="V1843">
        <v>-66.62</v>
      </c>
      <c r="W1843" s="2">
        <f>Sales_Dataset[[#This Row],[Profit]]/Sales_Dataset[[#This Row],[Sales]]</f>
        <v>-3.7830777967064173</v>
      </c>
      <c r="X1843">
        <v>9</v>
      </c>
      <c r="Y1843">
        <v>17.61</v>
      </c>
      <c r="Z1843">
        <v>85965</v>
      </c>
      <c r="AA1843" t="s">
        <v>72</v>
      </c>
      <c r="AB1843" t="s">
        <v>40</v>
      </c>
    </row>
    <row r="1844" spans="1:28" x14ac:dyDescent="0.3">
      <c r="A1844">
        <v>19679</v>
      </c>
      <c r="B1844" t="s">
        <v>41</v>
      </c>
      <c r="C1844">
        <v>0.06</v>
      </c>
      <c r="D1844">
        <v>2.61</v>
      </c>
      <c r="E1844">
        <v>0.5</v>
      </c>
      <c r="F1844">
        <v>753</v>
      </c>
      <c r="G1844" t="s">
        <v>1242</v>
      </c>
      <c r="H1844" t="s">
        <v>85</v>
      </c>
      <c r="I1844" t="s">
        <v>30</v>
      </c>
      <c r="J1844" t="s">
        <v>45</v>
      </c>
      <c r="K1844" t="s">
        <v>46</v>
      </c>
      <c r="L1844" t="s">
        <v>47</v>
      </c>
      <c r="M1844" t="s">
        <v>567</v>
      </c>
      <c r="N1844">
        <v>0.39</v>
      </c>
      <c r="O1844" t="s">
        <v>35</v>
      </c>
      <c r="P1844" t="s">
        <v>36</v>
      </c>
      <c r="Q1844" t="s">
        <v>396</v>
      </c>
      <c r="R1844" t="s">
        <v>1243</v>
      </c>
      <c r="S1844">
        <v>86301</v>
      </c>
      <c r="T1844" s="1">
        <v>42074</v>
      </c>
      <c r="U1844" s="1">
        <v>42074</v>
      </c>
      <c r="V1844">
        <v>10.85</v>
      </c>
      <c r="W1844" s="2">
        <f>Sales_Dataset[[#This Row],[Profit]]/Sales_Dataset[[#This Row],[Sales]]</f>
        <v>0.61682774303581578</v>
      </c>
      <c r="X1844">
        <v>1</v>
      </c>
      <c r="Y1844">
        <v>17.59</v>
      </c>
      <c r="Z1844">
        <v>90438</v>
      </c>
      <c r="AA1844" t="s">
        <v>39</v>
      </c>
      <c r="AB1844" t="s">
        <v>40</v>
      </c>
    </row>
    <row r="1845" spans="1:28" x14ac:dyDescent="0.3">
      <c r="A1845">
        <v>22996</v>
      </c>
      <c r="B1845" t="s">
        <v>41</v>
      </c>
      <c r="C1845">
        <v>0.09</v>
      </c>
      <c r="D1845">
        <v>13.79</v>
      </c>
      <c r="E1845">
        <v>8.7799999999999994</v>
      </c>
      <c r="F1845">
        <v>594</v>
      </c>
      <c r="G1845" t="s">
        <v>1923</v>
      </c>
      <c r="H1845" t="s">
        <v>43</v>
      </c>
      <c r="I1845" t="s">
        <v>80</v>
      </c>
      <c r="J1845" t="s">
        <v>31</v>
      </c>
      <c r="K1845" t="s">
        <v>117</v>
      </c>
      <c r="L1845" t="s">
        <v>47</v>
      </c>
      <c r="M1845" t="s">
        <v>2293</v>
      </c>
      <c r="N1845">
        <v>0.43</v>
      </c>
      <c r="O1845" t="s">
        <v>35</v>
      </c>
      <c r="P1845" t="s">
        <v>49</v>
      </c>
      <c r="Q1845" t="s">
        <v>413</v>
      </c>
      <c r="R1845" t="s">
        <v>1924</v>
      </c>
      <c r="S1845">
        <v>46016</v>
      </c>
      <c r="T1845" s="1">
        <v>42078</v>
      </c>
      <c r="U1845" s="1">
        <v>42080</v>
      </c>
      <c r="V1845">
        <v>-22.12</v>
      </c>
      <c r="W1845" s="2">
        <f>Sales_Dataset[[#This Row],[Profit]]/Sales_Dataset[[#This Row],[Sales]]</f>
        <v>-1.2683486238532109</v>
      </c>
      <c r="X1845">
        <v>1</v>
      </c>
      <c r="Y1845">
        <v>17.440000000000001</v>
      </c>
      <c r="Z1845">
        <v>86309</v>
      </c>
      <c r="AA1845" t="s">
        <v>52</v>
      </c>
      <c r="AB1845" t="s">
        <v>40</v>
      </c>
    </row>
    <row r="1846" spans="1:28" x14ac:dyDescent="0.3">
      <c r="A1846">
        <v>21928</v>
      </c>
      <c r="B1846" t="s">
        <v>41</v>
      </c>
      <c r="C1846">
        <v>0.1</v>
      </c>
      <c r="D1846">
        <v>9.11</v>
      </c>
      <c r="E1846">
        <v>2.15</v>
      </c>
      <c r="F1846">
        <v>1602</v>
      </c>
      <c r="G1846" t="s">
        <v>1989</v>
      </c>
      <c r="H1846" t="s">
        <v>43</v>
      </c>
      <c r="I1846" t="s">
        <v>44</v>
      </c>
      <c r="J1846" t="s">
        <v>45</v>
      </c>
      <c r="K1846" t="s">
        <v>53</v>
      </c>
      <c r="L1846" t="s">
        <v>82</v>
      </c>
      <c r="M1846" t="s">
        <v>1990</v>
      </c>
      <c r="N1846">
        <v>0.4</v>
      </c>
      <c r="O1846" t="s">
        <v>35</v>
      </c>
      <c r="P1846" t="s">
        <v>69</v>
      </c>
      <c r="Q1846" t="s">
        <v>460</v>
      </c>
      <c r="R1846" t="s">
        <v>1991</v>
      </c>
      <c r="S1846">
        <v>20601</v>
      </c>
      <c r="T1846" s="1">
        <v>42104</v>
      </c>
      <c r="U1846" s="1">
        <v>42106</v>
      </c>
      <c r="V1846">
        <v>-3.9312</v>
      </c>
      <c r="W1846" s="2">
        <f>Sales_Dataset[[#This Row],[Profit]]/Sales_Dataset[[#This Row],[Sales]]</f>
        <v>-0.22567164179104476</v>
      </c>
      <c r="X1846">
        <v>2</v>
      </c>
      <c r="Y1846">
        <v>17.420000000000002</v>
      </c>
      <c r="Z1846">
        <v>89680</v>
      </c>
      <c r="AA1846" t="s">
        <v>72</v>
      </c>
      <c r="AB1846" t="s">
        <v>40</v>
      </c>
    </row>
    <row r="1847" spans="1:28" x14ac:dyDescent="0.3">
      <c r="A1847">
        <v>26321</v>
      </c>
      <c r="B1847" t="s">
        <v>27</v>
      </c>
      <c r="C1847">
        <v>7.0000000000000007E-2</v>
      </c>
      <c r="D1847">
        <v>1.7</v>
      </c>
      <c r="E1847">
        <v>1.99</v>
      </c>
      <c r="F1847">
        <v>689</v>
      </c>
      <c r="G1847" t="s">
        <v>3025</v>
      </c>
      <c r="H1847" t="s">
        <v>43</v>
      </c>
      <c r="I1847" t="s">
        <v>60</v>
      </c>
      <c r="J1847" t="s">
        <v>55</v>
      </c>
      <c r="K1847" t="s">
        <v>86</v>
      </c>
      <c r="L1847" t="s">
        <v>62</v>
      </c>
      <c r="M1847" t="s">
        <v>1465</v>
      </c>
      <c r="N1847">
        <v>0.51</v>
      </c>
      <c r="O1847" t="s">
        <v>35</v>
      </c>
      <c r="P1847" t="s">
        <v>49</v>
      </c>
      <c r="Q1847" t="s">
        <v>433</v>
      </c>
      <c r="R1847" t="s">
        <v>3026</v>
      </c>
      <c r="S1847">
        <v>63376</v>
      </c>
      <c r="T1847" s="1">
        <v>42039</v>
      </c>
      <c r="U1847" s="1">
        <v>42040</v>
      </c>
      <c r="V1847">
        <v>-51.42</v>
      </c>
      <c r="W1847" s="2">
        <f>Sales_Dataset[[#This Row],[Profit]]/Sales_Dataset[[#This Row],[Sales]]</f>
        <v>-2.9517795637198621</v>
      </c>
      <c r="X1847">
        <v>10</v>
      </c>
      <c r="Y1847">
        <v>17.420000000000002</v>
      </c>
      <c r="Z1847">
        <v>88502</v>
      </c>
      <c r="AA1847" t="s">
        <v>52</v>
      </c>
      <c r="AB1847" t="s">
        <v>40</v>
      </c>
    </row>
    <row r="1848" spans="1:28" x14ac:dyDescent="0.3">
      <c r="A1848">
        <v>19147</v>
      </c>
      <c r="B1848" t="s">
        <v>27</v>
      </c>
      <c r="C1848">
        <v>0.08</v>
      </c>
      <c r="D1848">
        <v>2.94</v>
      </c>
      <c r="E1848">
        <v>0.96</v>
      </c>
      <c r="F1848">
        <v>494</v>
      </c>
      <c r="G1848" t="s">
        <v>858</v>
      </c>
      <c r="H1848" t="s">
        <v>43</v>
      </c>
      <c r="I1848" t="s">
        <v>80</v>
      </c>
      <c r="J1848" t="s">
        <v>45</v>
      </c>
      <c r="K1848" t="s">
        <v>81</v>
      </c>
      <c r="L1848" t="s">
        <v>82</v>
      </c>
      <c r="M1848" t="s">
        <v>139</v>
      </c>
      <c r="N1848">
        <v>0.57999999999999996</v>
      </c>
      <c r="O1848" t="s">
        <v>35</v>
      </c>
      <c r="P1848" t="s">
        <v>36</v>
      </c>
      <c r="Q1848" t="s">
        <v>108</v>
      </c>
      <c r="R1848" t="s">
        <v>135</v>
      </c>
      <c r="S1848">
        <v>98115</v>
      </c>
      <c r="T1848" s="1">
        <v>42139</v>
      </c>
      <c r="U1848" s="1">
        <v>42141</v>
      </c>
      <c r="V1848">
        <v>-2.12</v>
      </c>
      <c r="W1848" s="2">
        <f>Sales_Dataset[[#This Row],[Profit]]/Sales_Dataset[[#This Row],[Sales]]</f>
        <v>-0.12183908045977013</v>
      </c>
      <c r="X1848">
        <v>6</v>
      </c>
      <c r="Y1848">
        <v>17.399999999999999</v>
      </c>
      <c r="Z1848">
        <v>88905</v>
      </c>
      <c r="AA1848" t="s">
        <v>39</v>
      </c>
      <c r="AB1848" t="s">
        <v>40</v>
      </c>
    </row>
    <row r="1849" spans="1:28" x14ac:dyDescent="0.3">
      <c r="A1849">
        <v>22682</v>
      </c>
      <c r="B1849" t="s">
        <v>58</v>
      </c>
      <c r="C1849">
        <v>0.03</v>
      </c>
      <c r="D1849">
        <v>2.16</v>
      </c>
      <c r="E1849">
        <v>6.05</v>
      </c>
      <c r="F1849">
        <v>1609</v>
      </c>
      <c r="G1849" t="s">
        <v>2203</v>
      </c>
      <c r="H1849" t="s">
        <v>43</v>
      </c>
      <c r="I1849" t="s">
        <v>80</v>
      </c>
      <c r="J1849" t="s">
        <v>45</v>
      </c>
      <c r="K1849" t="s">
        <v>67</v>
      </c>
      <c r="L1849" t="s">
        <v>47</v>
      </c>
      <c r="M1849" t="s">
        <v>829</v>
      </c>
      <c r="N1849">
        <v>0.37</v>
      </c>
      <c r="O1849" t="s">
        <v>35</v>
      </c>
      <c r="P1849" t="s">
        <v>36</v>
      </c>
      <c r="Q1849" t="s">
        <v>37</v>
      </c>
      <c r="R1849" t="s">
        <v>2204</v>
      </c>
      <c r="S1849">
        <v>95823</v>
      </c>
      <c r="T1849" s="1">
        <v>42135</v>
      </c>
      <c r="U1849" s="1">
        <v>42136</v>
      </c>
      <c r="V1849">
        <v>-90.585499999999996</v>
      </c>
      <c r="W1849" s="2">
        <f>Sales_Dataset[[#This Row],[Profit]]/Sales_Dataset[[#This Row],[Sales]]</f>
        <v>-5.2331311380704797</v>
      </c>
      <c r="X1849">
        <v>7</v>
      </c>
      <c r="Y1849">
        <v>17.309999999999999</v>
      </c>
      <c r="Z1849">
        <v>87824</v>
      </c>
      <c r="AA1849" t="s">
        <v>39</v>
      </c>
      <c r="AB1849" t="s">
        <v>40</v>
      </c>
    </row>
    <row r="1850" spans="1:28" x14ac:dyDescent="0.3">
      <c r="A1850">
        <v>21723</v>
      </c>
      <c r="B1850" t="s">
        <v>27</v>
      </c>
      <c r="C1850">
        <v>0.1</v>
      </c>
      <c r="D1850">
        <v>1.6</v>
      </c>
      <c r="E1850">
        <v>1.29</v>
      </c>
      <c r="F1850">
        <v>1989</v>
      </c>
      <c r="G1850" t="s">
        <v>1530</v>
      </c>
      <c r="H1850" t="s">
        <v>43</v>
      </c>
      <c r="I1850" t="s">
        <v>44</v>
      </c>
      <c r="J1850" t="s">
        <v>45</v>
      </c>
      <c r="K1850" t="s">
        <v>81</v>
      </c>
      <c r="L1850" t="s">
        <v>82</v>
      </c>
      <c r="M1850" t="s">
        <v>1947</v>
      </c>
      <c r="N1850">
        <v>0.42</v>
      </c>
      <c r="O1850" t="s">
        <v>35</v>
      </c>
      <c r="P1850" t="s">
        <v>36</v>
      </c>
      <c r="Q1850" t="s">
        <v>402</v>
      </c>
      <c r="R1850" t="s">
        <v>1532</v>
      </c>
      <c r="S1850">
        <v>84117</v>
      </c>
      <c r="T1850" s="1">
        <v>42124</v>
      </c>
      <c r="U1850" s="1">
        <v>42124</v>
      </c>
      <c r="V1850">
        <v>-14.990400000000001</v>
      </c>
      <c r="W1850" s="2">
        <f>Sales_Dataset[[#This Row],[Profit]]/Sales_Dataset[[#This Row],[Sales]]</f>
        <v>-0.88805687203791484</v>
      </c>
      <c r="X1850">
        <v>11</v>
      </c>
      <c r="Y1850">
        <v>16.88</v>
      </c>
      <c r="Z1850">
        <v>90003</v>
      </c>
      <c r="AA1850" t="s">
        <v>39</v>
      </c>
      <c r="AB1850" t="s">
        <v>40</v>
      </c>
    </row>
    <row r="1851" spans="1:28" x14ac:dyDescent="0.3">
      <c r="A1851">
        <v>18294</v>
      </c>
      <c r="B1851" t="s">
        <v>76</v>
      </c>
      <c r="C1851">
        <v>0.06</v>
      </c>
      <c r="D1851">
        <v>2.89</v>
      </c>
      <c r="E1851">
        <v>0.99</v>
      </c>
      <c r="F1851">
        <v>1556</v>
      </c>
      <c r="G1851" t="s">
        <v>541</v>
      </c>
      <c r="H1851" t="s">
        <v>43</v>
      </c>
      <c r="I1851" t="s">
        <v>80</v>
      </c>
      <c r="J1851" t="s">
        <v>45</v>
      </c>
      <c r="K1851" t="s">
        <v>46</v>
      </c>
      <c r="L1851" t="s">
        <v>47</v>
      </c>
      <c r="M1851" t="s">
        <v>542</v>
      </c>
      <c r="N1851">
        <v>0.38</v>
      </c>
      <c r="O1851" t="s">
        <v>35</v>
      </c>
      <c r="P1851" t="s">
        <v>88</v>
      </c>
      <c r="Q1851" t="s">
        <v>437</v>
      </c>
      <c r="R1851" t="s">
        <v>543</v>
      </c>
      <c r="S1851">
        <v>22304</v>
      </c>
      <c r="T1851" s="1">
        <v>42156</v>
      </c>
      <c r="U1851" s="1">
        <v>42158</v>
      </c>
      <c r="V1851">
        <v>-2.0097</v>
      </c>
      <c r="W1851" s="2">
        <f>Sales_Dataset[[#This Row],[Profit]]/Sales_Dataset[[#This Row],[Sales]]</f>
        <v>-0.12055788842231553</v>
      </c>
      <c r="X1851">
        <v>6</v>
      </c>
      <c r="Y1851">
        <v>16.670000000000002</v>
      </c>
      <c r="Z1851">
        <v>87425</v>
      </c>
      <c r="AA1851" t="s">
        <v>91</v>
      </c>
      <c r="AB1851" t="s">
        <v>40</v>
      </c>
    </row>
    <row r="1852" spans="1:28" x14ac:dyDescent="0.3">
      <c r="A1852">
        <v>20046</v>
      </c>
      <c r="B1852" t="s">
        <v>41</v>
      </c>
      <c r="C1852">
        <v>0.06</v>
      </c>
      <c r="D1852">
        <v>3.28</v>
      </c>
      <c r="E1852">
        <v>3.97</v>
      </c>
      <c r="F1852">
        <v>896</v>
      </c>
      <c r="G1852" t="s">
        <v>1142</v>
      </c>
      <c r="H1852" t="s">
        <v>43</v>
      </c>
      <c r="I1852" t="s">
        <v>30</v>
      </c>
      <c r="J1852" t="s">
        <v>45</v>
      </c>
      <c r="K1852" t="s">
        <v>81</v>
      </c>
      <c r="L1852" t="s">
        <v>82</v>
      </c>
      <c r="M1852" t="s">
        <v>180</v>
      </c>
      <c r="N1852">
        <v>0.56000000000000005</v>
      </c>
      <c r="O1852" t="s">
        <v>35</v>
      </c>
      <c r="P1852" t="s">
        <v>49</v>
      </c>
      <c r="Q1852" t="s">
        <v>50</v>
      </c>
      <c r="R1852" t="s">
        <v>1144</v>
      </c>
      <c r="S1852">
        <v>76201</v>
      </c>
      <c r="T1852" s="1">
        <v>42014</v>
      </c>
      <c r="U1852" s="1">
        <v>42015</v>
      </c>
      <c r="V1852">
        <v>-66.650000000000006</v>
      </c>
      <c r="W1852" s="2">
        <f>Sales_Dataset[[#This Row],[Profit]]/Sales_Dataset[[#This Row],[Sales]]</f>
        <v>-4.0102286401925396</v>
      </c>
      <c r="X1852">
        <v>5</v>
      </c>
      <c r="Y1852">
        <v>16.62</v>
      </c>
      <c r="Z1852">
        <v>90166</v>
      </c>
      <c r="AA1852" t="s">
        <v>52</v>
      </c>
      <c r="AB1852" t="s">
        <v>40</v>
      </c>
    </row>
    <row r="1853" spans="1:28" x14ac:dyDescent="0.3">
      <c r="A1853">
        <v>25356</v>
      </c>
      <c r="B1853" t="s">
        <v>76</v>
      </c>
      <c r="C1853">
        <v>0.05</v>
      </c>
      <c r="D1853">
        <v>7.64</v>
      </c>
      <c r="E1853">
        <v>5.83</v>
      </c>
      <c r="F1853">
        <v>911</v>
      </c>
      <c r="G1853" t="s">
        <v>2562</v>
      </c>
      <c r="H1853" t="s">
        <v>43</v>
      </c>
      <c r="I1853" t="s">
        <v>30</v>
      </c>
      <c r="J1853" t="s">
        <v>45</v>
      </c>
      <c r="K1853" t="s">
        <v>53</v>
      </c>
      <c r="L1853" t="s">
        <v>82</v>
      </c>
      <c r="M1853" t="s">
        <v>393</v>
      </c>
      <c r="N1853">
        <v>0.36</v>
      </c>
      <c r="O1853" t="s">
        <v>35</v>
      </c>
      <c r="P1853" t="s">
        <v>69</v>
      </c>
      <c r="Q1853" t="s">
        <v>856</v>
      </c>
      <c r="R1853" t="s">
        <v>2563</v>
      </c>
      <c r="S1853">
        <v>26003</v>
      </c>
      <c r="T1853" s="1">
        <v>42035</v>
      </c>
      <c r="U1853" s="1">
        <v>42037</v>
      </c>
      <c r="V1853">
        <v>-21.018000000000001</v>
      </c>
      <c r="W1853" s="2">
        <f>Sales_Dataset[[#This Row],[Profit]]/Sales_Dataset[[#This Row],[Sales]]</f>
        <v>-1.266144578313253</v>
      </c>
      <c r="X1853">
        <v>2</v>
      </c>
      <c r="Y1853">
        <v>16.600000000000001</v>
      </c>
      <c r="Z1853">
        <v>90185</v>
      </c>
      <c r="AA1853" t="s">
        <v>72</v>
      </c>
      <c r="AB1853" t="s">
        <v>40</v>
      </c>
    </row>
    <row r="1854" spans="1:28" x14ac:dyDescent="0.3">
      <c r="A1854">
        <v>18277</v>
      </c>
      <c r="B1854" t="s">
        <v>27</v>
      </c>
      <c r="C1854">
        <v>0.02</v>
      </c>
      <c r="D1854">
        <v>6.48</v>
      </c>
      <c r="E1854">
        <v>7.91</v>
      </c>
      <c r="F1854">
        <v>2393</v>
      </c>
      <c r="G1854" t="s">
        <v>469</v>
      </c>
      <c r="H1854" t="s">
        <v>43</v>
      </c>
      <c r="I1854" t="s">
        <v>30</v>
      </c>
      <c r="J1854" t="s">
        <v>45</v>
      </c>
      <c r="K1854" t="s">
        <v>53</v>
      </c>
      <c r="L1854" t="s">
        <v>47</v>
      </c>
      <c r="M1854" t="s">
        <v>530</v>
      </c>
      <c r="N1854">
        <v>0.37</v>
      </c>
      <c r="O1854" t="s">
        <v>35</v>
      </c>
      <c r="P1854" t="s">
        <v>88</v>
      </c>
      <c r="Q1854" t="s">
        <v>89</v>
      </c>
      <c r="R1854" t="s">
        <v>471</v>
      </c>
      <c r="S1854">
        <v>30076</v>
      </c>
      <c r="T1854" s="1">
        <v>42153</v>
      </c>
      <c r="U1854" s="1">
        <v>42155</v>
      </c>
      <c r="V1854">
        <v>-1191.5260000000001</v>
      </c>
      <c r="W1854" s="2">
        <f>Sales_Dataset[[#This Row],[Profit]]/Sales_Dataset[[#This Row],[Sales]]</f>
        <v>-72.213696969696969</v>
      </c>
      <c r="X1854">
        <v>2</v>
      </c>
      <c r="Y1854">
        <v>16.5</v>
      </c>
      <c r="Z1854">
        <v>86950</v>
      </c>
      <c r="AA1854" t="s">
        <v>91</v>
      </c>
      <c r="AB1854" t="s">
        <v>40</v>
      </c>
    </row>
    <row r="1855" spans="1:28" x14ac:dyDescent="0.3">
      <c r="A1855">
        <v>20305</v>
      </c>
      <c r="B1855" t="s">
        <v>58</v>
      </c>
      <c r="C1855">
        <v>0</v>
      </c>
      <c r="D1855">
        <v>6.48</v>
      </c>
      <c r="E1855">
        <v>10.050000000000001</v>
      </c>
      <c r="F1855">
        <v>2897</v>
      </c>
      <c r="G1855" t="s">
        <v>1453</v>
      </c>
      <c r="H1855" t="s">
        <v>43</v>
      </c>
      <c r="I1855" t="s">
        <v>44</v>
      </c>
      <c r="J1855" t="s">
        <v>45</v>
      </c>
      <c r="K1855" t="s">
        <v>53</v>
      </c>
      <c r="L1855" t="s">
        <v>47</v>
      </c>
      <c r="M1855" t="s">
        <v>1455</v>
      </c>
      <c r="N1855">
        <v>0.37</v>
      </c>
      <c r="O1855" t="s">
        <v>35</v>
      </c>
      <c r="P1855" t="s">
        <v>49</v>
      </c>
      <c r="Q1855" t="s">
        <v>474</v>
      </c>
      <c r="R1855" t="s">
        <v>1454</v>
      </c>
      <c r="S1855">
        <v>55369</v>
      </c>
      <c r="T1855" s="1">
        <v>42048</v>
      </c>
      <c r="U1855" s="1">
        <v>42050</v>
      </c>
      <c r="V1855">
        <v>-38.72</v>
      </c>
      <c r="W1855" s="2">
        <f>Sales_Dataset[[#This Row],[Profit]]/Sales_Dataset[[#This Row],[Sales]]</f>
        <v>-2.374003678724709</v>
      </c>
      <c r="X1855">
        <v>2</v>
      </c>
      <c r="Y1855">
        <v>16.309999999999999</v>
      </c>
      <c r="Z1855">
        <v>86926</v>
      </c>
      <c r="AA1855" t="s">
        <v>52</v>
      </c>
      <c r="AB1855" t="s">
        <v>40</v>
      </c>
    </row>
    <row r="1856" spans="1:28" x14ac:dyDescent="0.3">
      <c r="A1856">
        <v>18611</v>
      </c>
      <c r="B1856" t="s">
        <v>58</v>
      </c>
      <c r="C1856">
        <v>7.0000000000000007E-2</v>
      </c>
      <c r="D1856">
        <v>4.13</v>
      </c>
      <c r="E1856">
        <v>0.99</v>
      </c>
      <c r="F1856">
        <v>2908</v>
      </c>
      <c r="G1856" t="s">
        <v>686</v>
      </c>
      <c r="H1856" t="s">
        <v>43</v>
      </c>
      <c r="I1856" t="s">
        <v>44</v>
      </c>
      <c r="J1856" t="s">
        <v>45</v>
      </c>
      <c r="K1856" t="s">
        <v>46</v>
      </c>
      <c r="L1856" t="s">
        <v>47</v>
      </c>
      <c r="M1856" t="s">
        <v>687</v>
      </c>
      <c r="N1856">
        <v>0.39</v>
      </c>
      <c r="O1856" t="s">
        <v>35</v>
      </c>
      <c r="P1856" t="s">
        <v>69</v>
      </c>
      <c r="Q1856" t="s">
        <v>441</v>
      </c>
      <c r="R1856" t="s">
        <v>688</v>
      </c>
      <c r="S1856">
        <v>44125</v>
      </c>
      <c r="T1856" s="1">
        <v>42012</v>
      </c>
      <c r="U1856" s="1">
        <v>42012</v>
      </c>
      <c r="V1856">
        <v>10.959199999999999</v>
      </c>
      <c r="W1856" s="2">
        <f>Sales_Dataset[[#This Row],[Profit]]/Sales_Dataset[[#This Row],[Sales]]</f>
        <v>0.68196639701306772</v>
      </c>
      <c r="X1856">
        <v>4</v>
      </c>
      <c r="Y1856">
        <v>16.07</v>
      </c>
      <c r="Z1856">
        <v>88156</v>
      </c>
      <c r="AA1856" t="s">
        <v>72</v>
      </c>
      <c r="AB1856" t="s">
        <v>40</v>
      </c>
    </row>
    <row r="1857" spans="1:28" x14ac:dyDescent="0.3">
      <c r="A1857">
        <v>22449</v>
      </c>
      <c r="B1857" t="s">
        <v>76</v>
      </c>
      <c r="C1857">
        <v>0.09</v>
      </c>
      <c r="D1857">
        <v>2.78</v>
      </c>
      <c r="E1857">
        <v>0.97</v>
      </c>
      <c r="F1857">
        <v>2165</v>
      </c>
      <c r="G1857" t="s">
        <v>2133</v>
      </c>
      <c r="H1857" t="s">
        <v>43</v>
      </c>
      <c r="I1857" t="s">
        <v>60</v>
      </c>
      <c r="J1857" t="s">
        <v>45</v>
      </c>
      <c r="K1857" t="s">
        <v>81</v>
      </c>
      <c r="L1857" t="s">
        <v>82</v>
      </c>
      <c r="M1857" t="s">
        <v>2134</v>
      </c>
      <c r="N1857">
        <v>0.59</v>
      </c>
      <c r="O1857" t="s">
        <v>35</v>
      </c>
      <c r="P1857" t="s">
        <v>69</v>
      </c>
      <c r="Q1857" t="s">
        <v>487</v>
      </c>
      <c r="R1857" t="s">
        <v>1354</v>
      </c>
      <c r="S1857">
        <v>4330</v>
      </c>
      <c r="T1857" s="1">
        <v>42013</v>
      </c>
      <c r="U1857" s="1">
        <v>42015</v>
      </c>
      <c r="V1857">
        <v>-5.0716000000000001</v>
      </c>
      <c r="W1857" s="2">
        <f>Sales_Dataset[[#This Row],[Profit]]/Sales_Dataset[[#This Row],[Sales]]</f>
        <v>-0.31638178415470991</v>
      </c>
      <c r="X1857">
        <v>6</v>
      </c>
      <c r="Y1857">
        <v>16.03</v>
      </c>
      <c r="Z1857">
        <v>88794</v>
      </c>
      <c r="AA1857" t="s">
        <v>72</v>
      </c>
      <c r="AB1857" t="s">
        <v>40</v>
      </c>
    </row>
    <row r="1858" spans="1:28" x14ac:dyDescent="0.3">
      <c r="A1858">
        <v>22321</v>
      </c>
      <c r="B1858" t="s">
        <v>58</v>
      </c>
      <c r="C1858">
        <v>0.03</v>
      </c>
      <c r="D1858">
        <v>6.48</v>
      </c>
      <c r="E1858">
        <v>8.73</v>
      </c>
      <c r="F1858">
        <v>2458</v>
      </c>
      <c r="G1858" t="s">
        <v>1773</v>
      </c>
      <c r="H1858" t="s">
        <v>43</v>
      </c>
      <c r="I1858" t="s">
        <v>44</v>
      </c>
      <c r="J1858" t="s">
        <v>45</v>
      </c>
      <c r="K1858" t="s">
        <v>53</v>
      </c>
      <c r="L1858" t="s">
        <v>47</v>
      </c>
      <c r="M1858" t="s">
        <v>111</v>
      </c>
      <c r="N1858">
        <v>0.37</v>
      </c>
      <c r="O1858" t="s">
        <v>35</v>
      </c>
      <c r="P1858" t="s">
        <v>49</v>
      </c>
      <c r="Q1858" t="s">
        <v>474</v>
      </c>
      <c r="R1858" t="s">
        <v>1774</v>
      </c>
      <c r="S1858">
        <v>55410</v>
      </c>
      <c r="T1858" s="1">
        <v>42007</v>
      </c>
      <c r="U1858" s="1">
        <v>42009</v>
      </c>
      <c r="V1858">
        <v>-35.04</v>
      </c>
      <c r="W1858" s="2">
        <f>Sales_Dataset[[#This Row],[Profit]]/Sales_Dataset[[#This Row],[Sales]]</f>
        <v>-2.1968652037617553</v>
      </c>
      <c r="X1858">
        <v>2</v>
      </c>
      <c r="Y1858">
        <v>15.95</v>
      </c>
      <c r="Z1858">
        <v>91285</v>
      </c>
      <c r="AA1858" t="s">
        <v>52</v>
      </c>
      <c r="AB1858" t="s">
        <v>40</v>
      </c>
    </row>
    <row r="1859" spans="1:28" x14ac:dyDescent="0.3">
      <c r="A1859">
        <v>21386</v>
      </c>
      <c r="B1859" t="s">
        <v>65</v>
      </c>
      <c r="C1859">
        <v>0.04</v>
      </c>
      <c r="D1859">
        <v>3.52</v>
      </c>
      <c r="E1859">
        <v>6.83</v>
      </c>
      <c r="F1859">
        <v>1829</v>
      </c>
      <c r="G1859" t="s">
        <v>1833</v>
      </c>
      <c r="H1859" t="s">
        <v>43</v>
      </c>
      <c r="I1859" t="s">
        <v>30</v>
      </c>
      <c r="J1859" t="s">
        <v>45</v>
      </c>
      <c r="K1859" t="s">
        <v>67</v>
      </c>
      <c r="L1859" t="s">
        <v>47</v>
      </c>
      <c r="M1859" t="s">
        <v>1835</v>
      </c>
      <c r="N1859">
        <v>0.38</v>
      </c>
      <c r="O1859" t="s">
        <v>35</v>
      </c>
      <c r="P1859" t="s">
        <v>49</v>
      </c>
      <c r="Q1859" t="s">
        <v>455</v>
      </c>
      <c r="R1859" t="s">
        <v>1834</v>
      </c>
      <c r="S1859">
        <v>52402</v>
      </c>
      <c r="T1859" s="1">
        <v>42010</v>
      </c>
      <c r="U1859" s="1">
        <v>42019</v>
      </c>
      <c r="V1859">
        <v>-57.753</v>
      </c>
      <c r="W1859" s="2">
        <f>Sales_Dataset[[#This Row],[Profit]]/Sales_Dataset[[#This Row],[Sales]]</f>
        <v>-3.6254237288135593</v>
      </c>
      <c r="X1859">
        <v>4</v>
      </c>
      <c r="Y1859">
        <v>15.93</v>
      </c>
      <c r="Z1859">
        <v>86960</v>
      </c>
      <c r="AA1859" t="s">
        <v>52</v>
      </c>
      <c r="AB1859" t="s">
        <v>40</v>
      </c>
    </row>
    <row r="1860" spans="1:28" x14ac:dyDescent="0.3">
      <c r="A1860">
        <v>19973</v>
      </c>
      <c r="B1860" t="s">
        <v>41</v>
      </c>
      <c r="C1860">
        <v>0.03</v>
      </c>
      <c r="D1860">
        <v>2.1800000000000002</v>
      </c>
      <c r="E1860">
        <v>1.38</v>
      </c>
      <c r="F1860">
        <v>925</v>
      </c>
      <c r="G1860" t="s">
        <v>1352</v>
      </c>
      <c r="H1860" t="s">
        <v>43</v>
      </c>
      <c r="I1860" t="s">
        <v>60</v>
      </c>
      <c r="J1860" t="s">
        <v>45</v>
      </c>
      <c r="K1860" t="s">
        <v>268</v>
      </c>
      <c r="L1860" t="s">
        <v>82</v>
      </c>
      <c r="M1860" t="s">
        <v>1353</v>
      </c>
      <c r="N1860">
        <v>0.44</v>
      </c>
      <c r="O1860" t="s">
        <v>35</v>
      </c>
      <c r="P1860" t="s">
        <v>69</v>
      </c>
      <c r="Q1860" t="s">
        <v>487</v>
      </c>
      <c r="R1860" t="s">
        <v>1354</v>
      </c>
      <c r="S1860">
        <v>4330</v>
      </c>
      <c r="T1860" s="1">
        <v>42100</v>
      </c>
      <c r="U1860" s="1">
        <v>42100</v>
      </c>
      <c r="V1860">
        <v>-7.04</v>
      </c>
      <c r="W1860" s="2">
        <f>Sales_Dataset[[#This Row],[Profit]]/Sales_Dataset[[#This Row],[Sales]]</f>
        <v>-0.44755244755244755</v>
      </c>
      <c r="X1860">
        <v>7</v>
      </c>
      <c r="Y1860">
        <v>15.73</v>
      </c>
      <c r="Z1860">
        <v>87134</v>
      </c>
      <c r="AA1860" t="s">
        <v>72</v>
      </c>
      <c r="AB1860" t="s">
        <v>40</v>
      </c>
    </row>
    <row r="1861" spans="1:28" x14ac:dyDescent="0.3">
      <c r="A1861">
        <v>22341</v>
      </c>
      <c r="B1861" t="s">
        <v>65</v>
      </c>
      <c r="C1861">
        <v>0.04</v>
      </c>
      <c r="D1861">
        <v>2.98</v>
      </c>
      <c r="E1861">
        <v>2.0299999999999998</v>
      </c>
      <c r="F1861">
        <v>3385</v>
      </c>
      <c r="G1861" t="s">
        <v>2107</v>
      </c>
      <c r="H1861" t="s">
        <v>85</v>
      </c>
      <c r="I1861" t="s">
        <v>30</v>
      </c>
      <c r="J1861" t="s">
        <v>45</v>
      </c>
      <c r="K1861" t="s">
        <v>81</v>
      </c>
      <c r="L1861" t="s">
        <v>82</v>
      </c>
      <c r="M1861" t="s">
        <v>2108</v>
      </c>
      <c r="N1861">
        <v>0.56999999999999995</v>
      </c>
      <c r="O1861" t="s">
        <v>35</v>
      </c>
      <c r="P1861" t="s">
        <v>69</v>
      </c>
      <c r="Q1861" t="s">
        <v>441</v>
      </c>
      <c r="R1861" t="s">
        <v>2109</v>
      </c>
      <c r="S1861">
        <v>44512</v>
      </c>
      <c r="T1861" s="1">
        <v>42020</v>
      </c>
      <c r="U1861" s="1">
        <v>42020</v>
      </c>
      <c r="V1861">
        <v>-22.009999999999998</v>
      </c>
      <c r="W1861" s="2">
        <f>Sales_Dataset[[#This Row],[Profit]]/Sales_Dataset[[#This Row],[Sales]]</f>
        <v>-1.4019108280254777</v>
      </c>
      <c r="X1861">
        <v>5</v>
      </c>
      <c r="Y1861">
        <v>15.7</v>
      </c>
      <c r="Z1861">
        <v>88745</v>
      </c>
      <c r="AA1861" t="s">
        <v>72</v>
      </c>
      <c r="AB1861" t="s">
        <v>40</v>
      </c>
    </row>
    <row r="1862" spans="1:28" x14ac:dyDescent="0.3">
      <c r="A1862">
        <v>20435</v>
      </c>
      <c r="B1862" t="s">
        <v>27</v>
      </c>
      <c r="C1862">
        <v>7.0000000000000007E-2</v>
      </c>
      <c r="D1862">
        <v>2.61</v>
      </c>
      <c r="E1862">
        <v>0.5</v>
      </c>
      <c r="F1862">
        <v>2980</v>
      </c>
      <c r="G1862" t="s">
        <v>1417</v>
      </c>
      <c r="H1862" t="s">
        <v>43</v>
      </c>
      <c r="I1862" t="s">
        <v>30</v>
      </c>
      <c r="J1862" t="s">
        <v>45</v>
      </c>
      <c r="K1862" t="s">
        <v>46</v>
      </c>
      <c r="L1862" t="s">
        <v>47</v>
      </c>
      <c r="M1862" t="s">
        <v>955</v>
      </c>
      <c r="N1862">
        <v>0.39</v>
      </c>
      <c r="O1862" t="s">
        <v>35</v>
      </c>
      <c r="P1862" t="s">
        <v>69</v>
      </c>
      <c r="Q1862" t="s">
        <v>441</v>
      </c>
      <c r="R1862" t="s">
        <v>1419</v>
      </c>
      <c r="S1862">
        <v>44870</v>
      </c>
      <c r="T1862" s="1">
        <v>42060</v>
      </c>
      <c r="U1862" s="1">
        <v>42062</v>
      </c>
      <c r="V1862">
        <v>10.798499999999999</v>
      </c>
      <c r="W1862" s="2">
        <f>Sales_Dataset[[#This Row],[Profit]]/Sales_Dataset[[#This Row],[Sales]]</f>
        <v>0.69</v>
      </c>
      <c r="X1862">
        <v>6</v>
      </c>
      <c r="Y1862">
        <v>15.65</v>
      </c>
      <c r="Z1862">
        <v>86547</v>
      </c>
      <c r="AA1862" t="s">
        <v>72</v>
      </c>
      <c r="AB1862" t="s">
        <v>40</v>
      </c>
    </row>
    <row r="1863" spans="1:28" x14ac:dyDescent="0.3">
      <c r="A1863">
        <v>18184</v>
      </c>
      <c r="B1863" t="s">
        <v>76</v>
      </c>
      <c r="C1863">
        <v>0.1</v>
      </c>
      <c r="D1863">
        <v>14.42</v>
      </c>
      <c r="E1863">
        <v>6.75</v>
      </c>
      <c r="F1863">
        <v>796</v>
      </c>
      <c r="G1863" t="s">
        <v>465</v>
      </c>
      <c r="H1863" t="s">
        <v>43</v>
      </c>
      <c r="I1863" t="s">
        <v>30</v>
      </c>
      <c r="J1863" t="s">
        <v>45</v>
      </c>
      <c r="K1863" t="s">
        <v>73</v>
      </c>
      <c r="L1863" t="s">
        <v>167</v>
      </c>
      <c r="M1863" t="s">
        <v>466</v>
      </c>
      <c r="N1863">
        <v>0.52</v>
      </c>
      <c r="O1863" t="s">
        <v>35</v>
      </c>
      <c r="P1863" t="s">
        <v>49</v>
      </c>
      <c r="Q1863" t="s">
        <v>467</v>
      </c>
      <c r="R1863" t="s">
        <v>468</v>
      </c>
      <c r="S1863">
        <v>68046</v>
      </c>
      <c r="T1863" s="1">
        <v>42174</v>
      </c>
      <c r="U1863" s="1">
        <v>42177</v>
      </c>
      <c r="V1863">
        <v>-20.103999999999999</v>
      </c>
      <c r="W1863" s="2">
        <f>Sales_Dataset[[#This Row],[Profit]]/Sales_Dataset[[#This Row],[Sales]]</f>
        <v>-1.2978695932859909</v>
      </c>
      <c r="X1863">
        <v>1</v>
      </c>
      <c r="Y1863">
        <v>15.49</v>
      </c>
      <c r="Z1863">
        <v>86869</v>
      </c>
      <c r="AA1863" t="s">
        <v>52</v>
      </c>
      <c r="AB1863" t="s">
        <v>40</v>
      </c>
    </row>
    <row r="1864" spans="1:28" x14ac:dyDescent="0.3">
      <c r="A1864">
        <v>24151</v>
      </c>
      <c r="B1864" t="s">
        <v>41</v>
      </c>
      <c r="C1864">
        <v>0.06</v>
      </c>
      <c r="D1864">
        <v>3.6</v>
      </c>
      <c r="E1864">
        <v>2.2000000000000002</v>
      </c>
      <c r="F1864">
        <v>2704</v>
      </c>
      <c r="G1864" t="s">
        <v>2021</v>
      </c>
      <c r="H1864" t="s">
        <v>43</v>
      </c>
      <c r="I1864" t="s">
        <v>80</v>
      </c>
      <c r="J1864" t="s">
        <v>45</v>
      </c>
      <c r="K1864" t="s">
        <v>53</v>
      </c>
      <c r="L1864" t="s">
        <v>82</v>
      </c>
      <c r="M1864" t="s">
        <v>2586</v>
      </c>
      <c r="N1864">
        <v>0.39</v>
      </c>
      <c r="O1864" t="s">
        <v>35</v>
      </c>
      <c r="P1864" t="s">
        <v>88</v>
      </c>
      <c r="Q1864" t="s">
        <v>94</v>
      </c>
      <c r="R1864" t="s">
        <v>2022</v>
      </c>
      <c r="S1864">
        <v>32503</v>
      </c>
      <c r="T1864" s="1">
        <v>42124</v>
      </c>
      <c r="U1864" s="1">
        <v>42126</v>
      </c>
      <c r="V1864">
        <v>2755.6422000000002</v>
      </c>
      <c r="W1864" s="2">
        <f>Sales_Dataset[[#This Row],[Profit]]/Sales_Dataset[[#This Row],[Sales]]</f>
        <v>181.41159973666888</v>
      </c>
      <c r="X1864">
        <v>4</v>
      </c>
      <c r="Y1864">
        <v>15.19</v>
      </c>
      <c r="Z1864">
        <v>91407</v>
      </c>
      <c r="AA1864" t="s">
        <v>91</v>
      </c>
      <c r="AB1864" t="s">
        <v>40</v>
      </c>
    </row>
    <row r="1865" spans="1:28" x14ac:dyDescent="0.3">
      <c r="A1865">
        <v>19193</v>
      </c>
      <c r="B1865" t="s">
        <v>41</v>
      </c>
      <c r="C1865">
        <v>0.03</v>
      </c>
      <c r="D1865">
        <v>3.36</v>
      </c>
      <c r="E1865">
        <v>6.27</v>
      </c>
      <c r="F1865">
        <v>3146</v>
      </c>
      <c r="G1865" t="s">
        <v>1011</v>
      </c>
      <c r="H1865" t="s">
        <v>43</v>
      </c>
      <c r="I1865" t="s">
        <v>30</v>
      </c>
      <c r="J1865" t="s">
        <v>45</v>
      </c>
      <c r="K1865" t="s">
        <v>67</v>
      </c>
      <c r="L1865" t="s">
        <v>47</v>
      </c>
      <c r="M1865" t="s">
        <v>1012</v>
      </c>
      <c r="N1865">
        <v>0.4</v>
      </c>
      <c r="O1865" t="s">
        <v>35</v>
      </c>
      <c r="P1865" t="s">
        <v>49</v>
      </c>
      <c r="Q1865" t="s">
        <v>50</v>
      </c>
      <c r="R1865" t="s">
        <v>1013</v>
      </c>
      <c r="S1865">
        <v>78577</v>
      </c>
      <c r="T1865" s="1">
        <v>42008</v>
      </c>
      <c r="U1865" s="1">
        <v>42009</v>
      </c>
      <c r="V1865">
        <v>-94.258600000000001</v>
      </c>
      <c r="W1865" s="2">
        <f>Sales_Dataset[[#This Row],[Profit]]/Sales_Dataset[[#This Row],[Sales]]</f>
        <v>-6.3260805369127517</v>
      </c>
      <c r="X1865">
        <v>4</v>
      </c>
      <c r="Y1865">
        <v>14.9</v>
      </c>
      <c r="Z1865">
        <v>85850</v>
      </c>
      <c r="AA1865" t="s">
        <v>52</v>
      </c>
      <c r="AB1865" t="s">
        <v>40</v>
      </c>
    </row>
    <row r="1866" spans="1:28" x14ac:dyDescent="0.3">
      <c r="A1866">
        <v>20392</v>
      </c>
      <c r="B1866" t="s">
        <v>76</v>
      </c>
      <c r="C1866">
        <v>0.06</v>
      </c>
      <c r="D1866">
        <v>4.42</v>
      </c>
      <c r="E1866">
        <v>4.99</v>
      </c>
      <c r="F1866">
        <v>1998</v>
      </c>
      <c r="G1866" t="s">
        <v>1485</v>
      </c>
      <c r="H1866" t="s">
        <v>43</v>
      </c>
      <c r="I1866" t="s">
        <v>30</v>
      </c>
      <c r="J1866" t="s">
        <v>45</v>
      </c>
      <c r="K1866" t="s">
        <v>115</v>
      </c>
      <c r="L1866" t="s">
        <v>47</v>
      </c>
      <c r="M1866" t="s">
        <v>463</v>
      </c>
      <c r="N1866">
        <v>0.38</v>
      </c>
      <c r="O1866" t="s">
        <v>35</v>
      </c>
      <c r="P1866" t="s">
        <v>69</v>
      </c>
      <c r="Q1866" t="s">
        <v>70</v>
      </c>
      <c r="R1866" t="s">
        <v>1486</v>
      </c>
      <c r="S1866">
        <v>11758</v>
      </c>
      <c r="T1866" s="1">
        <v>42158</v>
      </c>
      <c r="U1866" s="1">
        <v>42160</v>
      </c>
      <c r="V1866">
        <v>-10.435</v>
      </c>
      <c r="W1866" s="2">
        <f>Sales_Dataset[[#This Row],[Profit]]/Sales_Dataset[[#This Row],[Sales]]</f>
        <v>-0.7026936026936027</v>
      </c>
      <c r="X1866">
        <v>3</v>
      </c>
      <c r="Y1866">
        <v>14.85</v>
      </c>
      <c r="Z1866">
        <v>90568</v>
      </c>
      <c r="AA1866" t="s">
        <v>72</v>
      </c>
      <c r="AB1866" t="s">
        <v>40</v>
      </c>
    </row>
    <row r="1867" spans="1:28" x14ac:dyDescent="0.3">
      <c r="A1867">
        <v>22580</v>
      </c>
      <c r="B1867" t="s">
        <v>27</v>
      </c>
      <c r="C1867">
        <v>0.04</v>
      </c>
      <c r="D1867">
        <v>2.08</v>
      </c>
      <c r="E1867">
        <v>1.49</v>
      </c>
      <c r="F1867">
        <v>2466</v>
      </c>
      <c r="G1867" t="s">
        <v>2173</v>
      </c>
      <c r="H1867" t="s">
        <v>43</v>
      </c>
      <c r="I1867" t="s">
        <v>30</v>
      </c>
      <c r="J1867" t="s">
        <v>45</v>
      </c>
      <c r="K1867" t="s">
        <v>67</v>
      </c>
      <c r="L1867" t="s">
        <v>47</v>
      </c>
      <c r="M1867" t="s">
        <v>2174</v>
      </c>
      <c r="N1867">
        <v>0.36</v>
      </c>
      <c r="O1867" t="s">
        <v>35</v>
      </c>
      <c r="P1867" t="s">
        <v>49</v>
      </c>
      <c r="Q1867" t="s">
        <v>216</v>
      </c>
      <c r="R1867" t="s">
        <v>2175</v>
      </c>
      <c r="S1867">
        <v>49783</v>
      </c>
      <c r="T1867" s="1">
        <v>42062</v>
      </c>
      <c r="U1867" s="1">
        <v>42063</v>
      </c>
      <c r="V1867">
        <v>-3.71956</v>
      </c>
      <c r="W1867" s="2">
        <f>Sales_Dataset[[#This Row],[Profit]]/Sales_Dataset[[#This Row],[Sales]]</f>
        <v>-0.25183209207853757</v>
      </c>
      <c r="X1867">
        <v>7</v>
      </c>
      <c r="Y1867">
        <v>14.77</v>
      </c>
      <c r="Z1867">
        <v>88136</v>
      </c>
      <c r="AA1867" t="s">
        <v>52</v>
      </c>
      <c r="AB1867" t="s">
        <v>40</v>
      </c>
    </row>
    <row r="1868" spans="1:28" x14ac:dyDescent="0.3">
      <c r="A1868">
        <v>23512</v>
      </c>
      <c r="B1868" t="s">
        <v>65</v>
      </c>
      <c r="C1868">
        <v>7.0000000000000007E-2</v>
      </c>
      <c r="D1868">
        <v>3.28</v>
      </c>
      <c r="E1868">
        <v>3.97</v>
      </c>
      <c r="F1868">
        <v>2215</v>
      </c>
      <c r="G1868" t="s">
        <v>2456</v>
      </c>
      <c r="H1868" t="s">
        <v>43</v>
      </c>
      <c r="I1868" t="s">
        <v>30</v>
      </c>
      <c r="J1868" t="s">
        <v>45</v>
      </c>
      <c r="K1868" t="s">
        <v>81</v>
      </c>
      <c r="L1868" t="s">
        <v>82</v>
      </c>
      <c r="M1868" t="s">
        <v>180</v>
      </c>
      <c r="N1868">
        <v>0.56000000000000005</v>
      </c>
      <c r="O1868" t="s">
        <v>35</v>
      </c>
      <c r="P1868" t="s">
        <v>69</v>
      </c>
      <c r="Q1868" t="s">
        <v>441</v>
      </c>
      <c r="R1868" t="s">
        <v>2457</v>
      </c>
      <c r="S1868">
        <v>44646</v>
      </c>
      <c r="T1868" s="1">
        <v>42178</v>
      </c>
      <c r="U1868" s="1">
        <v>42178</v>
      </c>
      <c r="V1868">
        <v>-22.175999999999998</v>
      </c>
      <c r="W1868" s="2">
        <f>Sales_Dataset[[#This Row],[Profit]]/Sales_Dataset[[#This Row],[Sales]]</f>
        <v>-1.5024390243902439</v>
      </c>
      <c r="X1868">
        <v>4</v>
      </c>
      <c r="Y1868">
        <v>14.76</v>
      </c>
      <c r="Z1868">
        <v>90314</v>
      </c>
      <c r="AA1868" t="s">
        <v>72</v>
      </c>
      <c r="AB1868" t="s">
        <v>40</v>
      </c>
    </row>
    <row r="1869" spans="1:28" x14ac:dyDescent="0.3">
      <c r="A1869">
        <v>25683</v>
      </c>
      <c r="B1869" t="s">
        <v>41</v>
      </c>
      <c r="C1869">
        <v>0.08</v>
      </c>
      <c r="D1869">
        <v>7.28</v>
      </c>
      <c r="E1869">
        <v>11.15</v>
      </c>
      <c r="F1869">
        <v>3169</v>
      </c>
      <c r="G1869" t="s">
        <v>2896</v>
      </c>
      <c r="H1869" t="s">
        <v>85</v>
      </c>
      <c r="I1869" t="s">
        <v>60</v>
      </c>
      <c r="J1869" t="s">
        <v>45</v>
      </c>
      <c r="K1869" t="s">
        <v>53</v>
      </c>
      <c r="L1869" t="s">
        <v>47</v>
      </c>
      <c r="M1869" t="s">
        <v>1884</v>
      </c>
      <c r="N1869">
        <v>0.37</v>
      </c>
      <c r="O1869" t="s">
        <v>35</v>
      </c>
      <c r="P1869" t="s">
        <v>88</v>
      </c>
      <c r="Q1869" t="s">
        <v>94</v>
      </c>
      <c r="R1869" t="s">
        <v>2897</v>
      </c>
      <c r="S1869">
        <v>32127</v>
      </c>
      <c r="T1869" s="1">
        <v>42107</v>
      </c>
      <c r="U1869" s="1">
        <v>42108</v>
      </c>
      <c r="V1869">
        <v>-44.415000000000006</v>
      </c>
      <c r="W1869" s="2">
        <f>Sales_Dataset[[#This Row],[Profit]]/Sales_Dataset[[#This Row],[Sales]]</f>
        <v>-3.0296725784447478</v>
      </c>
      <c r="X1869">
        <v>1</v>
      </c>
      <c r="Y1869">
        <v>14.66</v>
      </c>
      <c r="Z1869">
        <v>86490</v>
      </c>
      <c r="AA1869" t="s">
        <v>91</v>
      </c>
      <c r="AB1869" t="s">
        <v>40</v>
      </c>
    </row>
    <row r="1870" spans="1:28" x14ac:dyDescent="0.3">
      <c r="A1870">
        <v>24849</v>
      </c>
      <c r="B1870" t="s">
        <v>27</v>
      </c>
      <c r="C1870">
        <v>0.06</v>
      </c>
      <c r="D1870">
        <v>7.04</v>
      </c>
      <c r="E1870">
        <v>2.17</v>
      </c>
      <c r="F1870">
        <v>145</v>
      </c>
      <c r="G1870" t="s">
        <v>2732</v>
      </c>
      <c r="H1870" t="s">
        <v>43</v>
      </c>
      <c r="I1870" t="s">
        <v>60</v>
      </c>
      <c r="J1870" t="s">
        <v>45</v>
      </c>
      <c r="K1870" t="s">
        <v>53</v>
      </c>
      <c r="L1870" t="s">
        <v>82</v>
      </c>
      <c r="M1870" t="s">
        <v>2733</v>
      </c>
      <c r="N1870">
        <v>0.38</v>
      </c>
      <c r="O1870" t="s">
        <v>35</v>
      </c>
      <c r="P1870" t="s">
        <v>69</v>
      </c>
      <c r="Q1870" t="s">
        <v>165</v>
      </c>
      <c r="R1870" t="s">
        <v>2734</v>
      </c>
      <c r="S1870">
        <v>15122</v>
      </c>
      <c r="T1870" s="1">
        <v>42019</v>
      </c>
      <c r="U1870" s="1">
        <v>42021</v>
      </c>
      <c r="V1870">
        <v>2.4851999999999999</v>
      </c>
      <c r="W1870" s="2">
        <f>Sales_Dataset[[#This Row],[Profit]]/Sales_Dataset[[#This Row],[Sales]]</f>
        <v>0.16963822525597269</v>
      </c>
      <c r="X1870">
        <v>2</v>
      </c>
      <c r="Y1870">
        <v>14.65</v>
      </c>
      <c r="Z1870">
        <v>91086</v>
      </c>
      <c r="AA1870" t="s">
        <v>72</v>
      </c>
      <c r="AB1870" t="s">
        <v>40</v>
      </c>
    </row>
    <row r="1871" spans="1:28" x14ac:dyDescent="0.3">
      <c r="A1871">
        <v>20184</v>
      </c>
      <c r="B1871" t="s">
        <v>41</v>
      </c>
      <c r="C1871">
        <v>0.06</v>
      </c>
      <c r="D1871">
        <v>1.1399999999999999</v>
      </c>
      <c r="E1871">
        <v>0.7</v>
      </c>
      <c r="F1871">
        <v>2980</v>
      </c>
      <c r="G1871" t="s">
        <v>1417</v>
      </c>
      <c r="H1871" t="s">
        <v>43</v>
      </c>
      <c r="I1871" t="s">
        <v>30</v>
      </c>
      <c r="J1871" t="s">
        <v>45</v>
      </c>
      <c r="K1871" t="s">
        <v>268</v>
      </c>
      <c r="L1871" t="s">
        <v>82</v>
      </c>
      <c r="M1871" t="s">
        <v>284</v>
      </c>
      <c r="N1871">
        <v>0.38</v>
      </c>
      <c r="O1871" t="s">
        <v>35</v>
      </c>
      <c r="P1871" t="s">
        <v>69</v>
      </c>
      <c r="Q1871" t="s">
        <v>441</v>
      </c>
      <c r="R1871" t="s">
        <v>1419</v>
      </c>
      <c r="S1871">
        <v>44870</v>
      </c>
      <c r="T1871" s="1">
        <v>42031</v>
      </c>
      <c r="U1871" s="1">
        <v>42034</v>
      </c>
      <c r="V1871">
        <v>-3.782</v>
      </c>
      <c r="W1871" s="2">
        <f>Sales_Dataset[[#This Row],[Profit]]/Sales_Dataset[[#This Row],[Sales]]</f>
        <v>-0.26028905712319339</v>
      </c>
      <c r="X1871">
        <v>13</v>
      </c>
      <c r="Y1871">
        <v>14.53</v>
      </c>
      <c r="Z1871">
        <v>86544</v>
      </c>
      <c r="AA1871" t="s">
        <v>72</v>
      </c>
      <c r="AB1871" t="s">
        <v>40</v>
      </c>
    </row>
    <row r="1872" spans="1:28" x14ac:dyDescent="0.3">
      <c r="A1872">
        <v>22127</v>
      </c>
      <c r="B1872" t="s">
        <v>65</v>
      </c>
      <c r="C1872">
        <v>0.1</v>
      </c>
      <c r="D1872">
        <v>11.58</v>
      </c>
      <c r="E1872">
        <v>6.97</v>
      </c>
      <c r="F1872">
        <v>1580</v>
      </c>
      <c r="G1872" t="s">
        <v>2059</v>
      </c>
      <c r="H1872" t="s">
        <v>43</v>
      </c>
      <c r="I1872" t="s">
        <v>30</v>
      </c>
      <c r="J1872" t="s">
        <v>45</v>
      </c>
      <c r="K1872" t="s">
        <v>115</v>
      </c>
      <c r="L1872" t="s">
        <v>47</v>
      </c>
      <c r="M1872" t="s">
        <v>733</v>
      </c>
      <c r="N1872">
        <v>0.35</v>
      </c>
      <c r="O1872" t="s">
        <v>35</v>
      </c>
      <c r="P1872" t="s">
        <v>69</v>
      </c>
      <c r="Q1872" t="s">
        <v>487</v>
      </c>
      <c r="R1872" t="s">
        <v>2060</v>
      </c>
      <c r="S1872">
        <v>4901</v>
      </c>
      <c r="T1872" s="1">
        <v>42051</v>
      </c>
      <c r="U1872" s="1">
        <v>42055</v>
      </c>
      <c r="V1872">
        <v>-8.3979999999999997</v>
      </c>
      <c r="W1872" s="2">
        <f>Sales_Dataset[[#This Row],[Profit]]/Sales_Dataset[[#This Row],[Sales]]</f>
        <v>-0.57797660013764629</v>
      </c>
      <c r="X1872">
        <v>1</v>
      </c>
      <c r="Y1872">
        <v>14.53</v>
      </c>
      <c r="Z1872">
        <v>90934</v>
      </c>
      <c r="AA1872" t="s">
        <v>72</v>
      </c>
      <c r="AB1872" t="s">
        <v>40</v>
      </c>
    </row>
    <row r="1873" spans="1:28" x14ac:dyDescent="0.3">
      <c r="A1873">
        <v>23324</v>
      </c>
      <c r="B1873" t="s">
        <v>41</v>
      </c>
      <c r="C1873">
        <v>0.01</v>
      </c>
      <c r="D1873">
        <v>11.34</v>
      </c>
      <c r="E1873">
        <v>5.01</v>
      </c>
      <c r="F1873">
        <v>3252</v>
      </c>
      <c r="G1873" t="s">
        <v>2385</v>
      </c>
      <c r="H1873" t="s">
        <v>43</v>
      </c>
      <c r="I1873" t="s">
        <v>60</v>
      </c>
      <c r="J1873" t="s">
        <v>45</v>
      </c>
      <c r="K1873" t="s">
        <v>53</v>
      </c>
      <c r="L1873" t="s">
        <v>47</v>
      </c>
      <c r="M1873" t="s">
        <v>1050</v>
      </c>
      <c r="N1873">
        <v>0.36</v>
      </c>
      <c r="O1873" t="s">
        <v>35</v>
      </c>
      <c r="P1873" t="s">
        <v>69</v>
      </c>
      <c r="Q1873" t="s">
        <v>70</v>
      </c>
      <c r="R1873" t="s">
        <v>2386</v>
      </c>
      <c r="S1873">
        <v>12306</v>
      </c>
      <c r="T1873" s="1">
        <v>42093</v>
      </c>
      <c r="U1873" s="1">
        <v>42095</v>
      </c>
      <c r="V1873">
        <v>-11.83</v>
      </c>
      <c r="W1873" s="2">
        <f>Sales_Dataset[[#This Row],[Profit]]/Sales_Dataset[[#This Row],[Sales]]</f>
        <v>-0.81473829201101933</v>
      </c>
      <c r="X1873">
        <v>1</v>
      </c>
      <c r="Y1873">
        <v>14.52</v>
      </c>
      <c r="Z1873">
        <v>87296</v>
      </c>
      <c r="AA1873" t="s">
        <v>72</v>
      </c>
      <c r="AB1873" t="s">
        <v>40</v>
      </c>
    </row>
    <row r="1874" spans="1:28" x14ac:dyDescent="0.3">
      <c r="A1874">
        <v>18276</v>
      </c>
      <c r="B1874" t="s">
        <v>65</v>
      </c>
      <c r="C1874">
        <v>0.01</v>
      </c>
      <c r="D1874">
        <v>6.48</v>
      </c>
      <c r="E1874">
        <v>5.4</v>
      </c>
      <c r="F1874">
        <v>1699</v>
      </c>
      <c r="G1874" t="s">
        <v>526</v>
      </c>
      <c r="H1874" t="s">
        <v>43</v>
      </c>
      <c r="I1874" t="s">
        <v>60</v>
      </c>
      <c r="J1874" t="s">
        <v>45</v>
      </c>
      <c r="K1874" t="s">
        <v>53</v>
      </c>
      <c r="L1874" t="s">
        <v>47</v>
      </c>
      <c r="M1874" t="s">
        <v>529</v>
      </c>
      <c r="N1874">
        <v>0.37</v>
      </c>
      <c r="O1874" t="s">
        <v>35</v>
      </c>
      <c r="P1874" t="s">
        <v>69</v>
      </c>
      <c r="Q1874" t="s">
        <v>165</v>
      </c>
      <c r="R1874" t="s">
        <v>528</v>
      </c>
      <c r="S1874">
        <v>19057</v>
      </c>
      <c r="T1874" s="1">
        <v>42088</v>
      </c>
      <c r="U1874" s="1">
        <v>42088</v>
      </c>
      <c r="V1874">
        <v>-18.850000000000001</v>
      </c>
      <c r="W1874" s="2">
        <f>Sales_Dataset[[#This Row],[Profit]]/Sales_Dataset[[#This Row],[Sales]]</f>
        <v>-1.3191042687193844</v>
      </c>
      <c r="X1874">
        <v>2</v>
      </c>
      <c r="Y1874">
        <v>14.29</v>
      </c>
      <c r="Z1874">
        <v>87345</v>
      </c>
      <c r="AA1874" t="s">
        <v>72</v>
      </c>
      <c r="AB1874" t="s">
        <v>40</v>
      </c>
    </row>
    <row r="1875" spans="1:28" x14ac:dyDescent="0.3">
      <c r="A1875">
        <v>24848</v>
      </c>
      <c r="B1875" t="s">
        <v>27</v>
      </c>
      <c r="C1875">
        <v>0.05</v>
      </c>
      <c r="D1875">
        <v>3.58</v>
      </c>
      <c r="E1875">
        <v>1.63</v>
      </c>
      <c r="F1875">
        <v>14</v>
      </c>
      <c r="G1875" t="s">
        <v>2729</v>
      </c>
      <c r="H1875" t="s">
        <v>43</v>
      </c>
      <c r="I1875" t="s">
        <v>60</v>
      </c>
      <c r="J1875" t="s">
        <v>45</v>
      </c>
      <c r="K1875" t="s">
        <v>268</v>
      </c>
      <c r="L1875" t="s">
        <v>82</v>
      </c>
      <c r="M1875" t="s">
        <v>448</v>
      </c>
      <c r="N1875">
        <v>0.36</v>
      </c>
      <c r="O1875" t="s">
        <v>35</v>
      </c>
      <c r="P1875" t="s">
        <v>49</v>
      </c>
      <c r="Q1875" t="s">
        <v>474</v>
      </c>
      <c r="R1875" t="s">
        <v>966</v>
      </c>
      <c r="S1875">
        <v>55372</v>
      </c>
      <c r="T1875" s="1">
        <v>42136</v>
      </c>
      <c r="U1875" s="1">
        <v>42137</v>
      </c>
      <c r="V1875">
        <v>-0.71</v>
      </c>
      <c r="W1875" s="2">
        <f>Sales_Dataset[[#This Row],[Profit]]/Sales_Dataset[[#This Row],[Sales]]</f>
        <v>-4.978962131837307E-2</v>
      </c>
      <c r="X1875">
        <v>4</v>
      </c>
      <c r="Y1875">
        <v>14.26</v>
      </c>
      <c r="Z1875">
        <v>86838</v>
      </c>
      <c r="AA1875" t="s">
        <v>52</v>
      </c>
      <c r="AB1875" t="s">
        <v>40</v>
      </c>
    </row>
    <row r="1876" spans="1:28" x14ac:dyDescent="0.3">
      <c r="A1876">
        <v>21041</v>
      </c>
      <c r="B1876" t="s">
        <v>76</v>
      </c>
      <c r="C1876">
        <v>0.05</v>
      </c>
      <c r="D1876">
        <v>4.9800000000000004</v>
      </c>
      <c r="E1876">
        <v>0.49</v>
      </c>
      <c r="F1876">
        <v>2639</v>
      </c>
      <c r="G1876" t="s">
        <v>1722</v>
      </c>
      <c r="H1876" t="s">
        <v>43</v>
      </c>
      <c r="I1876" t="s">
        <v>80</v>
      </c>
      <c r="J1876" t="s">
        <v>45</v>
      </c>
      <c r="K1876" t="s">
        <v>46</v>
      </c>
      <c r="L1876" t="s">
        <v>47</v>
      </c>
      <c r="M1876" t="s">
        <v>1196</v>
      </c>
      <c r="N1876">
        <v>0.39</v>
      </c>
      <c r="O1876" t="s">
        <v>35</v>
      </c>
      <c r="P1876" t="s">
        <v>36</v>
      </c>
      <c r="Q1876" t="s">
        <v>372</v>
      </c>
      <c r="R1876" t="s">
        <v>471</v>
      </c>
      <c r="S1876">
        <v>88201</v>
      </c>
      <c r="T1876" s="1">
        <v>42082</v>
      </c>
      <c r="U1876" s="1">
        <v>42082</v>
      </c>
      <c r="V1876">
        <v>3.84</v>
      </c>
      <c r="W1876" s="2">
        <f>Sales_Dataset[[#This Row],[Profit]]/Sales_Dataset[[#This Row],[Sales]]</f>
        <v>0.27042253521126763</v>
      </c>
      <c r="X1876">
        <v>3</v>
      </c>
      <c r="Y1876">
        <v>14.2</v>
      </c>
      <c r="Z1876">
        <v>90952</v>
      </c>
      <c r="AA1876" t="s">
        <v>39</v>
      </c>
      <c r="AB1876" t="s">
        <v>40</v>
      </c>
    </row>
    <row r="1877" spans="1:28" x14ac:dyDescent="0.3">
      <c r="A1877">
        <v>24123</v>
      </c>
      <c r="B1877" t="s">
        <v>41</v>
      </c>
      <c r="C1877">
        <v>0.04</v>
      </c>
      <c r="D1877">
        <v>1.68</v>
      </c>
      <c r="E1877">
        <v>1</v>
      </c>
      <c r="F1877">
        <v>2776</v>
      </c>
      <c r="G1877" t="s">
        <v>2581</v>
      </c>
      <c r="H1877" t="s">
        <v>43</v>
      </c>
      <c r="I1877" t="s">
        <v>80</v>
      </c>
      <c r="J1877" t="s">
        <v>45</v>
      </c>
      <c r="K1877" t="s">
        <v>81</v>
      </c>
      <c r="L1877" t="s">
        <v>82</v>
      </c>
      <c r="M1877" t="s">
        <v>2047</v>
      </c>
      <c r="N1877">
        <v>0.35</v>
      </c>
      <c r="O1877" t="s">
        <v>35</v>
      </c>
      <c r="P1877" t="s">
        <v>69</v>
      </c>
      <c r="Q1877" t="s">
        <v>460</v>
      </c>
      <c r="R1877" t="s">
        <v>2582</v>
      </c>
      <c r="S1877">
        <v>20877</v>
      </c>
      <c r="T1877" s="1">
        <v>42016</v>
      </c>
      <c r="U1877" s="1">
        <v>42018</v>
      </c>
      <c r="V1877">
        <v>2.0672000000000001</v>
      </c>
      <c r="W1877" s="2">
        <f>Sales_Dataset[[#This Row],[Profit]]/Sales_Dataset[[#This Row],[Sales]]</f>
        <v>0.14578279266572639</v>
      </c>
      <c r="X1877">
        <v>8</v>
      </c>
      <c r="Y1877">
        <v>14.18</v>
      </c>
      <c r="Z1877">
        <v>91228</v>
      </c>
      <c r="AA1877" t="s">
        <v>72</v>
      </c>
      <c r="AB1877" t="s">
        <v>40</v>
      </c>
    </row>
    <row r="1878" spans="1:28" x14ac:dyDescent="0.3">
      <c r="A1878">
        <v>24286</v>
      </c>
      <c r="B1878" t="s">
        <v>41</v>
      </c>
      <c r="C1878">
        <v>0.09</v>
      </c>
      <c r="D1878">
        <v>6.28</v>
      </c>
      <c r="E1878">
        <v>5.29</v>
      </c>
      <c r="F1878">
        <v>1497</v>
      </c>
      <c r="G1878" t="s">
        <v>2612</v>
      </c>
      <c r="H1878" t="s">
        <v>43</v>
      </c>
      <c r="I1878" t="s">
        <v>30</v>
      </c>
      <c r="J1878" t="s">
        <v>31</v>
      </c>
      <c r="K1878" t="s">
        <v>117</v>
      </c>
      <c r="L1878" t="s">
        <v>47</v>
      </c>
      <c r="M1878" t="s">
        <v>518</v>
      </c>
      <c r="N1878">
        <v>0.43</v>
      </c>
      <c r="O1878" t="s">
        <v>35</v>
      </c>
      <c r="P1878" t="s">
        <v>69</v>
      </c>
      <c r="Q1878" t="s">
        <v>70</v>
      </c>
      <c r="R1878" t="s">
        <v>2613</v>
      </c>
      <c r="S1878">
        <v>14901</v>
      </c>
      <c r="T1878" s="1">
        <v>42074</v>
      </c>
      <c r="U1878" s="1">
        <v>42075</v>
      </c>
      <c r="V1878">
        <v>-10.09</v>
      </c>
      <c r="W1878" s="2">
        <f>Sales_Dataset[[#This Row],[Profit]]/Sales_Dataset[[#This Row],[Sales]]</f>
        <v>-0.71661931818181812</v>
      </c>
      <c r="X1878">
        <v>2</v>
      </c>
      <c r="Y1878">
        <v>14.08</v>
      </c>
      <c r="Z1878">
        <v>85880</v>
      </c>
      <c r="AA1878" t="s">
        <v>72</v>
      </c>
      <c r="AB1878" t="s">
        <v>40</v>
      </c>
    </row>
    <row r="1879" spans="1:28" x14ac:dyDescent="0.3">
      <c r="A1879">
        <v>24847</v>
      </c>
      <c r="B1879" t="s">
        <v>27</v>
      </c>
      <c r="C1879">
        <v>0.05</v>
      </c>
      <c r="D1879">
        <v>3.28</v>
      </c>
      <c r="E1879">
        <v>4.2</v>
      </c>
      <c r="F1879">
        <v>14</v>
      </c>
      <c r="G1879" t="s">
        <v>2729</v>
      </c>
      <c r="H1879" t="s">
        <v>43</v>
      </c>
      <c r="I1879" t="s">
        <v>60</v>
      </c>
      <c r="J1879" t="s">
        <v>45</v>
      </c>
      <c r="K1879" t="s">
        <v>81</v>
      </c>
      <c r="L1879" t="s">
        <v>82</v>
      </c>
      <c r="M1879" t="s">
        <v>2731</v>
      </c>
      <c r="N1879">
        <v>0.56000000000000005</v>
      </c>
      <c r="O1879" t="s">
        <v>35</v>
      </c>
      <c r="P1879" t="s">
        <v>49</v>
      </c>
      <c r="Q1879" t="s">
        <v>474</v>
      </c>
      <c r="R1879" t="s">
        <v>966</v>
      </c>
      <c r="S1879">
        <v>55372</v>
      </c>
      <c r="T1879" s="1">
        <v>42136</v>
      </c>
      <c r="U1879" s="1">
        <v>42137</v>
      </c>
      <c r="V1879">
        <v>-37.03</v>
      </c>
      <c r="W1879" s="2">
        <f>Sales_Dataset[[#This Row],[Profit]]/Sales_Dataset[[#This Row],[Sales]]</f>
        <v>-2.6468906361686919</v>
      </c>
      <c r="X1879">
        <v>4</v>
      </c>
      <c r="Y1879">
        <v>13.99</v>
      </c>
      <c r="Z1879">
        <v>86838</v>
      </c>
      <c r="AA1879" t="s">
        <v>52</v>
      </c>
      <c r="AB1879" t="s">
        <v>40</v>
      </c>
    </row>
    <row r="1880" spans="1:28" x14ac:dyDescent="0.3">
      <c r="A1880">
        <v>18930</v>
      </c>
      <c r="B1880" t="s">
        <v>65</v>
      </c>
      <c r="C1880">
        <v>0.06</v>
      </c>
      <c r="D1880">
        <v>2.89</v>
      </c>
      <c r="E1880">
        <v>0.5</v>
      </c>
      <c r="F1880">
        <v>3098</v>
      </c>
      <c r="G1880" t="s">
        <v>867</v>
      </c>
      <c r="H1880" t="s">
        <v>43</v>
      </c>
      <c r="I1880" t="s">
        <v>80</v>
      </c>
      <c r="J1880" t="s">
        <v>45</v>
      </c>
      <c r="K1880" t="s">
        <v>46</v>
      </c>
      <c r="L1880" t="s">
        <v>47</v>
      </c>
      <c r="M1880" t="s">
        <v>868</v>
      </c>
      <c r="N1880">
        <v>0.38</v>
      </c>
      <c r="O1880" t="s">
        <v>35</v>
      </c>
      <c r="P1880" t="s">
        <v>69</v>
      </c>
      <c r="Q1880" t="s">
        <v>70</v>
      </c>
      <c r="R1880" t="s">
        <v>869</v>
      </c>
      <c r="S1880">
        <v>11967</v>
      </c>
      <c r="T1880" s="1">
        <v>42063</v>
      </c>
      <c r="U1880" s="1">
        <v>42063</v>
      </c>
      <c r="V1880">
        <v>9.611699999999999</v>
      </c>
      <c r="W1880" s="2">
        <f>Sales_Dataset[[#This Row],[Profit]]/Sales_Dataset[[#This Row],[Sales]]</f>
        <v>0.69</v>
      </c>
      <c r="X1880">
        <v>5</v>
      </c>
      <c r="Y1880">
        <v>13.93</v>
      </c>
      <c r="Z1880">
        <v>89316</v>
      </c>
      <c r="AA1880" t="s">
        <v>72</v>
      </c>
      <c r="AB1880" t="s">
        <v>40</v>
      </c>
    </row>
    <row r="1881" spans="1:28" x14ac:dyDescent="0.3">
      <c r="A1881">
        <v>24159</v>
      </c>
      <c r="B1881" t="s">
        <v>27</v>
      </c>
      <c r="C1881">
        <v>0.05</v>
      </c>
      <c r="D1881">
        <v>4.2</v>
      </c>
      <c r="E1881">
        <v>2.2599999999999998</v>
      </c>
      <c r="F1881">
        <v>1702</v>
      </c>
      <c r="G1881" t="s">
        <v>2587</v>
      </c>
      <c r="H1881" t="s">
        <v>85</v>
      </c>
      <c r="I1881" t="s">
        <v>44</v>
      </c>
      <c r="J1881" t="s">
        <v>45</v>
      </c>
      <c r="K1881" t="s">
        <v>53</v>
      </c>
      <c r="L1881" t="s">
        <v>82</v>
      </c>
      <c r="M1881" t="s">
        <v>2589</v>
      </c>
      <c r="N1881">
        <v>0.36</v>
      </c>
      <c r="O1881" t="s">
        <v>35</v>
      </c>
      <c r="P1881" t="s">
        <v>88</v>
      </c>
      <c r="Q1881" t="s">
        <v>1227</v>
      </c>
      <c r="R1881" t="s">
        <v>2588</v>
      </c>
      <c r="S1881">
        <v>39301</v>
      </c>
      <c r="T1881" s="1">
        <v>42021</v>
      </c>
      <c r="U1881" s="1">
        <v>42023</v>
      </c>
      <c r="V1881">
        <v>20.393369999999997</v>
      </c>
      <c r="W1881" s="2">
        <f>Sales_Dataset[[#This Row],[Profit]]/Sales_Dataset[[#This Row],[Sales]]</f>
        <v>1.502827560795873</v>
      </c>
      <c r="X1881">
        <v>3</v>
      </c>
      <c r="Y1881">
        <v>13.57</v>
      </c>
      <c r="Z1881">
        <v>90473</v>
      </c>
      <c r="AA1881" t="s">
        <v>91</v>
      </c>
      <c r="AB1881" t="s">
        <v>40</v>
      </c>
    </row>
    <row r="1882" spans="1:28" x14ac:dyDescent="0.3">
      <c r="A1882">
        <v>18491</v>
      </c>
      <c r="B1882" t="s">
        <v>76</v>
      </c>
      <c r="C1882">
        <v>0.03</v>
      </c>
      <c r="D1882">
        <v>7.35</v>
      </c>
      <c r="E1882">
        <v>5.96</v>
      </c>
      <c r="F1882">
        <v>618</v>
      </c>
      <c r="G1882" t="s">
        <v>634</v>
      </c>
      <c r="H1882" t="s">
        <v>43</v>
      </c>
      <c r="I1882" t="s">
        <v>80</v>
      </c>
      <c r="J1882" t="s">
        <v>45</v>
      </c>
      <c r="K1882" t="s">
        <v>53</v>
      </c>
      <c r="L1882" t="s">
        <v>47</v>
      </c>
      <c r="M1882" t="s">
        <v>637</v>
      </c>
      <c r="N1882">
        <v>0.38</v>
      </c>
      <c r="O1882" t="s">
        <v>35</v>
      </c>
      <c r="P1882" t="s">
        <v>36</v>
      </c>
      <c r="Q1882" t="s">
        <v>423</v>
      </c>
      <c r="R1882" t="s">
        <v>636</v>
      </c>
      <c r="S1882">
        <v>81007</v>
      </c>
      <c r="T1882" s="1">
        <v>42123</v>
      </c>
      <c r="U1882" s="1">
        <v>42124</v>
      </c>
      <c r="V1882">
        <v>-11.113199999999999</v>
      </c>
      <c r="W1882" s="2">
        <f>Sales_Dataset[[#This Row],[Profit]]/Sales_Dataset[[#This Row],[Sales]]</f>
        <v>-0.84446808510638294</v>
      </c>
      <c r="X1882">
        <v>1</v>
      </c>
      <c r="Y1882">
        <v>13.16</v>
      </c>
      <c r="Z1882">
        <v>88198</v>
      </c>
      <c r="AA1882" t="s">
        <v>39</v>
      </c>
      <c r="AB1882" t="s">
        <v>40</v>
      </c>
    </row>
    <row r="1883" spans="1:28" x14ac:dyDescent="0.3">
      <c r="A1883">
        <v>18636</v>
      </c>
      <c r="B1883" t="s">
        <v>65</v>
      </c>
      <c r="C1883">
        <v>0.01</v>
      </c>
      <c r="D1883">
        <v>3.08</v>
      </c>
      <c r="E1883">
        <v>0.5</v>
      </c>
      <c r="F1883">
        <v>1211</v>
      </c>
      <c r="G1883" t="s">
        <v>702</v>
      </c>
      <c r="H1883" t="s">
        <v>43</v>
      </c>
      <c r="I1883" t="s">
        <v>30</v>
      </c>
      <c r="J1883" t="s">
        <v>45</v>
      </c>
      <c r="K1883" t="s">
        <v>46</v>
      </c>
      <c r="L1883" t="s">
        <v>47</v>
      </c>
      <c r="M1883" t="s">
        <v>703</v>
      </c>
      <c r="N1883">
        <v>0.37</v>
      </c>
      <c r="O1883" t="s">
        <v>35</v>
      </c>
      <c r="P1883" t="s">
        <v>49</v>
      </c>
      <c r="Q1883" t="s">
        <v>413</v>
      </c>
      <c r="R1883" t="s">
        <v>704</v>
      </c>
      <c r="S1883">
        <v>46806</v>
      </c>
      <c r="T1883" s="1">
        <v>42036</v>
      </c>
      <c r="U1883" s="1">
        <v>42041</v>
      </c>
      <c r="V1883">
        <v>9.0045000000000002</v>
      </c>
      <c r="W1883" s="2">
        <f>Sales_Dataset[[#This Row],[Profit]]/Sales_Dataset[[#This Row],[Sales]]</f>
        <v>0.69</v>
      </c>
      <c r="X1883">
        <v>4</v>
      </c>
      <c r="Y1883">
        <v>13.05</v>
      </c>
      <c r="Z1883">
        <v>88598</v>
      </c>
      <c r="AA1883" t="s">
        <v>52</v>
      </c>
      <c r="AB1883" t="s">
        <v>40</v>
      </c>
    </row>
    <row r="1884" spans="1:28" x14ac:dyDescent="0.3">
      <c r="A1884">
        <v>20847</v>
      </c>
      <c r="B1884" t="s">
        <v>58</v>
      </c>
      <c r="C1884">
        <v>0.01</v>
      </c>
      <c r="D1884">
        <v>2.84</v>
      </c>
      <c r="E1884">
        <v>0.93</v>
      </c>
      <c r="F1884">
        <v>3</v>
      </c>
      <c r="G1884" t="s">
        <v>1654</v>
      </c>
      <c r="H1884" t="s">
        <v>85</v>
      </c>
      <c r="I1884" t="s">
        <v>30</v>
      </c>
      <c r="J1884" t="s">
        <v>45</v>
      </c>
      <c r="K1884" t="s">
        <v>81</v>
      </c>
      <c r="L1884" t="s">
        <v>82</v>
      </c>
      <c r="M1884" t="s">
        <v>355</v>
      </c>
      <c r="N1884">
        <v>0.54</v>
      </c>
      <c r="O1884" t="s">
        <v>35</v>
      </c>
      <c r="P1884" t="s">
        <v>36</v>
      </c>
      <c r="Q1884" t="s">
        <v>108</v>
      </c>
      <c r="R1884" t="s">
        <v>1655</v>
      </c>
      <c r="S1884">
        <v>98221</v>
      </c>
      <c r="T1884" s="1">
        <v>42011</v>
      </c>
      <c r="U1884" s="1">
        <v>42012</v>
      </c>
      <c r="V1884">
        <v>4.5599999999999996</v>
      </c>
      <c r="W1884" s="2">
        <f>Sales_Dataset[[#This Row],[Profit]]/Sales_Dataset[[#This Row],[Sales]]</f>
        <v>0.35049961568024596</v>
      </c>
      <c r="X1884">
        <v>4</v>
      </c>
      <c r="Y1884">
        <v>13.01</v>
      </c>
      <c r="Z1884">
        <v>88522</v>
      </c>
      <c r="AA1884" t="s">
        <v>39</v>
      </c>
      <c r="AB1884" t="s">
        <v>40</v>
      </c>
    </row>
    <row r="1885" spans="1:28" x14ac:dyDescent="0.3">
      <c r="A1885">
        <v>22293</v>
      </c>
      <c r="B1885" t="s">
        <v>76</v>
      </c>
      <c r="C1885">
        <v>0.01</v>
      </c>
      <c r="D1885">
        <v>9.48</v>
      </c>
      <c r="E1885">
        <v>7.29</v>
      </c>
      <c r="F1885">
        <v>3226</v>
      </c>
      <c r="G1885" t="s">
        <v>2101</v>
      </c>
      <c r="H1885" t="s">
        <v>85</v>
      </c>
      <c r="I1885" t="s">
        <v>60</v>
      </c>
      <c r="J1885" t="s">
        <v>31</v>
      </c>
      <c r="K1885" t="s">
        <v>117</v>
      </c>
      <c r="L1885" t="s">
        <v>62</v>
      </c>
      <c r="M1885" t="s">
        <v>1965</v>
      </c>
      <c r="N1885">
        <v>0.45</v>
      </c>
      <c r="O1885" t="s">
        <v>35</v>
      </c>
      <c r="P1885" t="s">
        <v>88</v>
      </c>
      <c r="Q1885" t="s">
        <v>736</v>
      </c>
      <c r="R1885" t="s">
        <v>1124</v>
      </c>
      <c r="S1885">
        <v>37075</v>
      </c>
      <c r="T1885" s="1">
        <v>42018</v>
      </c>
      <c r="U1885" s="1">
        <v>42020</v>
      </c>
      <c r="V1885">
        <v>238.93379999999999</v>
      </c>
      <c r="W1885" s="2">
        <f>Sales_Dataset[[#This Row],[Profit]]/Sales_Dataset[[#This Row],[Sales]]</f>
        <v>18.521999999999998</v>
      </c>
      <c r="X1885">
        <v>1</v>
      </c>
      <c r="Y1885">
        <v>12.9</v>
      </c>
      <c r="Z1885">
        <v>86507</v>
      </c>
      <c r="AA1885" t="s">
        <v>91</v>
      </c>
      <c r="AB1885" t="s">
        <v>40</v>
      </c>
    </row>
    <row r="1886" spans="1:28" x14ac:dyDescent="0.3">
      <c r="A1886">
        <v>19380</v>
      </c>
      <c r="B1886" t="s">
        <v>65</v>
      </c>
      <c r="C1886">
        <v>0.06</v>
      </c>
      <c r="D1886">
        <v>10.14</v>
      </c>
      <c r="E1886">
        <v>2.27</v>
      </c>
      <c r="F1886">
        <v>1005</v>
      </c>
      <c r="G1886" t="s">
        <v>1099</v>
      </c>
      <c r="H1886" t="s">
        <v>43</v>
      </c>
      <c r="I1886" t="s">
        <v>60</v>
      </c>
      <c r="J1886" t="s">
        <v>45</v>
      </c>
      <c r="K1886" t="s">
        <v>53</v>
      </c>
      <c r="L1886" t="s">
        <v>82</v>
      </c>
      <c r="M1886" t="s">
        <v>1068</v>
      </c>
      <c r="N1886">
        <v>0.36</v>
      </c>
      <c r="O1886" t="s">
        <v>35</v>
      </c>
      <c r="P1886" t="s">
        <v>49</v>
      </c>
      <c r="Q1886" t="s">
        <v>176</v>
      </c>
      <c r="R1886" t="s">
        <v>1100</v>
      </c>
      <c r="S1886">
        <v>60089</v>
      </c>
      <c r="T1886" s="1">
        <v>42067</v>
      </c>
      <c r="U1886" s="1">
        <v>42067</v>
      </c>
      <c r="V1886">
        <v>-3.88</v>
      </c>
      <c r="W1886" s="2">
        <f>Sales_Dataset[[#This Row],[Profit]]/Sales_Dataset[[#This Row],[Sales]]</f>
        <v>-0.31855500821018062</v>
      </c>
      <c r="X1886">
        <v>1</v>
      </c>
      <c r="Y1886">
        <v>12.18</v>
      </c>
      <c r="Z1886">
        <v>90043</v>
      </c>
      <c r="AA1886" t="s">
        <v>52</v>
      </c>
      <c r="AB1886" t="s">
        <v>40</v>
      </c>
    </row>
    <row r="1887" spans="1:28" x14ac:dyDescent="0.3">
      <c r="A1887">
        <v>24044</v>
      </c>
      <c r="B1887" t="s">
        <v>58</v>
      </c>
      <c r="C1887">
        <v>0.05</v>
      </c>
      <c r="D1887">
        <v>4.71</v>
      </c>
      <c r="E1887">
        <v>0.7</v>
      </c>
      <c r="F1887">
        <v>2817</v>
      </c>
      <c r="G1887" t="s">
        <v>2564</v>
      </c>
      <c r="H1887" t="s">
        <v>85</v>
      </c>
      <c r="I1887" t="s">
        <v>30</v>
      </c>
      <c r="J1887" t="s">
        <v>45</v>
      </c>
      <c r="K1887" t="s">
        <v>268</v>
      </c>
      <c r="L1887" t="s">
        <v>82</v>
      </c>
      <c r="M1887" t="s">
        <v>2565</v>
      </c>
      <c r="N1887">
        <v>0.8</v>
      </c>
      <c r="O1887" t="s">
        <v>35</v>
      </c>
      <c r="P1887" t="s">
        <v>69</v>
      </c>
      <c r="Q1887" t="s">
        <v>441</v>
      </c>
      <c r="R1887" t="s">
        <v>826</v>
      </c>
      <c r="S1887">
        <v>43055</v>
      </c>
      <c r="T1887" s="1">
        <v>42156</v>
      </c>
      <c r="U1887" s="1">
        <v>42157</v>
      </c>
      <c r="V1887">
        <v>-2.3760000000000003</v>
      </c>
      <c r="W1887" s="2">
        <f>Sales_Dataset[[#This Row],[Profit]]/Sales_Dataset[[#This Row],[Sales]]</f>
        <v>-0.19539473684210529</v>
      </c>
      <c r="X1887">
        <v>2</v>
      </c>
      <c r="Y1887">
        <v>12.16</v>
      </c>
      <c r="Z1887">
        <v>89743</v>
      </c>
      <c r="AA1887" t="s">
        <v>72</v>
      </c>
      <c r="AB1887" t="s">
        <v>40</v>
      </c>
    </row>
    <row r="1888" spans="1:28" x14ac:dyDescent="0.3">
      <c r="A1888">
        <v>20350</v>
      </c>
      <c r="B1888" t="s">
        <v>76</v>
      </c>
      <c r="C1888">
        <v>0.06</v>
      </c>
      <c r="D1888">
        <v>1.7</v>
      </c>
      <c r="E1888">
        <v>1.99</v>
      </c>
      <c r="F1888">
        <v>3285</v>
      </c>
      <c r="G1888" t="s">
        <v>1464</v>
      </c>
      <c r="H1888" t="s">
        <v>43</v>
      </c>
      <c r="I1888" t="s">
        <v>80</v>
      </c>
      <c r="J1888" t="s">
        <v>55</v>
      </c>
      <c r="K1888" t="s">
        <v>86</v>
      </c>
      <c r="L1888" t="s">
        <v>62</v>
      </c>
      <c r="M1888" t="s">
        <v>1465</v>
      </c>
      <c r="N1888">
        <v>0.51</v>
      </c>
      <c r="O1888" t="s">
        <v>35</v>
      </c>
      <c r="P1888" t="s">
        <v>88</v>
      </c>
      <c r="Q1888" t="s">
        <v>437</v>
      </c>
      <c r="R1888" t="s">
        <v>1466</v>
      </c>
      <c r="S1888">
        <v>20170</v>
      </c>
      <c r="T1888" s="1">
        <v>42010</v>
      </c>
      <c r="U1888" s="1">
        <v>42011</v>
      </c>
      <c r="V1888">
        <v>80.071200000000005</v>
      </c>
      <c r="W1888" s="2">
        <f>Sales_Dataset[[#This Row],[Profit]]/Sales_Dataset[[#This Row],[Sales]]</f>
        <v>6.5902222222222226</v>
      </c>
      <c r="X1888">
        <v>7</v>
      </c>
      <c r="Y1888">
        <v>12.15</v>
      </c>
      <c r="Z1888">
        <v>90750</v>
      </c>
      <c r="AA1888" t="s">
        <v>91</v>
      </c>
      <c r="AB1888" t="s">
        <v>40</v>
      </c>
    </row>
    <row r="1889" spans="1:28" x14ac:dyDescent="0.3">
      <c r="A1889">
        <v>22848</v>
      </c>
      <c r="B1889" t="s">
        <v>65</v>
      </c>
      <c r="C1889">
        <v>0.09</v>
      </c>
      <c r="D1889">
        <v>8.74</v>
      </c>
      <c r="E1889">
        <v>1.39</v>
      </c>
      <c r="F1889">
        <v>2684</v>
      </c>
      <c r="G1889" t="s">
        <v>2261</v>
      </c>
      <c r="H1889" t="s">
        <v>85</v>
      </c>
      <c r="I1889" t="s">
        <v>60</v>
      </c>
      <c r="J1889" t="s">
        <v>45</v>
      </c>
      <c r="K1889" t="s">
        <v>115</v>
      </c>
      <c r="L1889" t="s">
        <v>47</v>
      </c>
      <c r="M1889" t="s">
        <v>917</v>
      </c>
      <c r="N1889">
        <v>0.38</v>
      </c>
      <c r="O1889" t="s">
        <v>35</v>
      </c>
      <c r="P1889" t="s">
        <v>88</v>
      </c>
      <c r="Q1889" t="s">
        <v>94</v>
      </c>
      <c r="R1889" t="s">
        <v>2262</v>
      </c>
      <c r="S1889">
        <v>33952</v>
      </c>
      <c r="T1889" s="1">
        <v>42050</v>
      </c>
      <c r="U1889" s="1">
        <v>42055</v>
      </c>
      <c r="V1889">
        <v>23.616</v>
      </c>
      <c r="W1889" s="2">
        <f>Sales_Dataset[[#This Row],[Profit]]/Sales_Dataset[[#This Row],[Sales]]</f>
        <v>2.0047538200339559</v>
      </c>
      <c r="X1889">
        <v>1</v>
      </c>
      <c r="Y1889">
        <v>11.78</v>
      </c>
      <c r="Z1889">
        <v>89146</v>
      </c>
      <c r="AA1889" t="s">
        <v>91</v>
      </c>
      <c r="AB1889" t="s">
        <v>40</v>
      </c>
    </row>
    <row r="1890" spans="1:28" x14ac:dyDescent="0.3">
      <c r="A1890">
        <v>22530</v>
      </c>
      <c r="B1890" t="s">
        <v>58</v>
      </c>
      <c r="C1890">
        <v>0.03</v>
      </c>
      <c r="D1890">
        <v>5.84</v>
      </c>
      <c r="E1890">
        <v>1.2</v>
      </c>
      <c r="F1890">
        <v>1213</v>
      </c>
      <c r="G1890" t="s">
        <v>2160</v>
      </c>
      <c r="H1890" t="s">
        <v>43</v>
      </c>
      <c r="I1890" t="s">
        <v>30</v>
      </c>
      <c r="J1890" t="s">
        <v>45</v>
      </c>
      <c r="K1890" t="s">
        <v>81</v>
      </c>
      <c r="L1890" t="s">
        <v>82</v>
      </c>
      <c r="M1890" t="s">
        <v>1025</v>
      </c>
      <c r="N1890">
        <v>0.55000000000000004</v>
      </c>
      <c r="O1890" t="s">
        <v>35</v>
      </c>
      <c r="P1890" t="s">
        <v>49</v>
      </c>
      <c r="Q1890" t="s">
        <v>413</v>
      </c>
      <c r="R1890" t="s">
        <v>2161</v>
      </c>
      <c r="S1890">
        <v>46530</v>
      </c>
      <c r="T1890" s="1">
        <v>42019</v>
      </c>
      <c r="U1890" s="1">
        <v>42021</v>
      </c>
      <c r="V1890">
        <v>-9.9999999999997868E-3</v>
      </c>
      <c r="W1890" s="2">
        <f>Sales_Dataset[[#This Row],[Profit]]/Sales_Dataset[[#This Row],[Sales]]</f>
        <v>-8.5178875638839747E-4</v>
      </c>
      <c r="X1890">
        <v>2</v>
      </c>
      <c r="Y1890">
        <v>11.74</v>
      </c>
      <c r="Z1890">
        <v>88600</v>
      </c>
      <c r="AA1890" t="s">
        <v>52</v>
      </c>
      <c r="AB1890" t="s">
        <v>40</v>
      </c>
    </row>
    <row r="1891" spans="1:28" x14ac:dyDescent="0.3">
      <c r="A1891">
        <v>24752</v>
      </c>
      <c r="B1891" t="s">
        <v>58</v>
      </c>
      <c r="C1891">
        <v>0.02</v>
      </c>
      <c r="D1891">
        <v>6.48</v>
      </c>
      <c r="E1891">
        <v>7.86</v>
      </c>
      <c r="F1891">
        <v>1016</v>
      </c>
      <c r="G1891" t="s">
        <v>2704</v>
      </c>
      <c r="H1891" t="s">
        <v>85</v>
      </c>
      <c r="I1891" t="s">
        <v>44</v>
      </c>
      <c r="J1891" t="s">
        <v>45</v>
      </c>
      <c r="K1891" t="s">
        <v>53</v>
      </c>
      <c r="L1891" t="s">
        <v>47</v>
      </c>
      <c r="M1891" t="s">
        <v>996</v>
      </c>
      <c r="N1891">
        <v>0.37</v>
      </c>
      <c r="O1891" t="s">
        <v>35</v>
      </c>
      <c r="P1891" t="s">
        <v>88</v>
      </c>
      <c r="Q1891" t="s">
        <v>112</v>
      </c>
      <c r="R1891" t="s">
        <v>2705</v>
      </c>
      <c r="S1891">
        <v>28806</v>
      </c>
      <c r="T1891" s="1">
        <v>42167</v>
      </c>
      <c r="U1891" s="1">
        <v>42168</v>
      </c>
      <c r="V1891">
        <v>111.22199999999999</v>
      </c>
      <c r="W1891" s="2">
        <f>Sales_Dataset[[#This Row],[Profit]]/Sales_Dataset[[#This Row],[Sales]]</f>
        <v>9.7477651183172647</v>
      </c>
      <c r="X1891">
        <v>1</v>
      </c>
      <c r="Y1891">
        <v>11.41</v>
      </c>
      <c r="Z1891">
        <v>88389</v>
      </c>
      <c r="AA1891" t="s">
        <v>91</v>
      </c>
      <c r="AB1891" t="s">
        <v>40</v>
      </c>
    </row>
    <row r="1892" spans="1:28" x14ac:dyDescent="0.3">
      <c r="A1892">
        <v>18284</v>
      </c>
      <c r="B1892" t="s">
        <v>76</v>
      </c>
      <c r="C1892">
        <v>0.09</v>
      </c>
      <c r="D1892">
        <v>5.78</v>
      </c>
      <c r="E1892">
        <v>5.67</v>
      </c>
      <c r="F1892">
        <v>1882</v>
      </c>
      <c r="G1892" t="s">
        <v>538</v>
      </c>
      <c r="H1892" t="s">
        <v>43</v>
      </c>
      <c r="I1892" t="s">
        <v>44</v>
      </c>
      <c r="J1892" t="s">
        <v>45</v>
      </c>
      <c r="K1892" t="s">
        <v>53</v>
      </c>
      <c r="L1892" t="s">
        <v>47</v>
      </c>
      <c r="M1892" t="s">
        <v>539</v>
      </c>
      <c r="N1892">
        <v>0.36</v>
      </c>
      <c r="O1892" t="s">
        <v>35</v>
      </c>
      <c r="P1892" t="s">
        <v>69</v>
      </c>
      <c r="Q1892" t="s">
        <v>497</v>
      </c>
      <c r="R1892" t="s">
        <v>540</v>
      </c>
      <c r="S1892">
        <v>7036</v>
      </c>
      <c r="T1892" s="1">
        <v>42064</v>
      </c>
      <c r="U1892" s="1">
        <v>42066</v>
      </c>
      <c r="V1892">
        <v>-7.96</v>
      </c>
      <c r="W1892" s="2">
        <f>Sales_Dataset[[#This Row],[Profit]]/Sales_Dataset[[#This Row],[Sales]]</f>
        <v>-0.70132158590308369</v>
      </c>
      <c r="X1892">
        <v>1</v>
      </c>
      <c r="Y1892">
        <v>11.35</v>
      </c>
      <c r="Z1892">
        <v>87378</v>
      </c>
      <c r="AA1892" t="s">
        <v>72</v>
      </c>
      <c r="AB1892" t="s">
        <v>40</v>
      </c>
    </row>
    <row r="1893" spans="1:28" x14ac:dyDescent="0.3">
      <c r="A1893">
        <v>24574</v>
      </c>
      <c r="B1893" t="s">
        <v>27</v>
      </c>
      <c r="C1893">
        <v>0.01</v>
      </c>
      <c r="D1893">
        <v>7.28</v>
      </c>
      <c r="E1893">
        <v>11.15</v>
      </c>
      <c r="F1893">
        <v>721</v>
      </c>
      <c r="G1893" t="s">
        <v>1560</v>
      </c>
      <c r="H1893" t="s">
        <v>43</v>
      </c>
      <c r="I1893" t="s">
        <v>30</v>
      </c>
      <c r="J1893" t="s">
        <v>45</v>
      </c>
      <c r="K1893" t="s">
        <v>53</v>
      </c>
      <c r="L1893" t="s">
        <v>47</v>
      </c>
      <c r="M1893" t="s">
        <v>1884</v>
      </c>
      <c r="N1893">
        <v>0.37</v>
      </c>
      <c r="O1893" t="s">
        <v>35</v>
      </c>
      <c r="P1893" t="s">
        <v>49</v>
      </c>
      <c r="Q1893" t="s">
        <v>413</v>
      </c>
      <c r="R1893" t="s">
        <v>1561</v>
      </c>
      <c r="S1893">
        <v>46041</v>
      </c>
      <c r="T1893" s="1">
        <v>42105</v>
      </c>
      <c r="U1893" s="1">
        <v>42107</v>
      </c>
      <c r="V1893">
        <v>-24.245999999999999</v>
      </c>
      <c r="W1893" s="2">
        <f>Sales_Dataset[[#This Row],[Profit]]/Sales_Dataset[[#This Row],[Sales]]</f>
        <v>-2.1628902765388043</v>
      </c>
      <c r="X1893">
        <v>1</v>
      </c>
      <c r="Y1893">
        <v>11.21</v>
      </c>
      <c r="Z1893">
        <v>91054</v>
      </c>
      <c r="AA1893" t="s">
        <v>52</v>
      </c>
      <c r="AB1893" t="s">
        <v>40</v>
      </c>
    </row>
    <row r="1894" spans="1:28" x14ac:dyDescent="0.3">
      <c r="A1894">
        <v>22064</v>
      </c>
      <c r="B1894" t="s">
        <v>41</v>
      </c>
      <c r="C1894">
        <v>0.01</v>
      </c>
      <c r="D1894">
        <v>5.58</v>
      </c>
      <c r="E1894">
        <v>5.3</v>
      </c>
      <c r="F1894">
        <v>3017</v>
      </c>
      <c r="G1894" t="s">
        <v>2044</v>
      </c>
      <c r="H1894" t="s">
        <v>43</v>
      </c>
      <c r="I1894" t="s">
        <v>30</v>
      </c>
      <c r="J1894" t="s">
        <v>45</v>
      </c>
      <c r="K1894" t="s">
        <v>115</v>
      </c>
      <c r="L1894" t="s">
        <v>47</v>
      </c>
      <c r="M1894" t="s">
        <v>116</v>
      </c>
      <c r="N1894">
        <v>0.35</v>
      </c>
      <c r="O1894" t="s">
        <v>35</v>
      </c>
      <c r="P1894" t="s">
        <v>36</v>
      </c>
      <c r="Q1894" t="s">
        <v>37</v>
      </c>
      <c r="R1894" t="s">
        <v>2045</v>
      </c>
      <c r="S1894">
        <v>92024</v>
      </c>
      <c r="T1894" s="1">
        <v>42013</v>
      </c>
      <c r="U1894" s="1">
        <v>42014</v>
      </c>
      <c r="V1894">
        <v>-7.25</v>
      </c>
      <c r="W1894" s="2">
        <f>Sales_Dataset[[#This Row],[Profit]]/Sales_Dataset[[#This Row],[Sales]]</f>
        <v>-0.64964157706093184</v>
      </c>
      <c r="X1894">
        <v>1</v>
      </c>
      <c r="Y1894">
        <v>11.16</v>
      </c>
      <c r="Z1894">
        <v>89071</v>
      </c>
      <c r="AA1894" t="s">
        <v>39</v>
      </c>
      <c r="AB1894" t="s">
        <v>40</v>
      </c>
    </row>
    <row r="1895" spans="1:28" x14ac:dyDescent="0.3">
      <c r="A1895">
        <v>18495</v>
      </c>
      <c r="B1895" t="s">
        <v>27</v>
      </c>
      <c r="C1895">
        <v>0.09</v>
      </c>
      <c r="D1895">
        <v>2.88</v>
      </c>
      <c r="E1895">
        <v>1.49</v>
      </c>
      <c r="F1895">
        <v>109</v>
      </c>
      <c r="G1895" t="s">
        <v>644</v>
      </c>
      <c r="H1895" t="s">
        <v>43</v>
      </c>
      <c r="I1895" t="s">
        <v>80</v>
      </c>
      <c r="J1895" t="s">
        <v>45</v>
      </c>
      <c r="K1895" t="s">
        <v>67</v>
      </c>
      <c r="L1895" t="s">
        <v>47</v>
      </c>
      <c r="M1895" t="s">
        <v>100</v>
      </c>
      <c r="N1895">
        <v>0.36</v>
      </c>
      <c r="O1895" t="s">
        <v>35</v>
      </c>
      <c r="P1895" t="s">
        <v>69</v>
      </c>
      <c r="Q1895" t="s">
        <v>497</v>
      </c>
      <c r="R1895" t="s">
        <v>645</v>
      </c>
      <c r="S1895">
        <v>7644</v>
      </c>
      <c r="T1895" s="1">
        <v>42177</v>
      </c>
      <c r="U1895" s="1">
        <v>42178</v>
      </c>
      <c r="V1895">
        <v>-2.7047999999999996</v>
      </c>
      <c r="W1895" s="2">
        <f>Sales_Dataset[[#This Row],[Profit]]/Sales_Dataset[[#This Row],[Sales]]</f>
        <v>-0.24301886792452826</v>
      </c>
      <c r="X1895">
        <v>4</v>
      </c>
      <c r="Y1895">
        <v>11.13</v>
      </c>
      <c r="Z1895">
        <v>88205</v>
      </c>
      <c r="AA1895" t="s">
        <v>72</v>
      </c>
      <c r="AB1895" t="s">
        <v>40</v>
      </c>
    </row>
    <row r="1896" spans="1:28" x14ac:dyDescent="0.3">
      <c r="A1896">
        <v>24523</v>
      </c>
      <c r="B1896" t="s">
        <v>76</v>
      </c>
      <c r="C1896">
        <v>0.1</v>
      </c>
      <c r="D1896">
        <v>5.18</v>
      </c>
      <c r="E1896">
        <v>5.74</v>
      </c>
      <c r="F1896">
        <v>2773</v>
      </c>
      <c r="G1896" t="s">
        <v>2657</v>
      </c>
      <c r="H1896" t="s">
        <v>43</v>
      </c>
      <c r="I1896" t="s">
        <v>30</v>
      </c>
      <c r="J1896" t="s">
        <v>45</v>
      </c>
      <c r="K1896" t="s">
        <v>67</v>
      </c>
      <c r="L1896" t="s">
        <v>47</v>
      </c>
      <c r="M1896" t="s">
        <v>1019</v>
      </c>
      <c r="N1896">
        <v>0.36</v>
      </c>
      <c r="O1896" t="s">
        <v>35</v>
      </c>
      <c r="P1896" t="s">
        <v>36</v>
      </c>
      <c r="Q1896" t="s">
        <v>37</v>
      </c>
      <c r="R1896" t="s">
        <v>2012</v>
      </c>
      <c r="S1896">
        <v>94568</v>
      </c>
      <c r="T1896" s="1">
        <v>42089</v>
      </c>
      <c r="U1896" s="1">
        <v>42091</v>
      </c>
      <c r="V1896">
        <v>-29.003</v>
      </c>
      <c r="W1896" s="2">
        <f>Sales_Dataset[[#This Row],[Profit]]/Sales_Dataset[[#This Row],[Sales]]</f>
        <v>-2.646259124087591</v>
      </c>
      <c r="X1896">
        <v>2</v>
      </c>
      <c r="Y1896">
        <v>10.96</v>
      </c>
      <c r="Z1896">
        <v>91584</v>
      </c>
      <c r="AA1896" t="s">
        <v>39</v>
      </c>
      <c r="AB1896" t="s">
        <v>40</v>
      </c>
    </row>
    <row r="1897" spans="1:28" x14ac:dyDescent="0.3">
      <c r="A1897">
        <v>21390</v>
      </c>
      <c r="B1897" t="s">
        <v>76</v>
      </c>
      <c r="C1897">
        <v>0.08</v>
      </c>
      <c r="D1897">
        <v>9.68</v>
      </c>
      <c r="E1897">
        <v>2.0299999999999998</v>
      </c>
      <c r="F1897">
        <v>2968</v>
      </c>
      <c r="G1897" t="s">
        <v>387</v>
      </c>
      <c r="H1897" t="s">
        <v>43</v>
      </c>
      <c r="I1897" t="s">
        <v>60</v>
      </c>
      <c r="J1897" t="s">
        <v>45</v>
      </c>
      <c r="K1897" t="s">
        <v>53</v>
      </c>
      <c r="L1897" t="s">
        <v>82</v>
      </c>
      <c r="M1897" t="s">
        <v>1837</v>
      </c>
      <c r="N1897">
        <v>0.37</v>
      </c>
      <c r="O1897" t="s">
        <v>35</v>
      </c>
      <c r="P1897" t="s">
        <v>88</v>
      </c>
      <c r="Q1897" t="s">
        <v>94</v>
      </c>
      <c r="R1897" t="s">
        <v>388</v>
      </c>
      <c r="S1897">
        <v>33021</v>
      </c>
      <c r="T1897" s="1">
        <v>42057</v>
      </c>
      <c r="U1897" s="1">
        <v>42059</v>
      </c>
      <c r="V1897">
        <v>-536.24199999999996</v>
      </c>
      <c r="W1897" s="2">
        <f>Sales_Dataset[[#This Row],[Profit]]/Sales_Dataset[[#This Row],[Sales]]</f>
        <v>-49.016636197440583</v>
      </c>
      <c r="X1897">
        <v>1</v>
      </c>
      <c r="Y1897">
        <v>10.94</v>
      </c>
      <c r="Z1897">
        <v>86085</v>
      </c>
      <c r="AA1897" t="s">
        <v>91</v>
      </c>
      <c r="AB1897" t="s">
        <v>40</v>
      </c>
    </row>
    <row r="1898" spans="1:28" x14ac:dyDescent="0.3">
      <c r="A1898">
        <v>25460</v>
      </c>
      <c r="B1898" t="s">
        <v>65</v>
      </c>
      <c r="C1898">
        <v>7.0000000000000007E-2</v>
      </c>
      <c r="D1898">
        <v>6.48</v>
      </c>
      <c r="E1898">
        <v>9.5399999999999991</v>
      </c>
      <c r="F1898">
        <v>2547</v>
      </c>
      <c r="G1898" t="s">
        <v>2848</v>
      </c>
      <c r="H1898" t="s">
        <v>43</v>
      </c>
      <c r="I1898" t="s">
        <v>60</v>
      </c>
      <c r="J1898" t="s">
        <v>45</v>
      </c>
      <c r="K1898" t="s">
        <v>53</v>
      </c>
      <c r="L1898" t="s">
        <v>47</v>
      </c>
      <c r="M1898" t="s">
        <v>1741</v>
      </c>
      <c r="N1898">
        <v>0.37</v>
      </c>
      <c r="O1898" t="s">
        <v>35</v>
      </c>
      <c r="P1898" t="s">
        <v>88</v>
      </c>
      <c r="Q1898" t="s">
        <v>437</v>
      </c>
      <c r="R1898" t="s">
        <v>2849</v>
      </c>
      <c r="S1898">
        <v>23464</v>
      </c>
      <c r="T1898" s="1">
        <v>42113</v>
      </c>
      <c r="U1898" s="1">
        <v>42113</v>
      </c>
      <c r="V1898">
        <v>2.2320000000000002</v>
      </c>
      <c r="W1898" s="2">
        <f>Sales_Dataset[[#This Row],[Profit]]/Sales_Dataset[[#This Row],[Sales]]</f>
        <v>0.20552486187845306</v>
      </c>
      <c r="X1898">
        <v>1</v>
      </c>
      <c r="Y1898">
        <v>10.86</v>
      </c>
      <c r="Z1898">
        <v>87916</v>
      </c>
      <c r="AA1898" t="s">
        <v>91</v>
      </c>
      <c r="AB1898" t="s">
        <v>40</v>
      </c>
    </row>
    <row r="1899" spans="1:28" x14ac:dyDescent="0.3">
      <c r="A1899">
        <v>18219</v>
      </c>
      <c r="B1899" t="s">
        <v>27</v>
      </c>
      <c r="C1899">
        <v>0.02</v>
      </c>
      <c r="D1899">
        <v>6.48</v>
      </c>
      <c r="E1899">
        <v>8.74</v>
      </c>
      <c r="F1899">
        <v>2506</v>
      </c>
      <c r="G1899" t="s">
        <v>492</v>
      </c>
      <c r="H1899" t="s">
        <v>43</v>
      </c>
      <c r="I1899" t="s">
        <v>44</v>
      </c>
      <c r="J1899" t="s">
        <v>45</v>
      </c>
      <c r="K1899" t="s">
        <v>53</v>
      </c>
      <c r="L1899" t="s">
        <v>47</v>
      </c>
      <c r="M1899" t="s">
        <v>493</v>
      </c>
      <c r="N1899">
        <v>0.36</v>
      </c>
      <c r="O1899" t="s">
        <v>35</v>
      </c>
      <c r="P1899" t="s">
        <v>69</v>
      </c>
      <c r="Q1899" t="s">
        <v>480</v>
      </c>
      <c r="R1899" t="s">
        <v>494</v>
      </c>
      <c r="S1899">
        <v>6408</v>
      </c>
      <c r="T1899" s="1">
        <v>42160</v>
      </c>
      <c r="U1899" s="1">
        <v>42162</v>
      </c>
      <c r="V1899">
        <v>-6.835</v>
      </c>
      <c r="W1899" s="2">
        <f>Sales_Dataset[[#This Row],[Profit]]/Sales_Dataset[[#This Row],[Sales]]</f>
        <v>-0.63759328358208955</v>
      </c>
      <c r="X1899">
        <v>1</v>
      </c>
      <c r="Y1899">
        <v>10.72</v>
      </c>
      <c r="Z1899">
        <v>87033</v>
      </c>
      <c r="AA1899" t="s">
        <v>72</v>
      </c>
      <c r="AB1899" t="s">
        <v>40</v>
      </c>
    </row>
    <row r="1900" spans="1:28" x14ac:dyDescent="0.3">
      <c r="A1900">
        <v>18199</v>
      </c>
      <c r="B1900" t="s">
        <v>27</v>
      </c>
      <c r="C1900">
        <v>0</v>
      </c>
      <c r="D1900">
        <v>9.27</v>
      </c>
      <c r="E1900">
        <v>4.3899999999999997</v>
      </c>
      <c r="F1900">
        <v>1826</v>
      </c>
      <c r="G1900" t="s">
        <v>476</v>
      </c>
      <c r="H1900" t="s">
        <v>43</v>
      </c>
      <c r="I1900" t="s">
        <v>30</v>
      </c>
      <c r="J1900" t="s">
        <v>45</v>
      </c>
      <c r="K1900" t="s">
        <v>53</v>
      </c>
      <c r="L1900" t="s">
        <v>82</v>
      </c>
      <c r="M1900" t="s">
        <v>477</v>
      </c>
      <c r="N1900">
        <v>0.38</v>
      </c>
      <c r="O1900" t="s">
        <v>35</v>
      </c>
      <c r="P1900" t="s">
        <v>49</v>
      </c>
      <c r="Q1900" t="s">
        <v>455</v>
      </c>
      <c r="R1900" t="s">
        <v>478</v>
      </c>
      <c r="S1900">
        <v>52722</v>
      </c>
      <c r="T1900" s="1">
        <v>42136</v>
      </c>
      <c r="U1900" s="1">
        <v>42138</v>
      </c>
      <c r="V1900">
        <v>-7.61</v>
      </c>
      <c r="W1900" s="2">
        <f>Sales_Dataset[[#This Row],[Profit]]/Sales_Dataset[[#This Row],[Sales]]</f>
        <v>-0.71455399061032865</v>
      </c>
      <c r="X1900">
        <v>1</v>
      </c>
      <c r="Y1900">
        <v>10.65</v>
      </c>
      <c r="Z1900">
        <v>86959</v>
      </c>
      <c r="AA1900" t="s">
        <v>52</v>
      </c>
      <c r="AB1900" t="s">
        <v>40</v>
      </c>
    </row>
    <row r="1901" spans="1:28" x14ac:dyDescent="0.3">
      <c r="A1901">
        <v>18990</v>
      </c>
      <c r="B1901" t="s">
        <v>58</v>
      </c>
      <c r="C1901">
        <v>0</v>
      </c>
      <c r="D1901">
        <v>4.91</v>
      </c>
      <c r="E1901">
        <v>0.5</v>
      </c>
      <c r="F1901">
        <v>2014</v>
      </c>
      <c r="G1901" t="s">
        <v>889</v>
      </c>
      <c r="H1901" t="s">
        <v>43</v>
      </c>
      <c r="I1901" t="s">
        <v>44</v>
      </c>
      <c r="J1901" t="s">
        <v>45</v>
      </c>
      <c r="K1901" t="s">
        <v>46</v>
      </c>
      <c r="L1901" t="s">
        <v>47</v>
      </c>
      <c r="M1901" t="s">
        <v>172</v>
      </c>
      <c r="N1901">
        <v>0.36</v>
      </c>
      <c r="O1901" t="s">
        <v>35</v>
      </c>
      <c r="P1901" t="s">
        <v>49</v>
      </c>
      <c r="Q1901" t="s">
        <v>455</v>
      </c>
      <c r="R1901" t="s">
        <v>891</v>
      </c>
      <c r="S1901">
        <v>51503</v>
      </c>
      <c r="T1901" s="1">
        <v>42085</v>
      </c>
      <c r="U1901" s="1">
        <v>42087</v>
      </c>
      <c r="V1901">
        <v>7.2518999999999991</v>
      </c>
      <c r="W1901" s="2">
        <f>Sales_Dataset[[#This Row],[Profit]]/Sales_Dataset[[#This Row],[Sales]]</f>
        <v>0.69</v>
      </c>
      <c r="X1901">
        <v>2</v>
      </c>
      <c r="Y1901">
        <v>10.51</v>
      </c>
      <c r="Z1901">
        <v>88367</v>
      </c>
      <c r="AA1901" t="s">
        <v>52</v>
      </c>
      <c r="AB1901" t="s">
        <v>40</v>
      </c>
    </row>
    <row r="1902" spans="1:28" x14ac:dyDescent="0.3">
      <c r="A1902">
        <v>25859</v>
      </c>
      <c r="B1902" t="s">
        <v>58</v>
      </c>
      <c r="C1902">
        <v>0.09</v>
      </c>
      <c r="D1902">
        <v>1.74</v>
      </c>
      <c r="E1902">
        <v>4.08</v>
      </c>
      <c r="F1902">
        <v>2464</v>
      </c>
      <c r="G1902" t="s">
        <v>2920</v>
      </c>
      <c r="H1902" t="s">
        <v>85</v>
      </c>
      <c r="I1902" t="s">
        <v>80</v>
      </c>
      <c r="J1902" t="s">
        <v>31</v>
      </c>
      <c r="K1902" t="s">
        <v>117</v>
      </c>
      <c r="L1902" t="s">
        <v>62</v>
      </c>
      <c r="M1902" t="s">
        <v>887</v>
      </c>
      <c r="N1902">
        <v>0.53</v>
      </c>
      <c r="O1902" t="s">
        <v>35</v>
      </c>
      <c r="P1902" t="s">
        <v>88</v>
      </c>
      <c r="Q1902" t="s">
        <v>521</v>
      </c>
      <c r="R1902" t="s">
        <v>2922</v>
      </c>
      <c r="S1902">
        <v>71111</v>
      </c>
      <c r="T1902" s="1">
        <v>42135</v>
      </c>
      <c r="U1902" s="1">
        <v>42137</v>
      </c>
      <c r="V1902">
        <v>608.26199999999994</v>
      </c>
      <c r="W1902" s="2">
        <f>Sales_Dataset[[#This Row],[Profit]]/Sales_Dataset[[#This Row],[Sales]]</f>
        <v>58.430547550432273</v>
      </c>
      <c r="X1902">
        <v>4</v>
      </c>
      <c r="Y1902">
        <v>10.41</v>
      </c>
      <c r="Z1902">
        <v>88713</v>
      </c>
      <c r="AA1902" t="s">
        <v>91</v>
      </c>
      <c r="AB1902" t="s">
        <v>40</v>
      </c>
    </row>
    <row r="1903" spans="1:28" x14ac:dyDescent="0.3">
      <c r="A1903">
        <v>24319</v>
      </c>
      <c r="B1903" t="s">
        <v>76</v>
      </c>
      <c r="C1903">
        <v>0.02</v>
      </c>
      <c r="D1903">
        <v>1.74</v>
      </c>
      <c r="E1903">
        <v>4.08</v>
      </c>
      <c r="F1903">
        <v>129</v>
      </c>
      <c r="G1903" t="s">
        <v>450</v>
      </c>
      <c r="H1903" t="s">
        <v>43</v>
      </c>
      <c r="I1903" t="s">
        <v>60</v>
      </c>
      <c r="J1903" t="s">
        <v>31</v>
      </c>
      <c r="K1903" t="s">
        <v>117</v>
      </c>
      <c r="L1903" t="s">
        <v>62</v>
      </c>
      <c r="M1903" t="s">
        <v>887</v>
      </c>
      <c r="N1903">
        <v>0.53</v>
      </c>
      <c r="O1903" t="s">
        <v>35</v>
      </c>
      <c r="P1903" t="s">
        <v>49</v>
      </c>
      <c r="Q1903" t="s">
        <v>176</v>
      </c>
      <c r="R1903" t="s">
        <v>452</v>
      </c>
      <c r="S1903">
        <v>62002</v>
      </c>
      <c r="T1903" s="1">
        <v>42031</v>
      </c>
      <c r="U1903" s="1">
        <v>42032</v>
      </c>
      <c r="V1903">
        <v>-37.39</v>
      </c>
      <c r="W1903" s="2">
        <f>Sales_Dataset[[#This Row],[Profit]]/Sales_Dataset[[#This Row],[Sales]]</f>
        <v>-3.6549364613880742</v>
      </c>
      <c r="X1903">
        <v>5</v>
      </c>
      <c r="Y1903">
        <v>10.23</v>
      </c>
      <c r="Z1903">
        <v>86693</v>
      </c>
      <c r="AA1903" t="s">
        <v>52</v>
      </c>
      <c r="AB1903" t="s">
        <v>40</v>
      </c>
    </row>
    <row r="1904" spans="1:28" x14ac:dyDescent="0.3">
      <c r="A1904">
        <v>20571</v>
      </c>
      <c r="B1904" t="s">
        <v>76</v>
      </c>
      <c r="C1904">
        <v>0.02</v>
      </c>
      <c r="D1904">
        <v>4.13</v>
      </c>
      <c r="E1904">
        <v>6.89</v>
      </c>
      <c r="F1904">
        <v>1749</v>
      </c>
      <c r="G1904" t="s">
        <v>1309</v>
      </c>
      <c r="H1904" t="s">
        <v>43</v>
      </c>
      <c r="I1904" t="s">
        <v>44</v>
      </c>
      <c r="J1904" t="s">
        <v>45</v>
      </c>
      <c r="K1904" t="s">
        <v>46</v>
      </c>
      <c r="L1904" t="s">
        <v>47</v>
      </c>
      <c r="M1904" t="s">
        <v>193</v>
      </c>
      <c r="N1904">
        <v>0.39</v>
      </c>
      <c r="O1904" t="s">
        <v>35</v>
      </c>
      <c r="P1904" t="s">
        <v>49</v>
      </c>
      <c r="Q1904" t="s">
        <v>691</v>
      </c>
      <c r="R1904" t="s">
        <v>1310</v>
      </c>
      <c r="S1904">
        <v>73505</v>
      </c>
      <c r="T1904" s="1">
        <v>42013</v>
      </c>
      <c r="U1904" s="1">
        <v>42014</v>
      </c>
      <c r="V1904">
        <v>-48.235999999999997</v>
      </c>
      <c r="W1904" s="2">
        <f>Sales_Dataset[[#This Row],[Profit]]/Sales_Dataset[[#This Row],[Sales]]</f>
        <v>-4.7336604514229634</v>
      </c>
      <c r="X1904">
        <v>2</v>
      </c>
      <c r="Y1904">
        <v>10.19</v>
      </c>
      <c r="Z1904">
        <v>87243</v>
      </c>
      <c r="AA1904" t="s">
        <v>52</v>
      </c>
      <c r="AB1904" t="s">
        <v>40</v>
      </c>
    </row>
    <row r="1905" spans="1:28" x14ac:dyDescent="0.3">
      <c r="A1905">
        <v>21609</v>
      </c>
      <c r="B1905" t="s">
        <v>27</v>
      </c>
      <c r="C1905">
        <v>0.01</v>
      </c>
      <c r="D1905">
        <v>3.95</v>
      </c>
      <c r="E1905">
        <v>5.13</v>
      </c>
      <c r="F1905">
        <v>679</v>
      </c>
      <c r="G1905" t="s">
        <v>1905</v>
      </c>
      <c r="H1905" t="s">
        <v>43</v>
      </c>
      <c r="I1905" t="s">
        <v>30</v>
      </c>
      <c r="J1905" t="s">
        <v>45</v>
      </c>
      <c r="K1905" t="s">
        <v>73</v>
      </c>
      <c r="L1905" t="s">
        <v>47</v>
      </c>
      <c r="M1905" t="s">
        <v>1906</v>
      </c>
      <c r="N1905">
        <v>0.59</v>
      </c>
      <c r="O1905" t="s">
        <v>35</v>
      </c>
      <c r="P1905" t="s">
        <v>36</v>
      </c>
      <c r="Q1905" t="s">
        <v>108</v>
      </c>
      <c r="R1905" t="s">
        <v>1907</v>
      </c>
      <c r="S1905">
        <v>98387</v>
      </c>
      <c r="T1905" s="1">
        <v>42067</v>
      </c>
      <c r="U1905" s="1">
        <v>42068</v>
      </c>
      <c r="V1905">
        <v>-19.93</v>
      </c>
      <c r="W1905" s="2">
        <f>Sales_Dataset[[#This Row],[Profit]]/Sales_Dataset[[#This Row],[Sales]]</f>
        <v>-1.9713155291790307</v>
      </c>
      <c r="X1905">
        <v>2</v>
      </c>
      <c r="Y1905">
        <v>10.11</v>
      </c>
      <c r="Z1905">
        <v>88890</v>
      </c>
      <c r="AA1905" t="s">
        <v>39</v>
      </c>
      <c r="AB1905" t="s">
        <v>40</v>
      </c>
    </row>
    <row r="1906" spans="1:28" x14ac:dyDescent="0.3">
      <c r="A1906">
        <v>20871</v>
      </c>
      <c r="B1906" t="s">
        <v>58</v>
      </c>
      <c r="C1906">
        <v>0.04</v>
      </c>
      <c r="D1906">
        <v>4.9800000000000004</v>
      </c>
      <c r="E1906">
        <v>0.49</v>
      </c>
      <c r="F1906">
        <v>1354</v>
      </c>
      <c r="G1906" t="s">
        <v>1665</v>
      </c>
      <c r="H1906" t="s">
        <v>43</v>
      </c>
      <c r="I1906" t="s">
        <v>80</v>
      </c>
      <c r="J1906" t="s">
        <v>45</v>
      </c>
      <c r="K1906" t="s">
        <v>46</v>
      </c>
      <c r="L1906" t="s">
        <v>47</v>
      </c>
      <c r="M1906" t="s">
        <v>1196</v>
      </c>
      <c r="N1906">
        <v>0.39</v>
      </c>
      <c r="O1906" t="s">
        <v>35</v>
      </c>
      <c r="P1906" t="s">
        <v>49</v>
      </c>
      <c r="Q1906" t="s">
        <v>50</v>
      </c>
      <c r="R1906" t="s">
        <v>1666</v>
      </c>
      <c r="S1906">
        <v>76086</v>
      </c>
      <c r="T1906" s="1">
        <v>42046</v>
      </c>
      <c r="U1906" s="1">
        <v>42048</v>
      </c>
      <c r="V1906">
        <v>4.4104000000000001</v>
      </c>
      <c r="W1906" s="2">
        <f>Sales_Dataset[[#This Row],[Profit]]/Sales_Dataset[[#This Row],[Sales]]</f>
        <v>0.43928286852589649</v>
      </c>
      <c r="X1906">
        <v>2</v>
      </c>
      <c r="Y1906">
        <v>10.039999999999999</v>
      </c>
      <c r="Z1906">
        <v>91209</v>
      </c>
      <c r="AA1906" t="s">
        <v>52</v>
      </c>
      <c r="AB1906" t="s">
        <v>40</v>
      </c>
    </row>
    <row r="1907" spans="1:28" x14ac:dyDescent="0.3">
      <c r="A1907">
        <v>25241</v>
      </c>
      <c r="B1907" t="s">
        <v>41</v>
      </c>
      <c r="C1907">
        <v>0.06</v>
      </c>
      <c r="D1907">
        <v>2.08</v>
      </c>
      <c r="E1907">
        <v>5.33</v>
      </c>
      <c r="F1907">
        <v>2338</v>
      </c>
      <c r="G1907" t="s">
        <v>2822</v>
      </c>
      <c r="H1907" t="s">
        <v>43</v>
      </c>
      <c r="I1907" t="s">
        <v>44</v>
      </c>
      <c r="J1907" t="s">
        <v>31</v>
      </c>
      <c r="K1907" t="s">
        <v>117</v>
      </c>
      <c r="L1907" t="s">
        <v>47</v>
      </c>
      <c r="M1907" t="s">
        <v>1091</v>
      </c>
      <c r="N1907">
        <v>0.43</v>
      </c>
      <c r="O1907" t="s">
        <v>35</v>
      </c>
      <c r="P1907" t="s">
        <v>69</v>
      </c>
      <c r="Q1907" t="s">
        <v>460</v>
      </c>
      <c r="R1907" t="s">
        <v>2384</v>
      </c>
      <c r="S1907">
        <v>20740</v>
      </c>
      <c r="T1907" s="1">
        <v>42017</v>
      </c>
      <c r="U1907" s="1">
        <v>42017</v>
      </c>
      <c r="V1907">
        <v>-82.559200000000004</v>
      </c>
      <c r="W1907" s="2">
        <f>Sales_Dataset[[#This Row],[Profit]]/Sales_Dataset[[#This Row],[Sales]]</f>
        <v>-8.9446587215601294</v>
      </c>
      <c r="X1907">
        <v>4</v>
      </c>
      <c r="Y1907">
        <v>9.23</v>
      </c>
      <c r="Z1907">
        <v>91480</v>
      </c>
      <c r="AA1907" t="s">
        <v>72</v>
      </c>
      <c r="AB1907" t="s">
        <v>40</v>
      </c>
    </row>
    <row r="1908" spans="1:28" x14ac:dyDescent="0.3">
      <c r="A1908">
        <v>24094</v>
      </c>
      <c r="B1908" t="s">
        <v>65</v>
      </c>
      <c r="C1908">
        <v>0.09</v>
      </c>
      <c r="D1908">
        <v>1.48</v>
      </c>
      <c r="E1908">
        <v>0.7</v>
      </c>
      <c r="F1908">
        <v>2081</v>
      </c>
      <c r="G1908" t="s">
        <v>2573</v>
      </c>
      <c r="H1908" t="s">
        <v>43</v>
      </c>
      <c r="I1908" t="s">
        <v>30</v>
      </c>
      <c r="J1908" t="s">
        <v>45</v>
      </c>
      <c r="K1908" t="s">
        <v>268</v>
      </c>
      <c r="L1908" t="s">
        <v>82</v>
      </c>
      <c r="M1908" t="s">
        <v>2574</v>
      </c>
      <c r="N1908">
        <v>0.37</v>
      </c>
      <c r="O1908" t="s">
        <v>35</v>
      </c>
      <c r="P1908" t="s">
        <v>69</v>
      </c>
      <c r="Q1908" t="s">
        <v>70</v>
      </c>
      <c r="R1908" t="s">
        <v>2575</v>
      </c>
      <c r="S1908">
        <v>14853</v>
      </c>
      <c r="T1908" s="1">
        <v>42007</v>
      </c>
      <c r="U1908" s="1">
        <v>42009</v>
      </c>
      <c r="V1908">
        <v>1.68</v>
      </c>
      <c r="W1908" s="2">
        <f>Sales_Dataset[[#This Row],[Profit]]/Sales_Dataset[[#This Row],[Sales]]</f>
        <v>0.18770949720670391</v>
      </c>
      <c r="X1908">
        <v>6</v>
      </c>
      <c r="Y1908">
        <v>8.9499999999999993</v>
      </c>
      <c r="Z1908">
        <v>86092</v>
      </c>
      <c r="AA1908" t="s">
        <v>72</v>
      </c>
      <c r="AB1908" t="s">
        <v>40</v>
      </c>
    </row>
    <row r="1909" spans="1:28" x14ac:dyDescent="0.3">
      <c r="A1909">
        <v>25179</v>
      </c>
      <c r="B1909" t="s">
        <v>65</v>
      </c>
      <c r="C1909">
        <v>0.05</v>
      </c>
      <c r="D1909">
        <v>7.59</v>
      </c>
      <c r="E1909">
        <v>4</v>
      </c>
      <c r="F1909">
        <v>1151</v>
      </c>
      <c r="G1909" t="s">
        <v>2818</v>
      </c>
      <c r="H1909" t="s">
        <v>43</v>
      </c>
      <c r="I1909" t="s">
        <v>30</v>
      </c>
      <c r="J1909" t="s">
        <v>31</v>
      </c>
      <c r="K1909" t="s">
        <v>117</v>
      </c>
      <c r="L1909" t="s">
        <v>82</v>
      </c>
      <c r="M1909" t="s">
        <v>1030</v>
      </c>
      <c r="N1909">
        <v>0.42</v>
      </c>
      <c r="O1909" t="s">
        <v>35</v>
      </c>
      <c r="P1909" t="s">
        <v>69</v>
      </c>
      <c r="Q1909" t="s">
        <v>98</v>
      </c>
      <c r="R1909" t="s">
        <v>2819</v>
      </c>
      <c r="S1909">
        <v>1075</v>
      </c>
      <c r="T1909" s="1">
        <v>42164</v>
      </c>
      <c r="U1909" s="1">
        <v>42164</v>
      </c>
      <c r="V1909">
        <v>6.0926999999999998</v>
      </c>
      <c r="W1909" s="2">
        <f>Sales_Dataset[[#This Row],[Profit]]/Sales_Dataset[[#This Row],[Sales]]</f>
        <v>0.69</v>
      </c>
      <c r="X1909">
        <v>1</v>
      </c>
      <c r="Y1909">
        <v>8.83</v>
      </c>
      <c r="Z1909">
        <v>91344</v>
      </c>
      <c r="AA1909" t="s">
        <v>72</v>
      </c>
      <c r="AB1909" t="s">
        <v>40</v>
      </c>
    </row>
    <row r="1910" spans="1:28" x14ac:dyDescent="0.3">
      <c r="A1910">
        <v>22864</v>
      </c>
      <c r="B1910" t="s">
        <v>76</v>
      </c>
      <c r="C1910">
        <v>0.06</v>
      </c>
      <c r="D1910">
        <v>3.36</v>
      </c>
      <c r="E1910">
        <v>6.27</v>
      </c>
      <c r="F1910">
        <v>483</v>
      </c>
      <c r="G1910" t="s">
        <v>1565</v>
      </c>
      <c r="H1910" t="s">
        <v>43</v>
      </c>
      <c r="I1910" t="s">
        <v>30</v>
      </c>
      <c r="J1910" t="s">
        <v>45</v>
      </c>
      <c r="K1910" t="s">
        <v>67</v>
      </c>
      <c r="L1910" t="s">
        <v>47</v>
      </c>
      <c r="M1910" t="s">
        <v>1012</v>
      </c>
      <c r="N1910">
        <v>0.4</v>
      </c>
      <c r="O1910" t="s">
        <v>35</v>
      </c>
      <c r="P1910" t="s">
        <v>49</v>
      </c>
      <c r="Q1910" t="s">
        <v>176</v>
      </c>
      <c r="R1910" t="s">
        <v>1567</v>
      </c>
      <c r="S1910">
        <v>60543</v>
      </c>
      <c r="T1910" s="1">
        <v>42117</v>
      </c>
      <c r="U1910" s="1">
        <v>42118</v>
      </c>
      <c r="V1910">
        <v>-24.057540000000003</v>
      </c>
      <c r="W1910" s="2">
        <f>Sales_Dataset[[#This Row],[Profit]]/Sales_Dataset[[#This Row],[Sales]]</f>
        <v>-2.7276122448979594</v>
      </c>
      <c r="X1910">
        <v>2</v>
      </c>
      <c r="Y1910">
        <v>8.82</v>
      </c>
      <c r="Z1910">
        <v>90354</v>
      </c>
      <c r="AA1910" t="s">
        <v>52</v>
      </c>
      <c r="AB1910" t="s">
        <v>40</v>
      </c>
    </row>
    <row r="1911" spans="1:28" x14ac:dyDescent="0.3">
      <c r="A1911">
        <v>24298</v>
      </c>
      <c r="B1911" t="s">
        <v>65</v>
      </c>
      <c r="C1911">
        <v>0.1</v>
      </c>
      <c r="D1911">
        <v>2.2200000000000002</v>
      </c>
      <c r="E1911">
        <v>5</v>
      </c>
      <c r="F1911">
        <v>975</v>
      </c>
      <c r="G1911" t="s">
        <v>2615</v>
      </c>
      <c r="H1911" t="s">
        <v>43</v>
      </c>
      <c r="I1911" t="s">
        <v>30</v>
      </c>
      <c r="J1911" t="s">
        <v>45</v>
      </c>
      <c r="K1911" t="s">
        <v>73</v>
      </c>
      <c r="L1911" t="s">
        <v>47</v>
      </c>
      <c r="M1911" t="s">
        <v>2616</v>
      </c>
      <c r="N1911">
        <v>0.55000000000000004</v>
      </c>
      <c r="O1911" t="s">
        <v>35</v>
      </c>
      <c r="P1911" t="s">
        <v>69</v>
      </c>
      <c r="Q1911" t="s">
        <v>98</v>
      </c>
      <c r="R1911" t="s">
        <v>99</v>
      </c>
      <c r="S1911">
        <v>2108</v>
      </c>
      <c r="T1911" s="1">
        <v>42098</v>
      </c>
      <c r="U1911" s="1">
        <v>42103</v>
      </c>
      <c r="V1911">
        <v>-21.319199999999999</v>
      </c>
      <c r="W1911" s="2">
        <f>Sales_Dataset[[#This Row],[Profit]]/Sales_Dataset[[#This Row],[Sales]]</f>
        <v>-2.4226363636363635</v>
      </c>
      <c r="X1911">
        <v>3</v>
      </c>
      <c r="Y1911">
        <v>8.8000000000000007</v>
      </c>
      <c r="Z1911">
        <v>87260</v>
      </c>
      <c r="AA1911" t="s">
        <v>72</v>
      </c>
      <c r="AB1911" t="s">
        <v>40</v>
      </c>
    </row>
    <row r="1912" spans="1:28" x14ac:dyDescent="0.3">
      <c r="A1912">
        <v>18516</v>
      </c>
      <c r="B1912" t="s">
        <v>27</v>
      </c>
      <c r="C1912">
        <v>0.06</v>
      </c>
      <c r="D1912">
        <v>2.94</v>
      </c>
      <c r="E1912">
        <v>0.96</v>
      </c>
      <c r="F1912">
        <v>2858</v>
      </c>
      <c r="G1912" t="s">
        <v>653</v>
      </c>
      <c r="H1912" t="s">
        <v>43</v>
      </c>
      <c r="I1912" t="s">
        <v>30</v>
      </c>
      <c r="J1912" t="s">
        <v>45</v>
      </c>
      <c r="K1912" t="s">
        <v>81</v>
      </c>
      <c r="L1912" t="s">
        <v>82</v>
      </c>
      <c r="M1912" t="s">
        <v>139</v>
      </c>
      <c r="N1912">
        <v>0.57999999999999996</v>
      </c>
      <c r="O1912" t="s">
        <v>35</v>
      </c>
      <c r="P1912" t="s">
        <v>88</v>
      </c>
      <c r="Q1912" t="s">
        <v>94</v>
      </c>
      <c r="R1912" t="s">
        <v>655</v>
      </c>
      <c r="S1912">
        <v>32259</v>
      </c>
      <c r="T1912" s="1">
        <v>42141</v>
      </c>
      <c r="U1912" s="1">
        <v>42142</v>
      </c>
      <c r="V1912">
        <v>-8.8759999999999994</v>
      </c>
      <c r="W1912" s="2">
        <f>Sales_Dataset[[#This Row],[Profit]]/Sales_Dataset[[#This Row],[Sales]]</f>
        <v>-1.0097838452787258</v>
      </c>
      <c r="X1912">
        <v>3</v>
      </c>
      <c r="Y1912">
        <v>8.7899999999999991</v>
      </c>
      <c r="Z1912">
        <v>88279</v>
      </c>
      <c r="AA1912" t="s">
        <v>91</v>
      </c>
      <c r="AB1912" t="s">
        <v>40</v>
      </c>
    </row>
    <row r="1913" spans="1:28" x14ac:dyDescent="0.3">
      <c r="A1913">
        <v>20668</v>
      </c>
      <c r="B1913" t="s">
        <v>76</v>
      </c>
      <c r="C1913">
        <v>0.05</v>
      </c>
      <c r="D1913">
        <v>2.88</v>
      </c>
      <c r="E1913">
        <v>0.5</v>
      </c>
      <c r="F1913">
        <v>485</v>
      </c>
      <c r="G1913" t="s">
        <v>1588</v>
      </c>
      <c r="H1913" t="s">
        <v>43</v>
      </c>
      <c r="I1913" t="s">
        <v>30</v>
      </c>
      <c r="J1913" t="s">
        <v>45</v>
      </c>
      <c r="K1913" t="s">
        <v>46</v>
      </c>
      <c r="L1913" t="s">
        <v>47</v>
      </c>
      <c r="M1913" t="s">
        <v>1589</v>
      </c>
      <c r="N1913">
        <v>0.36</v>
      </c>
      <c r="O1913" t="s">
        <v>35</v>
      </c>
      <c r="P1913" t="s">
        <v>36</v>
      </c>
      <c r="Q1913" t="s">
        <v>37</v>
      </c>
      <c r="R1913" t="s">
        <v>1590</v>
      </c>
      <c r="S1913">
        <v>93727</v>
      </c>
      <c r="T1913" s="1">
        <v>42081</v>
      </c>
      <c r="U1913" s="1">
        <v>42083</v>
      </c>
      <c r="V1913">
        <v>6.0512999999999995</v>
      </c>
      <c r="W1913" s="2">
        <f>Sales_Dataset[[#This Row],[Profit]]/Sales_Dataset[[#This Row],[Sales]]</f>
        <v>0.69</v>
      </c>
      <c r="X1913">
        <v>3</v>
      </c>
      <c r="Y1913">
        <v>8.77</v>
      </c>
      <c r="Z1913">
        <v>91062</v>
      </c>
      <c r="AA1913" t="s">
        <v>39</v>
      </c>
      <c r="AB1913" t="s">
        <v>40</v>
      </c>
    </row>
    <row r="1914" spans="1:28" x14ac:dyDescent="0.3">
      <c r="A1914">
        <v>25092</v>
      </c>
      <c r="B1914" t="s">
        <v>27</v>
      </c>
      <c r="C1914">
        <v>0.08</v>
      </c>
      <c r="D1914">
        <v>2.88</v>
      </c>
      <c r="E1914">
        <v>0.5</v>
      </c>
      <c r="F1914">
        <v>1304</v>
      </c>
      <c r="G1914" t="s">
        <v>2805</v>
      </c>
      <c r="H1914" t="s">
        <v>43</v>
      </c>
      <c r="I1914" t="s">
        <v>80</v>
      </c>
      <c r="J1914" t="s">
        <v>45</v>
      </c>
      <c r="K1914" t="s">
        <v>46</v>
      </c>
      <c r="L1914" t="s">
        <v>47</v>
      </c>
      <c r="M1914" t="s">
        <v>2806</v>
      </c>
      <c r="N1914">
        <v>0.39</v>
      </c>
      <c r="O1914" t="s">
        <v>35</v>
      </c>
      <c r="P1914" t="s">
        <v>36</v>
      </c>
      <c r="Q1914" t="s">
        <v>402</v>
      </c>
      <c r="R1914" t="s">
        <v>2807</v>
      </c>
      <c r="S1914">
        <v>84084</v>
      </c>
      <c r="T1914" s="1">
        <v>42117</v>
      </c>
      <c r="U1914" s="1">
        <v>42118</v>
      </c>
      <c r="V1914">
        <v>6.0305999999999997</v>
      </c>
      <c r="W1914" s="2">
        <f>Sales_Dataset[[#This Row],[Profit]]/Sales_Dataset[[#This Row],[Sales]]</f>
        <v>0.69</v>
      </c>
      <c r="X1914">
        <v>3</v>
      </c>
      <c r="Y1914">
        <v>8.74</v>
      </c>
      <c r="Z1914">
        <v>87004</v>
      </c>
      <c r="AA1914" t="s">
        <v>39</v>
      </c>
      <c r="AB1914" t="s">
        <v>40</v>
      </c>
    </row>
    <row r="1915" spans="1:28" x14ac:dyDescent="0.3">
      <c r="A1915">
        <v>20325</v>
      </c>
      <c r="B1915" t="s">
        <v>41</v>
      </c>
      <c r="C1915">
        <v>0.03</v>
      </c>
      <c r="D1915">
        <v>2.1</v>
      </c>
      <c r="E1915">
        <v>0.7</v>
      </c>
      <c r="F1915">
        <v>2418</v>
      </c>
      <c r="G1915" t="s">
        <v>1461</v>
      </c>
      <c r="H1915" t="s">
        <v>43</v>
      </c>
      <c r="I1915" t="s">
        <v>80</v>
      </c>
      <c r="J1915" t="s">
        <v>45</v>
      </c>
      <c r="K1915" t="s">
        <v>81</v>
      </c>
      <c r="L1915" t="s">
        <v>82</v>
      </c>
      <c r="M1915" t="s">
        <v>1462</v>
      </c>
      <c r="N1915">
        <v>0.56999999999999995</v>
      </c>
      <c r="O1915" t="s">
        <v>35</v>
      </c>
      <c r="P1915" t="s">
        <v>88</v>
      </c>
      <c r="Q1915" t="s">
        <v>437</v>
      </c>
      <c r="R1915" t="s">
        <v>1463</v>
      </c>
      <c r="S1915">
        <v>23805</v>
      </c>
      <c r="T1915" s="1">
        <v>42010</v>
      </c>
      <c r="U1915" s="1">
        <v>42011</v>
      </c>
      <c r="V1915">
        <v>-1473.9059999999999</v>
      </c>
      <c r="W1915" s="2">
        <f>Sales_Dataset[[#This Row],[Profit]]/Sales_Dataset[[#This Row],[Sales]]</f>
        <v>-169.02591743119265</v>
      </c>
      <c r="X1915">
        <v>4</v>
      </c>
      <c r="Y1915">
        <v>8.7200000000000006</v>
      </c>
      <c r="Z1915">
        <v>86750</v>
      </c>
      <c r="AA1915" t="s">
        <v>91</v>
      </c>
      <c r="AB1915" t="s">
        <v>40</v>
      </c>
    </row>
    <row r="1916" spans="1:28" x14ac:dyDescent="0.3">
      <c r="A1916">
        <v>19617</v>
      </c>
      <c r="B1916" t="s">
        <v>65</v>
      </c>
      <c r="C1916">
        <v>0.06</v>
      </c>
      <c r="D1916">
        <v>4.28</v>
      </c>
      <c r="E1916">
        <v>0.94</v>
      </c>
      <c r="F1916">
        <v>2495</v>
      </c>
      <c r="G1916" t="s">
        <v>1219</v>
      </c>
      <c r="H1916" t="s">
        <v>43</v>
      </c>
      <c r="I1916" t="s">
        <v>80</v>
      </c>
      <c r="J1916" t="s">
        <v>45</v>
      </c>
      <c r="K1916" t="s">
        <v>81</v>
      </c>
      <c r="L1916" t="s">
        <v>82</v>
      </c>
      <c r="M1916" t="s">
        <v>160</v>
      </c>
      <c r="N1916">
        <v>0.56000000000000005</v>
      </c>
      <c r="O1916" t="s">
        <v>35</v>
      </c>
      <c r="P1916" t="s">
        <v>36</v>
      </c>
      <c r="Q1916" t="s">
        <v>1220</v>
      </c>
      <c r="R1916" t="s">
        <v>1221</v>
      </c>
      <c r="S1916">
        <v>82901</v>
      </c>
      <c r="T1916" s="1">
        <v>42120</v>
      </c>
      <c r="U1916" s="1">
        <v>42122</v>
      </c>
      <c r="V1916">
        <v>0.36999999999999922</v>
      </c>
      <c r="W1916" s="2">
        <f>Sales_Dataset[[#This Row],[Profit]]/Sales_Dataset[[#This Row],[Sales]]</f>
        <v>4.2725173210161574E-2</v>
      </c>
      <c r="X1916">
        <v>2</v>
      </c>
      <c r="Y1916">
        <v>8.66</v>
      </c>
      <c r="Z1916">
        <v>86885</v>
      </c>
      <c r="AA1916" t="s">
        <v>39</v>
      </c>
      <c r="AB1916" t="s">
        <v>40</v>
      </c>
    </row>
    <row r="1917" spans="1:28" x14ac:dyDescent="0.3">
      <c r="A1917">
        <v>22086</v>
      </c>
      <c r="B1917" t="s">
        <v>41</v>
      </c>
      <c r="C1917">
        <v>0.06</v>
      </c>
      <c r="D1917">
        <v>1.68</v>
      </c>
      <c r="E1917">
        <v>1</v>
      </c>
      <c r="F1917">
        <v>3177</v>
      </c>
      <c r="G1917" t="s">
        <v>2046</v>
      </c>
      <c r="H1917" t="s">
        <v>43</v>
      </c>
      <c r="I1917" t="s">
        <v>80</v>
      </c>
      <c r="J1917" t="s">
        <v>45</v>
      </c>
      <c r="K1917" t="s">
        <v>81</v>
      </c>
      <c r="L1917" t="s">
        <v>82</v>
      </c>
      <c r="M1917" t="s">
        <v>2047</v>
      </c>
      <c r="N1917">
        <v>0.35</v>
      </c>
      <c r="O1917" t="s">
        <v>35</v>
      </c>
      <c r="P1917" t="s">
        <v>88</v>
      </c>
      <c r="Q1917" t="s">
        <v>94</v>
      </c>
      <c r="R1917" t="s">
        <v>2048</v>
      </c>
      <c r="S1917">
        <v>33458</v>
      </c>
      <c r="T1917" s="1">
        <v>42094</v>
      </c>
      <c r="U1917" s="1">
        <v>42096</v>
      </c>
      <c r="V1917">
        <v>-1319.5</v>
      </c>
      <c r="W1917" s="2">
        <f>Sales_Dataset[[#This Row],[Profit]]/Sales_Dataset[[#This Row],[Sales]]</f>
        <v>-152.54335260115607</v>
      </c>
      <c r="X1917">
        <v>5</v>
      </c>
      <c r="Y1917">
        <v>8.65</v>
      </c>
      <c r="Z1917">
        <v>90819</v>
      </c>
      <c r="AA1917" t="s">
        <v>91</v>
      </c>
      <c r="AB1917" t="s">
        <v>40</v>
      </c>
    </row>
    <row r="1918" spans="1:28" x14ac:dyDescent="0.3">
      <c r="A1918">
        <v>18262</v>
      </c>
      <c r="B1918" t="s">
        <v>41</v>
      </c>
      <c r="C1918">
        <v>0.09</v>
      </c>
      <c r="D1918">
        <v>6.28</v>
      </c>
      <c r="E1918">
        <v>5.29</v>
      </c>
      <c r="F1918">
        <v>335</v>
      </c>
      <c r="G1918" t="s">
        <v>514</v>
      </c>
      <c r="H1918" t="s">
        <v>43</v>
      </c>
      <c r="I1918" t="s">
        <v>30</v>
      </c>
      <c r="J1918" t="s">
        <v>31</v>
      </c>
      <c r="K1918" t="s">
        <v>117</v>
      </c>
      <c r="L1918" t="s">
        <v>47</v>
      </c>
      <c r="M1918" t="s">
        <v>518</v>
      </c>
      <c r="N1918">
        <v>0.43</v>
      </c>
      <c r="O1918" t="s">
        <v>35</v>
      </c>
      <c r="P1918" t="s">
        <v>36</v>
      </c>
      <c r="Q1918" t="s">
        <v>516</v>
      </c>
      <c r="R1918" t="s">
        <v>517</v>
      </c>
      <c r="S1918">
        <v>97504</v>
      </c>
      <c r="T1918" s="1">
        <v>42128</v>
      </c>
      <c r="U1918" s="1">
        <v>42128</v>
      </c>
      <c r="V1918">
        <v>-5.2</v>
      </c>
      <c r="W1918" s="2">
        <f>Sales_Dataset[[#This Row],[Profit]]/Sales_Dataset[[#This Row],[Sales]]</f>
        <v>-0.60961313012895668</v>
      </c>
      <c r="X1918">
        <v>1</v>
      </c>
      <c r="Y1918">
        <v>8.5299999999999994</v>
      </c>
      <c r="Z1918">
        <v>87277</v>
      </c>
      <c r="AA1918" t="s">
        <v>39</v>
      </c>
      <c r="AB1918" t="s">
        <v>40</v>
      </c>
    </row>
    <row r="1919" spans="1:28" x14ac:dyDescent="0.3">
      <c r="A1919">
        <v>24890</v>
      </c>
      <c r="B1919" t="s">
        <v>58</v>
      </c>
      <c r="C1919">
        <v>0.06</v>
      </c>
      <c r="D1919">
        <v>8.33</v>
      </c>
      <c r="E1919">
        <v>1.99</v>
      </c>
      <c r="F1919">
        <v>2361</v>
      </c>
      <c r="G1919" t="s">
        <v>2753</v>
      </c>
      <c r="H1919" t="s">
        <v>43</v>
      </c>
      <c r="I1919" t="s">
        <v>30</v>
      </c>
      <c r="J1919" t="s">
        <v>55</v>
      </c>
      <c r="K1919" t="s">
        <v>86</v>
      </c>
      <c r="L1919" t="s">
        <v>62</v>
      </c>
      <c r="M1919" t="s">
        <v>277</v>
      </c>
      <c r="N1919">
        <v>0.52</v>
      </c>
      <c r="O1919" t="s">
        <v>35</v>
      </c>
      <c r="P1919" t="s">
        <v>88</v>
      </c>
      <c r="Q1919" t="s">
        <v>94</v>
      </c>
      <c r="R1919" t="s">
        <v>655</v>
      </c>
      <c r="S1919">
        <v>32259</v>
      </c>
      <c r="T1919" s="1">
        <v>42060</v>
      </c>
      <c r="U1919" s="1">
        <v>42061</v>
      </c>
      <c r="V1919">
        <v>-344.82000000000005</v>
      </c>
      <c r="W1919" s="2">
        <f>Sales_Dataset[[#This Row],[Profit]]/Sales_Dataset[[#This Row],[Sales]]</f>
        <v>-40.614840989399298</v>
      </c>
      <c r="X1919">
        <v>1</v>
      </c>
      <c r="Y1919">
        <v>8.49</v>
      </c>
      <c r="Z1919">
        <v>88266</v>
      </c>
      <c r="AA1919" t="s">
        <v>91</v>
      </c>
      <c r="AB1919" t="s">
        <v>40</v>
      </c>
    </row>
    <row r="1920" spans="1:28" x14ac:dyDescent="0.3">
      <c r="A1920">
        <v>21077</v>
      </c>
      <c r="B1920" t="s">
        <v>41</v>
      </c>
      <c r="C1920">
        <v>0.05</v>
      </c>
      <c r="D1920">
        <v>6.04</v>
      </c>
      <c r="E1920">
        <v>2.14</v>
      </c>
      <c r="F1920">
        <v>936</v>
      </c>
      <c r="G1920" t="s">
        <v>1730</v>
      </c>
      <c r="H1920" t="s">
        <v>85</v>
      </c>
      <c r="I1920" t="s">
        <v>30</v>
      </c>
      <c r="J1920" t="s">
        <v>45</v>
      </c>
      <c r="K1920" t="s">
        <v>53</v>
      </c>
      <c r="L1920" t="s">
        <v>82</v>
      </c>
      <c r="M1920" t="s">
        <v>1731</v>
      </c>
      <c r="N1920">
        <v>0.38</v>
      </c>
      <c r="O1920" t="s">
        <v>35</v>
      </c>
      <c r="P1920" t="s">
        <v>36</v>
      </c>
      <c r="Q1920" t="s">
        <v>37</v>
      </c>
      <c r="R1920" t="s">
        <v>1732</v>
      </c>
      <c r="S1920">
        <v>92374</v>
      </c>
      <c r="T1920" s="1">
        <v>42052</v>
      </c>
      <c r="U1920" s="1">
        <v>42054</v>
      </c>
      <c r="V1920">
        <v>-4.1399999999999997</v>
      </c>
      <c r="W1920" s="2">
        <f>Sales_Dataset[[#This Row],[Profit]]/Sales_Dataset[[#This Row],[Sales]]</f>
        <v>-0.4922711058263971</v>
      </c>
      <c r="X1920">
        <v>1</v>
      </c>
      <c r="Y1920">
        <v>8.41</v>
      </c>
      <c r="Z1920">
        <v>90588</v>
      </c>
      <c r="AA1920" t="s">
        <v>39</v>
      </c>
      <c r="AB1920" t="s">
        <v>40</v>
      </c>
    </row>
    <row r="1921" spans="1:28" x14ac:dyDescent="0.3">
      <c r="A1921">
        <v>23550</v>
      </c>
      <c r="B1921" t="s">
        <v>27</v>
      </c>
      <c r="C1921">
        <v>0.08</v>
      </c>
      <c r="D1921">
        <v>6.84</v>
      </c>
      <c r="E1921">
        <v>8.3699999999999992</v>
      </c>
      <c r="F1921">
        <v>1940</v>
      </c>
      <c r="G1921" t="s">
        <v>2464</v>
      </c>
      <c r="H1921" t="s">
        <v>43</v>
      </c>
      <c r="I1921" t="s">
        <v>30</v>
      </c>
      <c r="J1921" t="s">
        <v>45</v>
      </c>
      <c r="K1921" t="s">
        <v>61</v>
      </c>
      <c r="L1921" t="s">
        <v>62</v>
      </c>
      <c r="M1921" t="s">
        <v>860</v>
      </c>
      <c r="N1921">
        <v>0.57999999999999996</v>
      </c>
      <c r="O1921" t="s">
        <v>35</v>
      </c>
      <c r="P1921" t="s">
        <v>36</v>
      </c>
      <c r="Q1921" t="s">
        <v>402</v>
      </c>
      <c r="R1921" t="s">
        <v>1082</v>
      </c>
      <c r="S1921">
        <v>84020</v>
      </c>
      <c r="T1921" s="1">
        <v>42085</v>
      </c>
      <c r="U1921" s="1">
        <v>42087</v>
      </c>
      <c r="V1921">
        <v>-29.49</v>
      </c>
      <c r="W1921" s="2">
        <f>Sales_Dataset[[#This Row],[Profit]]/Sales_Dataset[[#This Row],[Sales]]</f>
        <v>-3.514898688915375</v>
      </c>
      <c r="X1921">
        <v>1</v>
      </c>
      <c r="Y1921">
        <v>8.39</v>
      </c>
      <c r="Z1921">
        <v>88870</v>
      </c>
      <c r="AA1921" t="s">
        <v>39</v>
      </c>
      <c r="AB1921" t="s">
        <v>40</v>
      </c>
    </row>
    <row r="1922" spans="1:28" x14ac:dyDescent="0.3">
      <c r="A1922">
        <v>19049</v>
      </c>
      <c r="B1922" t="s">
        <v>65</v>
      </c>
      <c r="C1922">
        <v>0.09</v>
      </c>
      <c r="D1922">
        <v>7.64</v>
      </c>
      <c r="E1922">
        <v>1.39</v>
      </c>
      <c r="F1922">
        <v>1907</v>
      </c>
      <c r="G1922" t="s">
        <v>930</v>
      </c>
      <c r="H1922" t="s">
        <v>43</v>
      </c>
      <c r="I1922" t="s">
        <v>30</v>
      </c>
      <c r="J1922" t="s">
        <v>45</v>
      </c>
      <c r="K1922" t="s">
        <v>115</v>
      </c>
      <c r="L1922" t="s">
        <v>47</v>
      </c>
      <c r="M1922" t="s">
        <v>171</v>
      </c>
      <c r="N1922">
        <v>0.36</v>
      </c>
      <c r="O1922" t="s">
        <v>35</v>
      </c>
      <c r="P1922" t="s">
        <v>69</v>
      </c>
      <c r="Q1922" t="s">
        <v>441</v>
      </c>
      <c r="R1922" t="s">
        <v>931</v>
      </c>
      <c r="S1922">
        <v>44052</v>
      </c>
      <c r="T1922" s="1">
        <v>42141</v>
      </c>
      <c r="U1922" s="1">
        <v>42150</v>
      </c>
      <c r="V1922">
        <v>0.68800000000000017</v>
      </c>
      <c r="W1922" s="2">
        <f>Sales_Dataset[[#This Row],[Profit]]/Sales_Dataset[[#This Row],[Sales]]</f>
        <v>8.249400479616309E-2</v>
      </c>
      <c r="X1922">
        <v>1</v>
      </c>
      <c r="Y1922">
        <v>8.34</v>
      </c>
      <c r="Z1922">
        <v>86500</v>
      </c>
      <c r="AA1922" t="s">
        <v>72</v>
      </c>
      <c r="AB1922" t="s">
        <v>40</v>
      </c>
    </row>
    <row r="1923" spans="1:28" x14ac:dyDescent="0.3">
      <c r="A1923">
        <v>20870</v>
      </c>
      <c r="B1923" t="s">
        <v>58</v>
      </c>
      <c r="C1923">
        <v>0.1</v>
      </c>
      <c r="D1923">
        <v>4.13</v>
      </c>
      <c r="E1923">
        <v>0.99</v>
      </c>
      <c r="F1923">
        <v>1354</v>
      </c>
      <c r="G1923" t="s">
        <v>1665</v>
      </c>
      <c r="H1923" t="s">
        <v>43</v>
      </c>
      <c r="I1923" t="s">
        <v>80</v>
      </c>
      <c r="J1923" t="s">
        <v>45</v>
      </c>
      <c r="K1923" t="s">
        <v>46</v>
      </c>
      <c r="L1923" t="s">
        <v>47</v>
      </c>
      <c r="M1923" t="s">
        <v>687</v>
      </c>
      <c r="N1923">
        <v>0.39</v>
      </c>
      <c r="O1923" t="s">
        <v>35</v>
      </c>
      <c r="P1923" t="s">
        <v>49</v>
      </c>
      <c r="Q1923" t="s">
        <v>50</v>
      </c>
      <c r="R1923" t="s">
        <v>1666</v>
      </c>
      <c r="S1923">
        <v>76086</v>
      </c>
      <c r="T1923" s="1">
        <v>42046</v>
      </c>
      <c r="U1923" s="1">
        <v>42046</v>
      </c>
      <c r="V1923">
        <v>-1.0712000000000002</v>
      </c>
      <c r="W1923" s="2">
        <f>Sales_Dataset[[#This Row],[Profit]]/Sales_Dataset[[#This Row],[Sales]]</f>
        <v>-0.12906024096385543</v>
      </c>
      <c r="X1923">
        <v>2</v>
      </c>
      <c r="Y1923">
        <v>8.3000000000000007</v>
      </c>
      <c r="Z1923">
        <v>91209</v>
      </c>
      <c r="AA1923" t="s">
        <v>52</v>
      </c>
      <c r="AB1923" t="s">
        <v>40</v>
      </c>
    </row>
    <row r="1924" spans="1:28" x14ac:dyDescent="0.3">
      <c r="A1924">
        <v>23504</v>
      </c>
      <c r="B1924" t="s">
        <v>41</v>
      </c>
      <c r="C1924">
        <v>0.04</v>
      </c>
      <c r="D1924">
        <v>1.98</v>
      </c>
      <c r="E1924">
        <v>0.7</v>
      </c>
      <c r="F1924">
        <v>276</v>
      </c>
      <c r="G1924" t="s">
        <v>2455</v>
      </c>
      <c r="H1924" t="s">
        <v>85</v>
      </c>
      <c r="I1924" t="s">
        <v>30</v>
      </c>
      <c r="J1924" t="s">
        <v>45</v>
      </c>
      <c r="K1924" t="s">
        <v>268</v>
      </c>
      <c r="L1924" t="s">
        <v>82</v>
      </c>
      <c r="M1924" t="s">
        <v>918</v>
      </c>
      <c r="N1924">
        <v>0.83</v>
      </c>
      <c r="O1924" t="s">
        <v>35</v>
      </c>
      <c r="P1924" t="s">
        <v>69</v>
      </c>
      <c r="Q1924" t="s">
        <v>480</v>
      </c>
      <c r="R1924" t="s">
        <v>2093</v>
      </c>
      <c r="S1924">
        <v>6111</v>
      </c>
      <c r="T1924" s="1">
        <v>42145</v>
      </c>
      <c r="U1924" s="1">
        <v>42146</v>
      </c>
      <c r="V1924">
        <v>-1</v>
      </c>
      <c r="W1924" s="2">
        <f>Sales_Dataset[[#This Row],[Profit]]/Sales_Dataset[[#This Row],[Sales]]</f>
        <v>-0.12048192771084336</v>
      </c>
      <c r="X1924">
        <v>3</v>
      </c>
      <c r="Y1924">
        <v>8.3000000000000007</v>
      </c>
      <c r="Z1924">
        <v>89291</v>
      </c>
      <c r="AA1924" t="s">
        <v>72</v>
      </c>
      <c r="AB1924" t="s">
        <v>40</v>
      </c>
    </row>
    <row r="1925" spans="1:28" x14ac:dyDescent="0.3">
      <c r="A1925">
        <v>21686</v>
      </c>
      <c r="B1925" t="s">
        <v>65</v>
      </c>
      <c r="C1925">
        <v>0.04</v>
      </c>
      <c r="D1925">
        <v>6.68</v>
      </c>
      <c r="E1925">
        <v>4.91</v>
      </c>
      <c r="F1925">
        <v>1962</v>
      </c>
      <c r="G1925" t="s">
        <v>1926</v>
      </c>
      <c r="H1925" t="s">
        <v>43</v>
      </c>
      <c r="I1925" t="s">
        <v>44</v>
      </c>
      <c r="J1925" t="s">
        <v>45</v>
      </c>
      <c r="K1925" t="s">
        <v>53</v>
      </c>
      <c r="L1925" t="s">
        <v>47</v>
      </c>
      <c r="M1925" t="s">
        <v>227</v>
      </c>
      <c r="N1925">
        <v>0.37</v>
      </c>
      <c r="O1925" t="s">
        <v>35</v>
      </c>
      <c r="P1925" t="s">
        <v>49</v>
      </c>
      <c r="Q1925" t="s">
        <v>216</v>
      </c>
      <c r="R1925" t="s">
        <v>1927</v>
      </c>
      <c r="S1925">
        <v>48601</v>
      </c>
      <c r="T1925" s="1">
        <v>42112</v>
      </c>
      <c r="U1925" s="1">
        <v>42119</v>
      </c>
      <c r="V1925">
        <v>-11.631599999999999</v>
      </c>
      <c r="W1925" s="2">
        <f>Sales_Dataset[[#This Row],[Profit]]/Sales_Dataset[[#This Row],[Sales]]</f>
        <v>-1.4116019417475727</v>
      </c>
      <c r="X1925">
        <v>1</v>
      </c>
      <c r="Y1925">
        <v>8.24</v>
      </c>
      <c r="Z1925">
        <v>88857</v>
      </c>
      <c r="AA1925" t="s">
        <v>52</v>
      </c>
      <c r="AB1925" t="s">
        <v>40</v>
      </c>
    </row>
    <row r="1926" spans="1:28" x14ac:dyDescent="0.3">
      <c r="A1926">
        <v>20523</v>
      </c>
      <c r="B1926" t="s">
        <v>76</v>
      </c>
      <c r="C1926">
        <v>0</v>
      </c>
      <c r="D1926">
        <v>2.88</v>
      </c>
      <c r="E1926">
        <v>0.7</v>
      </c>
      <c r="F1926">
        <v>1391</v>
      </c>
      <c r="G1926" t="s">
        <v>1409</v>
      </c>
      <c r="H1926" t="s">
        <v>85</v>
      </c>
      <c r="I1926" t="s">
        <v>80</v>
      </c>
      <c r="J1926" t="s">
        <v>45</v>
      </c>
      <c r="K1926" t="s">
        <v>81</v>
      </c>
      <c r="L1926" t="s">
        <v>82</v>
      </c>
      <c r="M1926" t="s">
        <v>371</v>
      </c>
      <c r="N1926">
        <v>0.56000000000000005</v>
      </c>
      <c r="O1926" t="s">
        <v>35</v>
      </c>
      <c r="P1926" t="s">
        <v>36</v>
      </c>
      <c r="Q1926" t="s">
        <v>37</v>
      </c>
      <c r="R1926" t="s">
        <v>1411</v>
      </c>
      <c r="S1926">
        <v>94086</v>
      </c>
      <c r="T1926" s="1">
        <v>42118</v>
      </c>
      <c r="U1926" s="1">
        <v>42118</v>
      </c>
      <c r="V1926">
        <v>-0.10999999999999943</v>
      </c>
      <c r="W1926" s="2">
        <f>Sales_Dataset[[#This Row],[Profit]]/Sales_Dataset[[#This Row],[Sales]]</f>
        <v>-1.3819095477386863E-2</v>
      </c>
      <c r="X1926">
        <v>1</v>
      </c>
      <c r="Y1926">
        <v>7.96</v>
      </c>
      <c r="Z1926">
        <v>88727</v>
      </c>
      <c r="AA1926" t="s">
        <v>39</v>
      </c>
      <c r="AB1926" t="s">
        <v>40</v>
      </c>
    </row>
    <row r="1927" spans="1:28" x14ac:dyDescent="0.3">
      <c r="A1927">
        <v>21185</v>
      </c>
      <c r="B1927" t="s">
        <v>41</v>
      </c>
      <c r="C1927">
        <v>0</v>
      </c>
      <c r="D1927">
        <v>2.08</v>
      </c>
      <c r="E1927">
        <v>5.33</v>
      </c>
      <c r="F1927">
        <v>1014</v>
      </c>
      <c r="G1927" t="s">
        <v>1674</v>
      </c>
      <c r="H1927" t="s">
        <v>43</v>
      </c>
      <c r="I1927" t="s">
        <v>44</v>
      </c>
      <c r="J1927" t="s">
        <v>31</v>
      </c>
      <c r="K1927" t="s">
        <v>117</v>
      </c>
      <c r="L1927" t="s">
        <v>47</v>
      </c>
      <c r="M1927" t="s">
        <v>1091</v>
      </c>
      <c r="N1927">
        <v>0.43</v>
      </c>
      <c r="O1927" t="s">
        <v>35</v>
      </c>
      <c r="P1927" t="s">
        <v>88</v>
      </c>
      <c r="Q1927" t="s">
        <v>380</v>
      </c>
      <c r="R1927" t="s">
        <v>1676</v>
      </c>
      <c r="S1927">
        <v>72022</v>
      </c>
      <c r="T1927" s="1">
        <v>42064</v>
      </c>
      <c r="U1927" s="1">
        <v>42066</v>
      </c>
      <c r="V1927">
        <v>-29.540000000000003</v>
      </c>
      <c r="W1927" s="2">
        <f>Sales_Dataset[[#This Row],[Profit]]/Sales_Dataset[[#This Row],[Sales]]</f>
        <v>-3.954484605087015</v>
      </c>
      <c r="X1927">
        <v>3</v>
      </c>
      <c r="Y1927">
        <v>7.47</v>
      </c>
      <c r="Z1927">
        <v>88387</v>
      </c>
      <c r="AA1927" t="s">
        <v>91</v>
      </c>
      <c r="AB1927" t="s">
        <v>40</v>
      </c>
    </row>
    <row r="1928" spans="1:28" x14ac:dyDescent="0.3">
      <c r="A1928">
        <v>24791</v>
      </c>
      <c r="B1928" t="s">
        <v>58</v>
      </c>
      <c r="C1928">
        <v>0.08</v>
      </c>
      <c r="D1928">
        <v>5.74</v>
      </c>
      <c r="E1928">
        <v>5.01</v>
      </c>
      <c r="F1928">
        <v>2151</v>
      </c>
      <c r="G1928" t="s">
        <v>2167</v>
      </c>
      <c r="H1928" t="s">
        <v>43</v>
      </c>
      <c r="I1928" t="s">
        <v>30</v>
      </c>
      <c r="J1928" t="s">
        <v>45</v>
      </c>
      <c r="K1928" t="s">
        <v>67</v>
      </c>
      <c r="L1928" t="s">
        <v>47</v>
      </c>
      <c r="M1928" t="s">
        <v>2718</v>
      </c>
      <c r="N1928">
        <v>0.39</v>
      </c>
      <c r="O1928" t="s">
        <v>35</v>
      </c>
      <c r="P1928" t="s">
        <v>49</v>
      </c>
      <c r="Q1928" t="s">
        <v>455</v>
      </c>
      <c r="R1928" t="s">
        <v>2168</v>
      </c>
      <c r="S1928">
        <v>52001</v>
      </c>
      <c r="T1928" s="1">
        <v>42044</v>
      </c>
      <c r="U1928" s="1">
        <v>42046</v>
      </c>
      <c r="V1928">
        <v>-6.9308200000000006</v>
      </c>
      <c r="W1928" s="2">
        <f>Sales_Dataset[[#This Row],[Profit]]/Sales_Dataset[[#This Row],[Sales]]</f>
        <v>-0.96127877947295437</v>
      </c>
      <c r="X1928">
        <v>1</v>
      </c>
      <c r="Y1928">
        <v>7.21</v>
      </c>
      <c r="Z1928">
        <v>90405</v>
      </c>
      <c r="AA1928" t="s">
        <v>52</v>
      </c>
      <c r="AB1928" t="s">
        <v>40</v>
      </c>
    </row>
    <row r="1929" spans="1:28" x14ac:dyDescent="0.3">
      <c r="A1929">
        <v>21988</v>
      </c>
      <c r="B1929" t="s">
        <v>27</v>
      </c>
      <c r="C1929">
        <v>0.01</v>
      </c>
      <c r="D1929">
        <v>1.76</v>
      </c>
      <c r="E1929">
        <v>0.7</v>
      </c>
      <c r="F1929">
        <v>2372</v>
      </c>
      <c r="G1929" t="s">
        <v>2026</v>
      </c>
      <c r="H1929" t="s">
        <v>43</v>
      </c>
      <c r="I1929" t="s">
        <v>30</v>
      </c>
      <c r="J1929" t="s">
        <v>45</v>
      </c>
      <c r="K1929" t="s">
        <v>81</v>
      </c>
      <c r="L1929" t="s">
        <v>82</v>
      </c>
      <c r="M1929" t="s">
        <v>341</v>
      </c>
      <c r="N1929">
        <v>0.56000000000000005</v>
      </c>
      <c r="O1929" t="s">
        <v>35</v>
      </c>
      <c r="P1929" t="s">
        <v>49</v>
      </c>
      <c r="Q1929" t="s">
        <v>474</v>
      </c>
      <c r="R1929" t="s">
        <v>2027</v>
      </c>
      <c r="S1929">
        <v>55803</v>
      </c>
      <c r="T1929" s="1">
        <v>42078</v>
      </c>
      <c r="U1929" s="1">
        <v>42079</v>
      </c>
      <c r="V1929">
        <v>-1.56</v>
      </c>
      <c r="W1929" s="2">
        <f>Sales_Dataset[[#This Row],[Profit]]/Sales_Dataset[[#This Row],[Sales]]</f>
        <v>-0.21666666666666667</v>
      </c>
      <c r="X1929">
        <v>4</v>
      </c>
      <c r="Y1929">
        <v>7.2</v>
      </c>
      <c r="Z1929">
        <v>90714</v>
      </c>
      <c r="AA1929" t="s">
        <v>52</v>
      </c>
      <c r="AB1929" t="s">
        <v>40</v>
      </c>
    </row>
    <row r="1930" spans="1:28" x14ac:dyDescent="0.3">
      <c r="A1930">
        <v>24559</v>
      </c>
      <c r="B1930" t="s">
        <v>41</v>
      </c>
      <c r="C1930">
        <v>0.05</v>
      </c>
      <c r="D1930">
        <v>5.28</v>
      </c>
      <c r="E1930">
        <v>6.26</v>
      </c>
      <c r="F1930">
        <v>1265</v>
      </c>
      <c r="G1930" t="s">
        <v>2668</v>
      </c>
      <c r="H1930" t="s">
        <v>43</v>
      </c>
      <c r="I1930" t="s">
        <v>44</v>
      </c>
      <c r="J1930" t="s">
        <v>45</v>
      </c>
      <c r="K1930" t="s">
        <v>53</v>
      </c>
      <c r="L1930" t="s">
        <v>47</v>
      </c>
      <c r="M1930" t="s">
        <v>290</v>
      </c>
      <c r="N1930">
        <v>0.4</v>
      </c>
      <c r="O1930" t="s">
        <v>35</v>
      </c>
      <c r="P1930" t="s">
        <v>49</v>
      </c>
      <c r="Q1930" t="s">
        <v>691</v>
      </c>
      <c r="R1930" t="s">
        <v>2669</v>
      </c>
      <c r="S1930">
        <v>73521</v>
      </c>
      <c r="T1930" s="1">
        <v>42166</v>
      </c>
      <c r="U1930" s="1">
        <v>42167</v>
      </c>
      <c r="V1930">
        <v>-11.376000000000001</v>
      </c>
      <c r="W1930" s="2">
        <f>Sales_Dataset[[#This Row],[Profit]]/Sales_Dataset[[#This Row],[Sales]]</f>
        <v>-1.5910489510489512</v>
      </c>
      <c r="X1930">
        <v>1</v>
      </c>
      <c r="Y1930">
        <v>7.15</v>
      </c>
      <c r="Z1930">
        <v>89729</v>
      </c>
      <c r="AA1930" t="s">
        <v>52</v>
      </c>
      <c r="AB1930" t="s">
        <v>40</v>
      </c>
    </row>
    <row r="1931" spans="1:28" x14ac:dyDescent="0.3">
      <c r="A1931">
        <v>2428</v>
      </c>
      <c r="B1931" t="s">
        <v>65</v>
      </c>
      <c r="C1931">
        <v>0.03</v>
      </c>
      <c r="D1931">
        <v>2.94</v>
      </c>
      <c r="E1931">
        <v>0.96</v>
      </c>
      <c r="F1931">
        <v>962</v>
      </c>
      <c r="G1931" t="s">
        <v>192</v>
      </c>
      <c r="H1931" t="s">
        <v>43</v>
      </c>
      <c r="I1931" t="s">
        <v>44</v>
      </c>
      <c r="J1931" t="s">
        <v>45</v>
      </c>
      <c r="K1931" t="s">
        <v>81</v>
      </c>
      <c r="L1931" t="s">
        <v>82</v>
      </c>
      <c r="M1931" t="s">
        <v>139</v>
      </c>
      <c r="N1931">
        <v>0.57999999999999996</v>
      </c>
      <c r="O1931" t="s">
        <v>35</v>
      </c>
      <c r="P1931" t="s">
        <v>49</v>
      </c>
      <c r="Q1931" t="s">
        <v>176</v>
      </c>
      <c r="R1931" t="s">
        <v>177</v>
      </c>
      <c r="S1931">
        <v>60610</v>
      </c>
      <c r="T1931" s="1">
        <v>42039</v>
      </c>
      <c r="U1931" s="1">
        <v>42043</v>
      </c>
      <c r="V1931">
        <v>-4.2</v>
      </c>
      <c r="W1931" s="2">
        <f>Sales_Dataset[[#This Row],[Profit]]/Sales_Dataset[[#This Row],[Sales]]</f>
        <v>-0.59914407988587737</v>
      </c>
      <c r="X1931">
        <v>2</v>
      </c>
      <c r="Y1931">
        <v>7.01</v>
      </c>
      <c r="Z1931">
        <v>17636</v>
      </c>
      <c r="AA1931" t="s">
        <v>52</v>
      </c>
      <c r="AB1931" t="s">
        <v>40</v>
      </c>
    </row>
    <row r="1932" spans="1:28" x14ac:dyDescent="0.3">
      <c r="A1932">
        <v>24187</v>
      </c>
      <c r="B1932" t="s">
        <v>58</v>
      </c>
      <c r="C1932">
        <v>0.1</v>
      </c>
      <c r="D1932">
        <v>3.6</v>
      </c>
      <c r="E1932">
        <v>2.2000000000000002</v>
      </c>
      <c r="F1932">
        <v>1665</v>
      </c>
      <c r="G1932" t="s">
        <v>2595</v>
      </c>
      <c r="H1932" t="s">
        <v>43</v>
      </c>
      <c r="I1932" t="s">
        <v>80</v>
      </c>
      <c r="J1932" t="s">
        <v>45</v>
      </c>
      <c r="K1932" t="s">
        <v>53</v>
      </c>
      <c r="L1932" t="s">
        <v>82</v>
      </c>
      <c r="M1932" t="s">
        <v>2586</v>
      </c>
      <c r="N1932">
        <v>0.39</v>
      </c>
      <c r="O1932" t="s">
        <v>35</v>
      </c>
      <c r="P1932" t="s">
        <v>36</v>
      </c>
      <c r="Q1932" t="s">
        <v>37</v>
      </c>
      <c r="R1932" t="s">
        <v>2596</v>
      </c>
      <c r="S1932">
        <v>92653</v>
      </c>
      <c r="T1932" s="1">
        <v>42061</v>
      </c>
      <c r="U1932" s="1">
        <v>42062</v>
      </c>
      <c r="V1932">
        <v>-8.2799999999999994</v>
      </c>
      <c r="W1932" s="2">
        <f>Sales_Dataset[[#This Row],[Profit]]/Sales_Dataset[[#This Row],[Sales]]</f>
        <v>-1.187948350071736</v>
      </c>
      <c r="X1932">
        <v>2</v>
      </c>
      <c r="Y1932">
        <v>6.97</v>
      </c>
      <c r="Z1932">
        <v>90678</v>
      </c>
      <c r="AA1932" t="s">
        <v>39</v>
      </c>
      <c r="AB1932" t="s">
        <v>40</v>
      </c>
    </row>
    <row r="1933" spans="1:28" x14ac:dyDescent="0.3">
      <c r="A1933">
        <v>24289</v>
      </c>
      <c r="B1933" t="s">
        <v>27</v>
      </c>
      <c r="C1933">
        <v>0.03</v>
      </c>
      <c r="D1933">
        <v>5.28</v>
      </c>
      <c r="E1933">
        <v>5.61</v>
      </c>
      <c r="F1933">
        <v>702</v>
      </c>
      <c r="G1933" t="s">
        <v>2325</v>
      </c>
      <c r="H1933" t="s">
        <v>43</v>
      </c>
      <c r="I1933" t="s">
        <v>80</v>
      </c>
      <c r="J1933" t="s">
        <v>45</v>
      </c>
      <c r="K1933" t="s">
        <v>53</v>
      </c>
      <c r="L1933" t="s">
        <v>47</v>
      </c>
      <c r="M1933" t="s">
        <v>314</v>
      </c>
      <c r="N1933">
        <v>0.4</v>
      </c>
      <c r="O1933" t="s">
        <v>35</v>
      </c>
      <c r="P1933" t="s">
        <v>36</v>
      </c>
      <c r="Q1933" t="s">
        <v>37</v>
      </c>
      <c r="R1933" t="s">
        <v>2326</v>
      </c>
      <c r="S1933">
        <v>95404</v>
      </c>
      <c r="T1933" s="1">
        <v>42117</v>
      </c>
      <c r="U1933" s="1">
        <v>42118</v>
      </c>
      <c r="V1933">
        <v>-16.670000000000002</v>
      </c>
      <c r="W1933" s="2">
        <f>Sales_Dataset[[#This Row],[Profit]]/Sales_Dataset[[#This Row],[Sales]]</f>
        <v>-2.5646153846153847</v>
      </c>
      <c r="X1933">
        <v>1</v>
      </c>
      <c r="Y1933">
        <v>6.5</v>
      </c>
      <c r="Z1933">
        <v>87977</v>
      </c>
      <c r="AA1933" t="s">
        <v>39</v>
      </c>
      <c r="AB1933" t="s">
        <v>40</v>
      </c>
    </row>
    <row r="1934" spans="1:28" x14ac:dyDescent="0.3">
      <c r="A1934">
        <v>21942</v>
      </c>
      <c r="B1934" t="s">
        <v>65</v>
      </c>
      <c r="C1934">
        <v>0.09</v>
      </c>
      <c r="D1934">
        <v>5.84</v>
      </c>
      <c r="E1934">
        <v>0.83</v>
      </c>
      <c r="F1934">
        <v>820</v>
      </c>
      <c r="G1934" t="s">
        <v>1994</v>
      </c>
      <c r="H1934" t="s">
        <v>43</v>
      </c>
      <c r="I1934" t="s">
        <v>60</v>
      </c>
      <c r="J1934" t="s">
        <v>45</v>
      </c>
      <c r="K1934" t="s">
        <v>81</v>
      </c>
      <c r="L1934" t="s">
        <v>82</v>
      </c>
      <c r="M1934" t="s">
        <v>426</v>
      </c>
      <c r="N1934">
        <v>0.49</v>
      </c>
      <c r="O1934" t="s">
        <v>35</v>
      </c>
      <c r="P1934" t="s">
        <v>36</v>
      </c>
      <c r="Q1934" t="s">
        <v>108</v>
      </c>
      <c r="R1934" t="s">
        <v>1995</v>
      </c>
      <c r="S1934">
        <v>99362</v>
      </c>
      <c r="T1934" s="1">
        <v>42145</v>
      </c>
      <c r="U1934" s="1">
        <v>42149</v>
      </c>
      <c r="V1934">
        <v>-2.87</v>
      </c>
      <c r="W1934" s="2">
        <f>Sales_Dataset[[#This Row],[Profit]]/Sales_Dataset[[#This Row],[Sales]]</f>
        <v>-0.48644067796610169</v>
      </c>
      <c r="X1934">
        <v>1</v>
      </c>
      <c r="Y1934">
        <v>5.9</v>
      </c>
      <c r="Z1934">
        <v>90244</v>
      </c>
      <c r="AA1934" t="s">
        <v>39</v>
      </c>
      <c r="AB1934" t="s">
        <v>40</v>
      </c>
    </row>
    <row r="1935" spans="1:28" x14ac:dyDescent="0.3">
      <c r="A1935">
        <v>23719</v>
      </c>
      <c r="B1935" t="s">
        <v>41</v>
      </c>
      <c r="C1935">
        <v>0.05</v>
      </c>
      <c r="D1935">
        <v>4.13</v>
      </c>
      <c r="E1935">
        <v>5.04</v>
      </c>
      <c r="F1935">
        <v>573</v>
      </c>
      <c r="G1935" t="s">
        <v>2028</v>
      </c>
      <c r="H1935" t="s">
        <v>43</v>
      </c>
      <c r="I1935" t="s">
        <v>44</v>
      </c>
      <c r="J1935" t="s">
        <v>45</v>
      </c>
      <c r="K1935" t="s">
        <v>67</v>
      </c>
      <c r="L1935" t="s">
        <v>47</v>
      </c>
      <c r="M1935" t="s">
        <v>2470</v>
      </c>
      <c r="N1935">
        <v>0.38</v>
      </c>
      <c r="O1935" t="s">
        <v>35</v>
      </c>
      <c r="P1935" t="s">
        <v>49</v>
      </c>
      <c r="Q1935" t="s">
        <v>176</v>
      </c>
      <c r="R1935" t="s">
        <v>2030</v>
      </c>
      <c r="S1935">
        <v>61554</v>
      </c>
      <c r="T1935" s="1">
        <v>42076</v>
      </c>
      <c r="U1935" s="1">
        <v>42077</v>
      </c>
      <c r="V1935">
        <v>-12.1555</v>
      </c>
      <c r="W1935" s="2">
        <f>Sales_Dataset[[#This Row],[Profit]]/Sales_Dataset[[#This Row],[Sales]]</f>
        <v>-2.0814212328767123</v>
      </c>
      <c r="X1935">
        <v>1</v>
      </c>
      <c r="Y1935">
        <v>5.84</v>
      </c>
      <c r="Z1935">
        <v>86555</v>
      </c>
      <c r="AA1935" t="s">
        <v>52</v>
      </c>
      <c r="AB1935" t="s">
        <v>40</v>
      </c>
    </row>
    <row r="1936" spans="1:28" x14ac:dyDescent="0.3">
      <c r="A1936">
        <v>23201</v>
      </c>
      <c r="B1936" t="s">
        <v>27</v>
      </c>
      <c r="C1936">
        <v>0.1</v>
      </c>
      <c r="D1936">
        <v>5.43</v>
      </c>
      <c r="E1936">
        <v>0.95</v>
      </c>
      <c r="F1936">
        <v>522</v>
      </c>
      <c r="G1936" t="s">
        <v>2345</v>
      </c>
      <c r="H1936" t="s">
        <v>43</v>
      </c>
      <c r="I1936" t="s">
        <v>60</v>
      </c>
      <c r="J1936" t="s">
        <v>45</v>
      </c>
      <c r="K1936" t="s">
        <v>53</v>
      </c>
      <c r="L1936" t="s">
        <v>82</v>
      </c>
      <c r="M1936" t="s">
        <v>1483</v>
      </c>
      <c r="N1936">
        <v>0.36</v>
      </c>
      <c r="O1936" t="s">
        <v>35</v>
      </c>
      <c r="P1936" t="s">
        <v>36</v>
      </c>
      <c r="Q1936" t="s">
        <v>516</v>
      </c>
      <c r="R1936" t="s">
        <v>679</v>
      </c>
      <c r="S1936">
        <v>97756</v>
      </c>
      <c r="T1936" s="1">
        <v>42177</v>
      </c>
      <c r="U1936" s="1">
        <v>42179</v>
      </c>
      <c r="V1936">
        <v>-2.58</v>
      </c>
      <c r="W1936" s="2">
        <f>Sales_Dataset[[#This Row],[Profit]]/Sales_Dataset[[#This Row],[Sales]]</f>
        <v>-0.44791666666666669</v>
      </c>
      <c r="X1936">
        <v>1</v>
      </c>
      <c r="Y1936">
        <v>5.76</v>
      </c>
      <c r="Z1936">
        <v>89327</v>
      </c>
      <c r="AA1936" t="s">
        <v>39</v>
      </c>
      <c r="AB1936" t="s">
        <v>40</v>
      </c>
    </row>
    <row r="1937" spans="1:28" x14ac:dyDescent="0.3">
      <c r="A1937">
        <v>21103</v>
      </c>
      <c r="B1937" t="s">
        <v>41</v>
      </c>
      <c r="C1937">
        <v>0.09</v>
      </c>
      <c r="D1937">
        <v>2.88</v>
      </c>
      <c r="E1937">
        <v>0.7</v>
      </c>
      <c r="F1937">
        <v>152</v>
      </c>
      <c r="G1937" t="s">
        <v>1743</v>
      </c>
      <c r="H1937" t="s">
        <v>43</v>
      </c>
      <c r="I1937" t="s">
        <v>80</v>
      </c>
      <c r="J1937" t="s">
        <v>45</v>
      </c>
      <c r="K1937" t="s">
        <v>81</v>
      </c>
      <c r="L1937" t="s">
        <v>82</v>
      </c>
      <c r="M1937" t="s">
        <v>1744</v>
      </c>
      <c r="N1937">
        <v>0.56000000000000005</v>
      </c>
      <c r="O1937" t="s">
        <v>35</v>
      </c>
      <c r="P1937" t="s">
        <v>88</v>
      </c>
      <c r="Q1937" t="s">
        <v>736</v>
      </c>
      <c r="R1937" t="s">
        <v>1745</v>
      </c>
      <c r="S1937">
        <v>37918</v>
      </c>
      <c r="T1937" s="1">
        <v>42019</v>
      </c>
      <c r="U1937" s="1">
        <v>42020</v>
      </c>
      <c r="V1937">
        <v>-172.71800000000002</v>
      </c>
      <c r="W1937" s="2">
        <f>Sales_Dataset[[#This Row],[Profit]]/Sales_Dataset[[#This Row],[Sales]]</f>
        <v>-31.403272727272732</v>
      </c>
      <c r="X1937">
        <v>2</v>
      </c>
      <c r="Y1937">
        <v>5.5</v>
      </c>
      <c r="Z1937">
        <v>89520</v>
      </c>
      <c r="AA1937" t="s">
        <v>91</v>
      </c>
      <c r="AB1937" t="s">
        <v>40</v>
      </c>
    </row>
    <row r="1938" spans="1:28" x14ac:dyDescent="0.3">
      <c r="A1938">
        <v>22095</v>
      </c>
      <c r="B1938" t="s">
        <v>65</v>
      </c>
      <c r="C1938">
        <v>0.09</v>
      </c>
      <c r="D1938">
        <v>2.16</v>
      </c>
      <c r="E1938">
        <v>6.05</v>
      </c>
      <c r="F1938">
        <v>2781</v>
      </c>
      <c r="G1938" t="s">
        <v>2049</v>
      </c>
      <c r="H1938" t="s">
        <v>43</v>
      </c>
      <c r="I1938" t="s">
        <v>80</v>
      </c>
      <c r="J1938" t="s">
        <v>45</v>
      </c>
      <c r="K1938" t="s">
        <v>67</v>
      </c>
      <c r="L1938" t="s">
        <v>47</v>
      </c>
      <c r="M1938" t="s">
        <v>829</v>
      </c>
      <c r="N1938">
        <v>0.37</v>
      </c>
      <c r="O1938" t="s">
        <v>35</v>
      </c>
      <c r="P1938" t="s">
        <v>36</v>
      </c>
      <c r="Q1938" t="s">
        <v>516</v>
      </c>
      <c r="R1938" t="s">
        <v>2050</v>
      </c>
      <c r="S1938">
        <v>97071</v>
      </c>
      <c r="T1938" s="1">
        <v>42035</v>
      </c>
      <c r="U1938" s="1">
        <v>42039</v>
      </c>
      <c r="V1938">
        <v>-37.789000000000001</v>
      </c>
      <c r="W1938" s="2">
        <f>Sales_Dataset[[#This Row],[Profit]]/Sales_Dataset[[#This Row],[Sales]]</f>
        <v>-6.8958029197080286</v>
      </c>
      <c r="X1938">
        <v>2</v>
      </c>
      <c r="Y1938">
        <v>5.48</v>
      </c>
      <c r="Z1938">
        <v>87162</v>
      </c>
      <c r="AA1938" t="s">
        <v>39</v>
      </c>
      <c r="AB1938" t="s">
        <v>40</v>
      </c>
    </row>
    <row r="1939" spans="1:28" x14ac:dyDescent="0.3">
      <c r="A1939">
        <v>21353</v>
      </c>
      <c r="B1939" t="s">
        <v>41</v>
      </c>
      <c r="C1939">
        <v>0.06</v>
      </c>
      <c r="D1939">
        <v>1.26</v>
      </c>
      <c r="E1939">
        <v>0.7</v>
      </c>
      <c r="F1939">
        <v>851</v>
      </c>
      <c r="G1939" t="s">
        <v>1105</v>
      </c>
      <c r="H1939" t="s">
        <v>43</v>
      </c>
      <c r="I1939" t="s">
        <v>30</v>
      </c>
      <c r="J1939" t="s">
        <v>45</v>
      </c>
      <c r="K1939" t="s">
        <v>268</v>
      </c>
      <c r="L1939" t="s">
        <v>82</v>
      </c>
      <c r="M1939" t="s">
        <v>1831</v>
      </c>
      <c r="N1939">
        <v>0.81</v>
      </c>
      <c r="O1939" t="s">
        <v>35</v>
      </c>
      <c r="P1939" t="s">
        <v>36</v>
      </c>
      <c r="Q1939" t="s">
        <v>37</v>
      </c>
      <c r="R1939" t="s">
        <v>1107</v>
      </c>
      <c r="S1939">
        <v>91745</v>
      </c>
      <c r="T1939" s="1">
        <v>42124</v>
      </c>
      <c r="U1939" s="1">
        <v>42124</v>
      </c>
      <c r="V1939">
        <v>-6.6096000000000004</v>
      </c>
      <c r="W1939" s="2">
        <f>Sales_Dataset[[#This Row],[Profit]]/Sales_Dataset[[#This Row],[Sales]]</f>
        <v>-1.2518181818181817</v>
      </c>
      <c r="X1939">
        <v>4</v>
      </c>
      <c r="Y1939">
        <v>5.28</v>
      </c>
      <c r="Z1939">
        <v>88571</v>
      </c>
      <c r="AA1939" t="s">
        <v>39</v>
      </c>
      <c r="AB1939" t="s">
        <v>40</v>
      </c>
    </row>
    <row r="1940" spans="1:28" x14ac:dyDescent="0.3">
      <c r="A1940">
        <v>18361</v>
      </c>
      <c r="B1940" t="s">
        <v>27</v>
      </c>
      <c r="C1940">
        <v>0.06</v>
      </c>
      <c r="D1940">
        <v>2.61</v>
      </c>
      <c r="E1940">
        <v>0.5</v>
      </c>
      <c r="F1940">
        <v>2794</v>
      </c>
      <c r="G1940" t="s">
        <v>566</v>
      </c>
      <c r="H1940" t="s">
        <v>43</v>
      </c>
      <c r="I1940" t="s">
        <v>30</v>
      </c>
      <c r="J1940" t="s">
        <v>45</v>
      </c>
      <c r="K1940" t="s">
        <v>46</v>
      </c>
      <c r="L1940" t="s">
        <v>47</v>
      </c>
      <c r="M1940" t="s">
        <v>567</v>
      </c>
      <c r="N1940">
        <v>0.39</v>
      </c>
      <c r="O1940" t="s">
        <v>35</v>
      </c>
      <c r="P1940" t="s">
        <v>49</v>
      </c>
      <c r="Q1940" t="s">
        <v>455</v>
      </c>
      <c r="R1940" t="s">
        <v>568</v>
      </c>
      <c r="S1940">
        <v>50158</v>
      </c>
      <c r="T1940" s="1">
        <v>42083</v>
      </c>
      <c r="U1940" s="1">
        <v>42085</v>
      </c>
      <c r="V1940">
        <v>3.5948999999999995</v>
      </c>
      <c r="W1940" s="2">
        <f>Sales_Dataset[[#This Row],[Profit]]/Sales_Dataset[[#This Row],[Sales]]</f>
        <v>0.69</v>
      </c>
      <c r="X1940">
        <v>2</v>
      </c>
      <c r="Y1940">
        <v>5.21</v>
      </c>
      <c r="Z1940">
        <v>87554</v>
      </c>
      <c r="AA1940" t="s">
        <v>52</v>
      </c>
      <c r="AB1940" t="s">
        <v>40</v>
      </c>
    </row>
    <row r="1941" spans="1:28" x14ac:dyDescent="0.3">
      <c r="A1941">
        <v>19569</v>
      </c>
      <c r="B1941" t="s">
        <v>58</v>
      </c>
      <c r="C1941">
        <v>0.08</v>
      </c>
      <c r="D1941">
        <v>4.9800000000000004</v>
      </c>
      <c r="E1941">
        <v>0.49</v>
      </c>
      <c r="F1941">
        <v>2260</v>
      </c>
      <c r="G1941" t="s">
        <v>1195</v>
      </c>
      <c r="H1941" t="s">
        <v>43</v>
      </c>
      <c r="I1941" t="s">
        <v>30</v>
      </c>
      <c r="J1941" t="s">
        <v>45</v>
      </c>
      <c r="K1941" t="s">
        <v>46</v>
      </c>
      <c r="L1941" t="s">
        <v>47</v>
      </c>
      <c r="M1941" t="s">
        <v>1196</v>
      </c>
      <c r="N1941">
        <v>0.39</v>
      </c>
      <c r="O1941" t="s">
        <v>35</v>
      </c>
      <c r="P1941" t="s">
        <v>88</v>
      </c>
      <c r="Q1941" t="s">
        <v>89</v>
      </c>
      <c r="R1941" t="s">
        <v>1197</v>
      </c>
      <c r="S1941">
        <v>30161</v>
      </c>
      <c r="T1941" s="1">
        <v>42115</v>
      </c>
      <c r="U1941" s="1">
        <v>42116</v>
      </c>
      <c r="V1941">
        <v>4949.9160000000002</v>
      </c>
      <c r="W1941" s="2">
        <f>Sales_Dataset[[#This Row],[Profit]]/Sales_Dataset[[#This Row],[Sales]]</f>
        <v>999.98303030303032</v>
      </c>
      <c r="X1941">
        <v>1</v>
      </c>
      <c r="Y1941">
        <v>4.95</v>
      </c>
      <c r="Z1941">
        <v>89602</v>
      </c>
      <c r="AA1941" t="s">
        <v>91</v>
      </c>
      <c r="AB1941" t="s">
        <v>40</v>
      </c>
    </row>
    <row r="1942" spans="1:28" x14ac:dyDescent="0.3">
      <c r="A1942">
        <v>19129</v>
      </c>
      <c r="B1942" t="s">
        <v>65</v>
      </c>
      <c r="C1942">
        <v>0.03</v>
      </c>
      <c r="D1942">
        <v>4.28</v>
      </c>
      <c r="E1942">
        <v>1.6</v>
      </c>
      <c r="F1942">
        <v>950</v>
      </c>
      <c r="G1942" t="s">
        <v>964</v>
      </c>
      <c r="H1942" t="s">
        <v>43</v>
      </c>
      <c r="I1942" t="s">
        <v>80</v>
      </c>
      <c r="J1942" t="s">
        <v>45</v>
      </c>
      <c r="K1942" t="s">
        <v>81</v>
      </c>
      <c r="L1942" t="s">
        <v>82</v>
      </c>
      <c r="M1942" t="s">
        <v>967</v>
      </c>
      <c r="N1942">
        <v>0.57999999999999996</v>
      </c>
      <c r="O1942" t="s">
        <v>35</v>
      </c>
      <c r="P1942" t="s">
        <v>49</v>
      </c>
      <c r="Q1942" t="s">
        <v>474</v>
      </c>
      <c r="R1942" t="s">
        <v>966</v>
      </c>
      <c r="S1942">
        <v>55372</v>
      </c>
      <c r="T1942" s="1">
        <v>42085</v>
      </c>
      <c r="U1942" s="1">
        <v>42092</v>
      </c>
      <c r="V1942">
        <v>-6.2</v>
      </c>
      <c r="W1942" s="2">
        <f>Sales_Dataset[[#This Row],[Profit]]/Sales_Dataset[[#This Row],[Sales]]</f>
        <v>-1.3626373626373627</v>
      </c>
      <c r="X1942">
        <v>1</v>
      </c>
      <c r="Y1942">
        <v>4.55</v>
      </c>
      <c r="Z1942">
        <v>89084</v>
      </c>
      <c r="AA1942" t="s">
        <v>52</v>
      </c>
      <c r="AB1942" t="s">
        <v>40</v>
      </c>
    </row>
    <row r="1943" spans="1:28" x14ac:dyDescent="0.3">
      <c r="A1943">
        <v>20687</v>
      </c>
      <c r="B1943" t="s">
        <v>76</v>
      </c>
      <c r="C1943">
        <v>0.08</v>
      </c>
      <c r="D1943">
        <v>4.13</v>
      </c>
      <c r="E1943">
        <v>1.17</v>
      </c>
      <c r="F1943">
        <v>2450</v>
      </c>
      <c r="G1943" t="s">
        <v>1595</v>
      </c>
      <c r="H1943" t="s">
        <v>43</v>
      </c>
      <c r="I1943" t="s">
        <v>44</v>
      </c>
      <c r="J1943" t="s">
        <v>45</v>
      </c>
      <c r="K1943" t="s">
        <v>81</v>
      </c>
      <c r="L1943" t="s">
        <v>82</v>
      </c>
      <c r="M1943" t="s">
        <v>1596</v>
      </c>
      <c r="N1943">
        <v>0.56999999999999995</v>
      </c>
      <c r="O1943" t="s">
        <v>35</v>
      </c>
      <c r="P1943" t="s">
        <v>49</v>
      </c>
      <c r="Q1943" t="s">
        <v>419</v>
      </c>
      <c r="R1943" t="s">
        <v>1597</v>
      </c>
      <c r="S1943">
        <v>53545</v>
      </c>
      <c r="T1943" s="1">
        <v>42147</v>
      </c>
      <c r="U1943" s="1">
        <v>42149</v>
      </c>
      <c r="V1943">
        <v>-5.54</v>
      </c>
      <c r="W1943" s="2">
        <f>Sales_Dataset[[#This Row],[Profit]]/Sales_Dataset[[#This Row],[Sales]]</f>
        <v>-1.3159144893111638</v>
      </c>
      <c r="X1943">
        <v>1</v>
      </c>
      <c r="Y1943">
        <v>4.21</v>
      </c>
      <c r="Z1943">
        <v>90322</v>
      </c>
      <c r="AA1943" t="s">
        <v>52</v>
      </c>
      <c r="AB1943" t="s">
        <v>40</v>
      </c>
    </row>
    <row r="1944" spans="1:28" x14ac:dyDescent="0.3">
      <c r="A1944">
        <v>21017</v>
      </c>
      <c r="B1944" t="s">
        <v>76</v>
      </c>
      <c r="C1944">
        <v>0</v>
      </c>
      <c r="D1944">
        <v>3.69</v>
      </c>
      <c r="E1944">
        <v>0.5</v>
      </c>
      <c r="F1944">
        <v>64</v>
      </c>
      <c r="G1944" t="s">
        <v>1715</v>
      </c>
      <c r="H1944" t="s">
        <v>43</v>
      </c>
      <c r="I1944" t="s">
        <v>60</v>
      </c>
      <c r="J1944" t="s">
        <v>45</v>
      </c>
      <c r="K1944" t="s">
        <v>46</v>
      </c>
      <c r="L1944" t="s">
        <v>47</v>
      </c>
      <c r="M1944" t="s">
        <v>1716</v>
      </c>
      <c r="N1944">
        <v>0.38</v>
      </c>
      <c r="O1944" t="s">
        <v>35</v>
      </c>
      <c r="P1944" t="s">
        <v>88</v>
      </c>
      <c r="Q1944" t="s">
        <v>437</v>
      </c>
      <c r="R1944" t="s">
        <v>1717</v>
      </c>
      <c r="S1944">
        <v>24153</v>
      </c>
      <c r="T1944" s="1">
        <v>42065</v>
      </c>
      <c r="U1944" s="1">
        <v>42067</v>
      </c>
      <c r="V1944">
        <v>-37.5291</v>
      </c>
      <c r="W1944" s="2">
        <f>Sales_Dataset[[#This Row],[Profit]]/Sales_Dataset[[#This Row],[Sales]]</f>
        <v>-9.3822749999999999</v>
      </c>
      <c r="X1944">
        <v>1</v>
      </c>
      <c r="Y1944">
        <v>4</v>
      </c>
      <c r="Z1944">
        <v>87406</v>
      </c>
      <c r="AA1944" t="s">
        <v>91</v>
      </c>
      <c r="AB1944" t="s">
        <v>40</v>
      </c>
    </row>
    <row r="1945" spans="1:28" x14ac:dyDescent="0.3">
      <c r="A1945">
        <v>23261</v>
      </c>
      <c r="B1945" t="s">
        <v>41</v>
      </c>
      <c r="C1945">
        <v>0.09</v>
      </c>
      <c r="D1945">
        <v>2.94</v>
      </c>
      <c r="E1945">
        <v>0.96</v>
      </c>
      <c r="F1945">
        <v>1894</v>
      </c>
      <c r="G1945" t="s">
        <v>2350</v>
      </c>
      <c r="H1945" t="s">
        <v>43</v>
      </c>
      <c r="I1945" t="s">
        <v>44</v>
      </c>
      <c r="J1945" t="s">
        <v>45</v>
      </c>
      <c r="K1945" t="s">
        <v>81</v>
      </c>
      <c r="L1945" t="s">
        <v>82</v>
      </c>
      <c r="M1945" t="s">
        <v>139</v>
      </c>
      <c r="N1945">
        <v>0.57999999999999996</v>
      </c>
      <c r="O1945" t="s">
        <v>35</v>
      </c>
      <c r="P1945" t="s">
        <v>49</v>
      </c>
      <c r="Q1945" t="s">
        <v>419</v>
      </c>
      <c r="R1945" t="s">
        <v>2352</v>
      </c>
      <c r="S1945">
        <v>54915</v>
      </c>
      <c r="T1945" s="1">
        <v>42059</v>
      </c>
      <c r="U1945" s="1">
        <v>42061</v>
      </c>
      <c r="V1945">
        <v>-1.84</v>
      </c>
      <c r="W1945" s="2">
        <f>Sales_Dataset[[#This Row],[Profit]]/Sales_Dataset[[#This Row],[Sales]]</f>
        <v>-0.48806366047745359</v>
      </c>
      <c r="X1945">
        <v>1</v>
      </c>
      <c r="Y1945">
        <v>3.77</v>
      </c>
      <c r="Z1945">
        <v>91261</v>
      </c>
      <c r="AA1945" t="s">
        <v>52</v>
      </c>
      <c r="AB1945" t="s">
        <v>40</v>
      </c>
    </row>
    <row r="1946" spans="1:28" x14ac:dyDescent="0.3">
      <c r="A1946">
        <v>18450</v>
      </c>
      <c r="B1946" t="s">
        <v>27</v>
      </c>
      <c r="C1946">
        <v>0.05</v>
      </c>
      <c r="D1946">
        <v>1.98</v>
      </c>
      <c r="E1946">
        <v>4.7699999999999996</v>
      </c>
      <c r="F1946">
        <v>1606</v>
      </c>
      <c r="G1946" t="s">
        <v>617</v>
      </c>
      <c r="H1946" t="s">
        <v>43</v>
      </c>
      <c r="I1946" t="s">
        <v>44</v>
      </c>
      <c r="J1946" t="s">
        <v>45</v>
      </c>
      <c r="K1946" t="s">
        <v>67</v>
      </c>
      <c r="L1946" t="s">
        <v>47</v>
      </c>
      <c r="M1946" t="s">
        <v>618</v>
      </c>
      <c r="N1946">
        <v>0.4</v>
      </c>
      <c r="O1946" t="s">
        <v>35</v>
      </c>
      <c r="P1946" t="s">
        <v>69</v>
      </c>
      <c r="Q1946" t="s">
        <v>70</v>
      </c>
      <c r="R1946" t="s">
        <v>619</v>
      </c>
      <c r="S1946">
        <v>11010</v>
      </c>
      <c r="T1946" s="1">
        <v>42011</v>
      </c>
      <c r="U1946" s="1">
        <v>42012</v>
      </c>
      <c r="V1946">
        <v>-14.359820000000001</v>
      </c>
      <c r="W1946" s="2">
        <f>Sales_Dataset[[#This Row],[Profit]]/Sales_Dataset[[#This Row],[Sales]]</f>
        <v>-4.0679376770538251</v>
      </c>
      <c r="X1946">
        <v>1</v>
      </c>
      <c r="Y1946">
        <v>3.53</v>
      </c>
      <c r="Z1946">
        <v>87993</v>
      </c>
      <c r="AA1946" t="s">
        <v>72</v>
      </c>
      <c r="AB1946" t="s">
        <v>40</v>
      </c>
    </row>
    <row r="1947" spans="1:28" x14ac:dyDescent="0.3">
      <c r="A1947">
        <v>20428</v>
      </c>
      <c r="B1947" t="s">
        <v>65</v>
      </c>
      <c r="C1947">
        <v>0.03</v>
      </c>
      <c r="D1947">
        <v>2.94</v>
      </c>
      <c r="E1947">
        <v>0.96</v>
      </c>
      <c r="F1947">
        <v>960</v>
      </c>
      <c r="G1947" t="s">
        <v>1490</v>
      </c>
      <c r="H1947" t="s">
        <v>43</v>
      </c>
      <c r="I1947" t="s">
        <v>44</v>
      </c>
      <c r="J1947" t="s">
        <v>45</v>
      </c>
      <c r="K1947" t="s">
        <v>81</v>
      </c>
      <c r="L1947" t="s">
        <v>82</v>
      </c>
      <c r="M1947" t="s">
        <v>139</v>
      </c>
      <c r="N1947">
        <v>0.57999999999999996</v>
      </c>
      <c r="O1947" t="s">
        <v>35</v>
      </c>
      <c r="P1947" t="s">
        <v>36</v>
      </c>
      <c r="Q1947" t="s">
        <v>37</v>
      </c>
      <c r="R1947" t="s">
        <v>1491</v>
      </c>
      <c r="S1947">
        <v>90278</v>
      </c>
      <c r="T1947" s="1">
        <v>42039</v>
      </c>
      <c r="U1947" s="1">
        <v>42043</v>
      </c>
      <c r="V1947">
        <v>-4.2</v>
      </c>
      <c r="W1947" s="2">
        <f>Sales_Dataset[[#This Row],[Profit]]/Sales_Dataset[[#This Row],[Sales]]</f>
        <v>-1.1965811965811968</v>
      </c>
      <c r="X1947">
        <v>1</v>
      </c>
      <c r="Y1947">
        <v>3.51</v>
      </c>
      <c r="Z1947">
        <v>89401</v>
      </c>
      <c r="AA1947" t="s">
        <v>39</v>
      </c>
      <c r="AB1947" t="s">
        <v>40</v>
      </c>
    </row>
    <row r="1948" spans="1:28" x14ac:dyDescent="0.3">
      <c r="A1948">
        <v>19314</v>
      </c>
      <c r="B1948" t="s">
        <v>41</v>
      </c>
      <c r="C1948">
        <v>0.05</v>
      </c>
      <c r="D1948">
        <v>1.88</v>
      </c>
      <c r="E1948">
        <v>1.49</v>
      </c>
      <c r="F1948">
        <v>171</v>
      </c>
      <c r="G1948" t="s">
        <v>1062</v>
      </c>
      <c r="H1948" t="s">
        <v>43</v>
      </c>
      <c r="I1948" t="s">
        <v>30</v>
      </c>
      <c r="J1948" t="s">
        <v>45</v>
      </c>
      <c r="K1948" t="s">
        <v>67</v>
      </c>
      <c r="L1948" t="s">
        <v>47</v>
      </c>
      <c r="M1948" t="s">
        <v>263</v>
      </c>
      <c r="N1948">
        <v>0.37</v>
      </c>
      <c r="O1948" t="s">
        <v>35</v>
      </c>
      <c r="P1948" t="s">
        <v>69</v>
      </c>
      <c r="Q1948" t="s">
        <v>497</v>
      </c>
      <c r="R1948" t="s">
        <v>1063</v>
      </c>
      <c r="S1948">
        <v>7024</v>
      </c>
      <c r="T1948" s="1">
        <v>42107</v>
      </c>
      <c r="U1948" s="1">
        <v>42109</v>
      </c>
      <c r="V1948">
        <v>-2.9094999999999995</v>
      </c>
      <c r="W1948" s="2">
        <f>Sales_Dataset[[#This Row],[Profit]]/Sales_Dataset[[#This Row],[Sales]]</f>
        <v>-0.85073099415204667</v>
      </c>
      <c r="X1948">
        <v>1</v>
      </c>
      <c r="Y1948">
        <v>3.42</v>
      </c>
      <c r="Z1948">
        <v>87464</v>
      </c>
      <c r="AA1948" t="s">
        <v>72</v>
      </c>
      <c r="AB1948" t="s">
        <v>40</v>
      </c>
    </row>
    <row r="1949" spans="1:28" x14ac:dyDescent="0.3">
      <c r="A1949">
        <v>18693</v>
      </c>
      <c r="B1949" t="s">
        <v>41</v>
      </c>
      <c r="C1949">
        <v>0.04</v>
      </c>
      <c r="D1949">
        <v>2.52</v>
      </c>
      <c r="E1949">
        <v>1.92</v>
      </c>
      <c r="F1949">
        <v>1257</v>
      </c>
      <c r="G1949" t="s">
        <v>421</v>
      </c>
      <c r="H1949" t="s">
        <v>43</v>
      </c>
      <c r="I1949" t="s">
        <v>44</v>
      </c>
      <c r="J1949" t="s">
        <v>45</v>
      </c>
      <c r="K1949" t="s">
        <v>61</v>
      </c>
      <c r="L1949" t="s">
        <v>82</v>
      </c>
      <c r="M1949" t="s">
        <v>744</v>
      </c>
      <c r="N1949">
        <v>0.82</v>
      </c>
      <c r="O1949" t="s">
        <v>35</v>
      </c>
      <c r="P1949" t="s">
        <v>36</v>
      </c>
      <c r="Q1949" t="s">
        <v>423</v>
      </c>
      <c r="R1949" t="s">
        <v>424</v>
      </c>
      <c r="S1949">
        <v>80013</v>
      </c>
      <c r="T1949" s="1">
        <v>42118</v>
      </c>
      <c r="U1949" s="1">
        <v>42118</v>
      </c>
      <c r="V1949">
        <v>-8.2080000000000002</v>
      </c>
      <c r="W1949" s="2">
        <f>Sales_Dataset[[#This Row],[Profit]]/Sales_Dataset[[#This Row],[Sales]]</f>
        <v>-2.6223642172523962</v>
      </c>
      <c r="X1949">
        <v>1</v>
      </c>
      <c r="Y1949">
        <v>3.13</v>
      </c>
      <c r="Z1949">
        <v>86536</v>
      </c>
      <c r="AA1949" t="s">
        <v>39</v>
      </c>
      <c r="AB1949" t="s">
        <v>40</v>
      </c>
    </row>
    <row r="1950" spans="1:28" x14ac:dyDescent="0.3">
      <c r="A1950">
        <v>20829</v>
      </c>
      <c r="B1950" t="s">
        <v>58</v>
      </c>
      <c r="C1950">
        <v>0.01</v>
      </c>
      <c r="D1950">
        <v>2.89</v>
      </c>
      <c r="E1950">
        <v>0.5</v>
      </c>
      <c r="F1950">
        <v>1361</v>
      </c>
      <c r="G1950" t="s">
        <v>1641</v>
      </c>
      <c r="H1950" t="s">
        <v>43</v>
      </c>
      <c r="I1950" t="s">
        <v>80</v>
      </c>
      <c r="J1950" t="s">
        <v>45</v>
      </c>
      <c r="K1950" t="s">
        <v>46</v>
      </c>
      <c r="L1950" t="s">
        <v>47</v>
      </c>
      <c r="M1950" t="s">
        <v>868</v>
      </c>
      <c r="N1950">
        <v>0.38</v>
      </c>
      <c r="O1950" t="s">
        <v>35</v>
      </c>
      <c r="P1950" t="s">
        <v>49</v>
      </c>
      <c r="Q1950" t="s">
        <v>216</v>
      </c>
      <c r="R1950" t="s">
        <v>1642</v>
      </c>
      <c r="S1950">
        <v>48101</v>
      </c>
      <c r="T1950" s="1">
        <v>42030</v>
      </c>
      <c r="U1950" s="1">
        <v>42032</v>
      </c>
      <c r="V1950">
        <v>1.2236</v>
      </c>
      <c r="W1950" s="2">
        <f>Sales_Dataset[[#This Row],[Profit]]/Sales_Dataset[[#This Row],[Sales]]</f>
        <v>0.39727272727272728</v>
      </c>
      <c r="X1950">
        <v>1</v>
      </c>
      <c r="Y1950">
        <v>3.08</v>
      </c>
      <c r="Z1950">
        <v>89595</v>
      </c>
      <c r="AA1950" t="s">
        <v>52</v>
      </c>
      <c r="AB1950" t="s">
        <v>40</v>
      </c>
    </row>
    <row r="1951" spans="1:28" x14ac:dyDescent="0.3">
      <c r="A1951">
        <v>18562</v>
      </c>
      <c r="B1951" t="s">
        <v>41</v>
      </c>
      <c r="C1951">
        <v>0.08</v>
      </c>
      <c r="D1951">
        <v>2.89</v>
      </c>
      <c r="E1951">
        <v>0.49</v>
      </c>
      <c r="F1951">
        <v>2114</v>
      </c>
      <c r="G1951" t="s">
        <v>671</v>
      </c>
      <c r="H1951" t="s">
        <v>43</v>
      </c>
      <c r="I1951" t="s">
        <v>30</v>
      </c>
      <c r="J1951" t="s">
        <v>45</v>
      </c>
      <c r="K1951" t="s">
        <v>46</v>
      </c>
      <c r="L1951" t="s">
        <v>47</v>
      </c>
      <c r="M1951" t="s">
        <v>682</v>
      </c>
      <c r="N1951">
        <v>0.38</v>
      </c>
      <c r="O1951" t="s">
        <v>35</v>
      </c>
      <c r="P1951" t="s">
        <v>88</v>
      </c>
      <c r="Q1951" t="s">
        <v>437</v>
      </c>
      <c r="R1951" t="s">
        <v>673</v>
      </c>
      <c r="S1951">
        <v>23518</v>
      </c>
      <c r="T1951" s="1">
        <v>42117</v>
      </c>
      <c r="U1951" s="1">
        <v>42117</v>
      </c>
      <c r="V1951">
        <v>38.406000000000006</v>
      </c>
      <c r="W1951" s="2">
        <f>Sales_Dataset[[#This Row],[Profit]]/Sales_Dataset[[#This Row],[Sales]]</f>
        <v>12.510097719869709</v>
      </c>
      <c r="X1951">
        <v>1</v>
      </c>
      <c r="Y1951">
        <v>3.07</v>
      </c>
      <c r="Z1951">
        <v>88404</v>
      </c>
      <c r="AA1951" t="s">
        <v>91</v>
      </c>
      <c r="AB1951" t="s">
        <v>40</v>
      </c>
    </row>
    <row r="1952" spans="1:28" x14ac:dyDescent="0.3">
      <c r="A1952">
        <v>18970</v>
      </c>
      <c r="B1952" t="s">
        <v>41</v>
      </c>
      <c r="C1952">
        <v>0.06</v>
      </c>
      <c r="D1952">
        <v>1.74</v>
      </c>
      <c r="E1952">
        <v>4.08</v>
      </c>
      <c r="F1952">
        <v>1389</v>
      </c>
      <c r="G1952" t="s">
        <v>886</v>
      </c>
      <c r="H1952" t="s">
        <v>43</v>
      </c>
      <c r="I1952" t="s">
        <v>30</v>
      </c>
      <c r="J1952" t="s">
        <v>31</v>
      </c>
      <c r="K1952" t="s">
        <v>117</v>
      </c>
      <c r="L1952" t="s">
        <v>62</v>
      </c>
      <c r="M1952" t="s">
        <v>887</v>
      </c>
      <c r="N1952">
        <v>0.53</v>
      </c>
      <c r="O1952" t="s">
        <v>35</v>
      </c>
      <c r="P1952" t="s">
        <v>36</v>
      </c>
      <c r="Q1952" t="s">
        <v>37</v>
      </c>
      <c r="R1952" t="s">
        <v>888</v>
      </c>
      <c r="S1952">
        <v>94025</v>
      </c>
      <c r="T1952" s="1">
        <v>42029</v>
      </c>
      <c r="U1952" s="1">
        <v>42030</v>
      </c>
      <c r="V1952">
        <v>-11.0732</v>
      </c>
      <c r="W1952" s="2">
        <f>Sales_Dataset[[#This Row],[Profit]]/Sales_Dataset[[#This Row],[Sales]]</f>
        <v>-3.9975451263537907</v>
      </c>
      <c r="X1952">
        <v>1</v>
      </c>
      <c r="Y1952">
        <v>2.77</v>
      </c>
      <c r="Z1952">
        <v>88726</v>
      </c>
      <c r="AA1952" t="s">
        <v>39</v>
      </c>
      <c r="AB1952" t="s">
        <v>40</v>
      </c>
    </row>
    <row r="1953" spans="1:28" x14ac:dyDescent="0.3">
      <c r="A1953">
        <v>20632</v>
      </c>
      <c r="B1953" t="s">
        <v>58</v>
      </c>
      <c r="C1953">
        <v>0.02</v>
      </c>
      <c r="D1953">
        <v>1.68</v>
      </c>
      <c r="E1953">
        <v>1.57</v>
      </c>
      <c r="F1953">
        <v>24</v>
      </c>
      <c r="G1953" t="s">
        <v>1558</v>
      </c>
      <c r="H1953" t="s">
        <v>43</v>
      </c>
      <c r="I1953" t="s">
        <v>30</v>
      </c>
      <c r="J1953" t="s">
        <v>45</v>
      </c>
      <c r="K1953" t="s">
        <v>81</v>
      </c>
      <c r="L1953" t="s">
        <v>82</v>
      </c>
      <c r="M1953" t="s">
        <v>102</v>
      </c>
      <c r="N1953">
        <v>0.59</v>
      </c>
      <c r="O1953" t="s">
        <v>35</v>
      </c>
      <c r="P1953" t="s">
        <v>36</v>
      </c>
      <c r="Q1953" t="s">
        <v>37</v>
      </c>
      <c r="R1953" t="s">
        <v>1559</v>
      </c>
      <c r="S1953">
        <v>92677</v>
      </c>
      <c r="T1953" s="1">
        <v>42032</v>
      </c>
      <c r="U1953" s="1">
        <v>42034</v>
      </c>
      <c r="V1953">
        <v>-5.3071999999999999</v>
      </c>
      <c r="W1953" s="2">
        <f>Sales_Dataset[[#This Row],[Profit]]/Sales_Dataset[[#This Row],[Sales]]</f>
        <v>-2.3587555555555557</v>
      </c>
      <c r="X1953">
        <v>1</v>
      </c>
      <c r="Y1953">
        <v>2.25</v>
      </c>
      <c r="Z1953">
        <v>87651</v>
      </c>
      <c r="AA1953" t="s">
        <v>39</v>
      </c>
      <c r="AB1953" t="s">
        <v>40</v>
      </c>
    </row>
    <row r="1954" spans="1:28" x14ac:dyDescent="0.3">
      <c r="T1954" s="1"/>
      <c r="U1954" s="1"/>
      <c r="W1954" s="2"/>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A7F43-23EE-4955-ABAC-621E65C6B2C7}">
  <sheetPr codeName="Sheet1">
    <tabColor rgb="FF7030A0"/>
  </sheetPr>
  <dimension ref="A1:CT1133"/>
  <sheetViews>
    <sheetView topLeftCell="F1" workbookViewId="0">
      <selection activeCell="E15" sqref="E15"/>
    </sheetView>
  </sheetViews>
  <sheetFormatPr defaultRowHeight="14.4" x14ac:dyDescent="0.3"/>
  <cols>
    <col min="1" max="1" width="20.88671875" bestFit="1" customWidth="1"/>
    <col min="2" max="2" width="11.6640625" bestFit="1" customWidth="1"/>
    <col min="3" max="3" width="12.109375" bestFit="1" customWidth="1"/>
    <col min="4" max="4" width="18.77734375" bestFit="1" customWidth="1"/>
    <col min="5" max="5" width="17.33203125" bestFit="1" customWidth="1"/>
    <col min="6" max="6" width="10" bestFit="1" customWidth="1"/>
    <col min="7" max="7" width="11.88671875" customWidth="1"/>
    <col min="8" max="8" width="14.6640625" customWidth="1"/>
    <col min="9" max="9" width="9.109375" customWidth="1"/>
    <col min="10" max="10" width="13.5546875" customWidth="1"/>
    <col min="11" max="11" width="11.33203125" customWidth="1"/>
    <col min="12" max="12" width="25.21875" bestFit="1" customWidth="1"/>
    <col min="13" max="13" width="12.6640625" bestFit="1" customWidth="1"/>
    <col min="14" max="14" width="18.77734375" bestFit="1" customWidth="1"/>
    <col min="15" max="16" width="11.33203125" customWidth="1"/>
    <col min="17" max="17" width="8.44140625" customWidth="1"/>
    <col min="18" max="18" width="5" bestFit="1" customWidth="1"/>
    <col min="19" max="19" width="18.21875" bestFit="1" customWidth="1"/>
    <col min="20" max="22" width="11.6640625" bestFit="1" customWidth="1"/>
    <col min="23" max="23" width="19.44140625" bestFit="1" customWidth="1"/>
    <col min="24" max="24" width="11.88671875" bestFit="1" customWidth="1"/>
    <col min="25" max="26" width="18.77734375" bestFit="1" customWidth="1"/>
    <col min="27" max="27" width="14.5546875" bestFit="1" customWidth="1"/>
    <col min="28" max="28" width="11.88671875" bestFit="1" customWidth="1"/>
    <col min="29" max="29" width="4.44140625" customWidth="1"/>
    <col min="30" max="30" width="5" bestFit="1" customWidth="1"/>
    <col min="31" max="31" width="11.88671875" customWidth="1"/>
    <col min="32" max="32" width="19.21875" customWidth="1"/>
    <col min="33" max="33" width="13.6640625" customWidth="1"/>
    <col min="34" max="36" width="5" bestFit="1" customWidth="1"/>
    <col min="37" max="37" width="12.44140625" bestFit="1" customWidth="1"/>
    <col min="38" max="38" width="11.88671875" bestFit="1" customWidth="1"/>
    <col min="39" max="40" width="5" bestFit="1" customWidth="1"/>
    <col min="41" max="41" width="6.33203125" customWidth="1"/>
    <col min="42" max="42" width="27.5546875" bestFit="1" customWidth="1"/>
    <col min="43" max="43" width="11.88671875" bestFit="1" customWidth="1"/>
    <col min="44" max="44" width="12.109375" bestFit="1" customWidth="1"/>
    <col min="45" max="45" width="5" bestFit="1" customWidth="1"/>
    <col min="46" max="46" width="84.109375" bestFit="1" customWidth="1"/>
    <col min="47" max="47" width="11.6640625" bestFit="1" customWidth="1"/>
    <col min="48" max="48" width="11.6640625" customWidth="1"/>
    <col min="49" max="49" width="10.44140625" customWidth="1"/>
    <col min="50" max="50" width="7.44140625" customWidth="1"/>
    <col min="51" max="51" width="84.109375" bestFit="1" customWidth="1"/>
    <col min="52" max="52" width="14.88671875" bestFit="1" customWidth="1"/>
    <col min="53" max="54" width="11.88671875" customWidth="1"/>
    <col min="55" max="55" width="18" bestFit="1" customWidth="1"/>
    <col min="56" max="56" width="11.88671875" bestFit="1" customWidth="1"/>
    <col min="57" max="57" width="11.88671875" customWidth="1"/>
    <col min="58" max="59" width="5" bestFit="1" customWidth="1"/>
    <col min="60" max="63" width="6" bestFit="1" customWidth="1"/>
    <col min="64" max="64" width="10.77734375" bestFit="1" customWidth="1"/>
    <col min="65" max="65" width="11.88671875" bestFit="1" customWidth="1"/>
    <col min="66" max="68" width="6" bestFit="1" customWidth="1"/>
    <col min="69" max="69" width="12.6640625" customWidth="1"/>
    <col min="70" max="72" width="6" bestFit="1" customWidth="1"/>
    <col min="73" max="73" width="25.5546875" bestFit="1" customWidth="1"/>
    <col min="74" max="74" width="11.6640625" bestFit="1" customWidth="1"/>
    <col min="75" max="76" width="6" bestFit="1" customWidth="1"/>
    <col min="77" max="77" width="25.5546875" bestFit="1" customWidth="1"/>
    <col min="78" max="78" width="11.33203125" customWidth="1"/>
    <col min="79" max="80" width="6" bestFit="1" customWidth="1"/>
    <col min="81" max="81" width="5" bestFit="1" customWidth="1"/>
    <col min="82" max="82" width="17.6640625" bestFit="1" customWidth="1"/>
    <col min="83" max="83" width="11.88671875" bestFit="1" customWidth="1"/>
    <col min="84" max="85" width="6" bestFit="1" customWidth="1"/>
    <col min="86" max="86" width="12.6640625" customWidth="1"/>
    <col min="87" max="87" width="15.6640625" customWidth="1"/>
    <col min="88" max="89" width="6" bestFit="1" customWidth="1"/>
    <col min="90" max="90" width="5" bestFit="1" customWidth="1"/>
    <col min="91" max="92" width="6" bestFit="1" customWidth="1"/>
    <col min="93" max="93" width="17.77734375" bestFit="1" customWidth="1"/>
    <col min="94" max="94" width="11.88671875" bestFit="1" customWidth="1"/>
    <col min="95" max="96" width="6" bestFit="1" customWidth="1"/>
    <col min="97" max="97" width="14.33203125" customWidth="1"/>
    <col min="98" max="98" width="14.77734375" customWidth="1"/>
    <col min="99" max="99" width="6" bestFit="1" customWidth="1"/>
    <col min="100" max="100" width="5" bestFit="1" customWidth="1"/>
    <col min="101" max="103" width="6" bestFit="1" customWidth="1"/>
    <col min="104" max="104" width="5" bestFit="1" customWidth="1"/>
    <col min="105" max="110" width="6" bestFit="1" customWidth="1"/>
    <col min="111" max="112" width="5" bestFit="1" customWidth="1"/>
    <col min="113" max="116" width="6" bestFit="1" customWidth="1"/>
    <col min="117" max="117" width="5" bestFit="1" customWidth="1"/>
    <col min="118" max="134" width="6" bestFit="1" customWidth="1"/>
    <col min="135" max="135" width="5" bestFit="1" customWidth="1"/>
    <col min="136" max="160" width="6" bestFit="1" customWidth="1"/>
    <col min="161" max="161" width="5" bestFit="1" customWidth="1"/>
    <col min="162" max="196" width="6" bestFit="1" customWidth="1"/>
    <col min="197" max="197" width="5" bestFit="1" customWidth="1"/>
    <col min="198" max="207" width="6" bestFit="1" customWidth="1"/>
    <col min="208" max="208" width="5" bestFit="1" customWidth="1"/>
    <col min="209" max="217" width="6" bestFit="1" customWidth="1"/>
    <col min="218" max="218" width="3" bestFit="1" customWidth="1"/>
    <col min="219" max="222" width="6" bestFit="1" customWidth="1"/>
    <col min="223" max="223" width="5" bestFit="1" customWidth="1"/>
    <col min="224" max="232" width="6" bestFit="1" customWidth="1"/>
    <col min="233" max="233" width="5" bestFit="1" customWidth="1"/>
    <col min="234" max="241" width="6" bestFit="1" customWidth="1"/>
    <col min="242" max="242" width="5" bestFit="1" customWidth="1"/>
    <col min="243" max="246" width="6" bestFit="1" customWidth="1"/>
    <col min="247" max="247" width="5" bestFit="1" customWidth="1"/>
    <col min="248" max="263" width="6" bestFit="1" customWidth="1"/>
    <col min="264" max="266" width="5" bestFit="1" customWidth="1"/>
    <col min="267" max="298" width="6" bestFit="1" customWidth="1"/>
    <col min="299" max="299" width="3" bestFit="1" customWidth="1"/>
    <col min="300" max="300" width="6" bestFit="1" customWidth="1"/>
    <col min="301" max="301" width="5" bestFit="1" customWidth="1"/>
    <col min="302" max="308" width="6" bestFit="1" customWidth="1"/>
    <col min="309" max="309" width="5" bestFit="1" customWidth="1"/>
    <col min="310" max="335" width="6" bestFit="1" customWidth="1"/>
    <col min="336" max="336" width="5" bestFit="1" customWidth="1"/>
    <col min="337" max="338" width="6" bestFit="1" customWidth="1"/>
    <col min="339" max="339" width="5" bestFit="1" customWidth="1"/>
    <col min="340" max="343" width="6" bestFit="1" customWidth="1"/>
    <col min="344" max="345" width="5" bestFit="1" customWidth="1"/>
    <col min="346" max="371" width="6" bestFit="1" customWidth="1"/>
    <col min="372" max="372" width="5" bestFit="1" customWidth="1"/>
    <col min="373" max="373" width="6" bestFit="1" customWidth="1"/>
    <col min="374" max="374" width="3" bestFit="1" customWidth="1"/>
    <col min="375" max="385" width="6" bestFit="1" customWidth="1"/>
    <col min="386" max="386" width="5" bestFit="1" customWidth="1"/>
    <col min="387" max="396" width="6" bestFit="1" customWidth="1"/>
    <col min="397" max="397" width="5" bestFit="1" customWidth="1"/>
    <col min="398" max="399" width="6" bestFit="1" customWidth="1"/>
    <col min="400" max="400" width="5" bestFit="1" customWidth="1"/>
    <col min="401" max="401" width="6" bestFit="1" customWidth="1"/>
    <col min="402" max="402" width="5" bestFit="1" customWidth="1"/>
    <col min="403" max="407" width="6" bestFit="1" customWidth="1"/>
    <col min="408" max="408" width="5" bestFit="1" customWidth="1"/>
    <col min="409" max="420" width="6" bestFit="1" customWidth="1"/>
    <col min="421" max="421" width="5" bestFit="1" customWidth="1"/>
    <col min="422" max="427" width="6" bestFit="1" customWidth="1"/>
    <col min="428" max="428" width="5" bestFit="1" customWidth="1"/>
    <col min="429" max="434" width="6" bestFit="1" customWidth="1"/>
    <col min="435" max="435" width="5" bestFit="1" customWidth="1"/>
    <col min="436" max="437" width="6" bestFit="1" customWidth="1"/>
    <col min="438" max="438" width="5" bestFit="1" customWidth="1"/>
    <col min="439" max="453" width="6" bestFit="1" customWidth="1"/>
    <col min="454" max="454" width="5" bestFit="1" customWidth="1"/>
    <col min="455" max="460" width="6" bestFit="1" customWidth="1"/>
    <col min="461" max="461" width="5" bestFit="1" customWidth="1"/>
    <col min="462" max="472" width="6" bestFit="1" customWidth="1"/>
    <col min="473" max="473" width="5" bestFit="1" customWidth="1"/>
    <col min="474" max="477" width="6" bestFit="1" customWidth="1"/>
    <col min="478" max="478" width="5" bestFit="1" customWidth="1"/>
    <col min="479" max="481" width="6" bestFit="1" customWidth="1"/>
    <col min="482" max="482" width="5" bestFit="1" customWidth="1"/>
    <col min="483" max="486" width="6" bestFit="1" customWidth="1"/>
    <col min="487" max="487" width="5" bestFit="1" customWidth="1"/>
    <col min="488" max="491" width="6" bestFit="1" customWidth="1"/>
    <col min="492" max="492" width="5" bestFit="1" customWidth="1"/>
    <col min="493" max="496" width="6" bestFit="1" customWidth="1"/>
    <col min="497" max="497" width="5" bestFit="1" customWidth="1"/>
    <col min="498" max="499" width="6" bestFit="1" customWidth="1"/>
    <col min="500" max="500" width="5" bestFit="1" customWidth="1"/>
    <col min="501" max="512" width="6" bestFit="1" customWidth="1"/>
    <col min="513" max="513" width="5" bestFit="1" customWidth="1"/>
    <col min="514" max="521" width="6" bestFit="1" customWidth="1"/>
    <col min="522" max="522" width="5" bestFit="1" customWidth="1"/>
    <col min="523" max="531" width="6" bestFit="1" customWidth="1"/>
    <col min="532" max="532" width="5" bestFit="1" customWidth="1"/>
    <col min="533" max="536" width="6" bestFit="1" customWidth="1"/>
    <col min="537" max="537" width="5" bestFit="1" customWidth="1"/>
    <col min="538" max="568" width="6" bestFit="1" customWidth="1"/>
    <col min="569" max="569" width="5" bestFit="1" customWidth="1"/>
    <col min="570" max="590" width="6" bestFit="1" customWidth="1"/>
    <col min="591" max="591" width="5" bestFit="1" customWidth="1"/>
    <col min="592" max="603" width="6" bestFit="1" customWidth="1"/>
    <col min="604" max="604" width="5" bestFit="1" customWidth="1"/>
    <col min="605" max="610" width="6" bestFit="1" customWidth="1"/>
    <col min="611" max="611" width="5" bestFit="1" customWidth="1"/>
    <col min="612" max="618" width="6" bestFit="1" customWidth="1"/>
    <col min="619" max="619" width="5" bestFit="1" customWidth="1"/>
    <col min="620" max="621" width="6" bestFit="1" customWidth="1"/>
    <col min="622" max="622" width="5" bestFit="1" customWidth="1"/>
    <col min="623" max="633" width="6" bestFit="1" customWidth="1"/>
    <col min="634" max="634" width="5" bestFit="1" customWidth="1"/>
    <col min="635" max="640" width="6" bestFit="1" customWidth="1"/>
    <col min="641" max="642" width="5" bestFit="1" customWidth="1"/>
    <col min="643" max="649" width="6" bestFit="1" customWidth="1"/>
    <col min="650" max="650" width="5" bestFit="1" customWidth="1"/>
    <col min="651" max="678" width="6" bestFit="1" customWidth="1"/>
    <col min="679" max="679" width="5" bestFit="1" customWidth="1"/>
    <col min="680" max="680" width="6" bestFit="1" customWidth="1"/>
    <col min="681" max="681" width="5" bestFit="1" customWidth="1"/>
    <col min="682" max="682" width="6" bestFit="1" customWidth="1"/>
    <col min="683" max="683" width="3" bestFit="1" customWidth="1"/>
    <col min="684" max="684" width="5" bestFit="1" customWidth="1"/>
    <col min="685" max="686" width="6" bestFit="1" customWidth="1"/>
    <col min="687" max="687" width="5" bestFit="1" customWidth="1"/>
    <col min="688" max="695" width="6" bestFit="1" customWidth="1"/>
    <col min="696" max="696" width="5" bestFit="1" customWidth="1"/>
    <col min="697" max="705" width="6" bestFit="1" customWidth="1"/>
    <col min="706" max="728" width="7" bestFit="1" customWidth="1"/>
    <col min="729" max="729" width="6" bestFit="1" customWidth="1"/>
    <col min="730" max="760" width="7" bestFit="1" customWidth="1"/>
    <col min="761" max="761" width="6" bestFit="1" customWidth="1"/>
    <col min="762" max="769" width="7" bestFit="1" customWidth="1"/>
    <col min="770" max="770" width="6" bestFit="1" customWidth="1"/>
    <col min="771" max="782" width="7" bestFit="1" customWidth="1"/>
    <col min="783" max="783" width="6" bestFit="1" customWidth="1"/>
    <col min="784" max="784" width="7" bestFit="1" customWidth="1"/>
    <col min="785" max="785" width="4" bestFit="1" customWidth="1"/>
    <col min="786" max="792" width="7" bestFit="1" customWidth="1"/>
    <col min="793" max="793" width="6" bestFit="1" customWidth="1"/>
    <col min="794" max="794" width="7" bestFit="1" customWidth="1"/>
    <col min="795" max="795" width="6" bestFit="1" customWidth="1"/>
    <col min="796" max="831" width="7" bestFit="1" customWidth="1"/>
    <col min="832" max="833" width="6" bestFit="1" customWidth="1"/>
    <col min="834" max="846" width="7" bestFit="1" customWidth="1"/>
    <col min="847" max="847" width="6" bestFit="1" customWidth="1"/>
    <col min="848" max="855" width="7" bestFit="1" customWidth="1"/>
    <col min="856" max="856" width="6" bestFit="1" customWidth="1"/>
    <col min="857" max="861" width="7" bestFit="1" customWidth="1"/>
    <col min="862" max="862" width="6" bestFit="1" customWidth="1"/>
    <col min="863" max="879" width="7" bestFit="1" customWidth="1"/>
    <col min="880" max="880" width="6" bestFit="1" customWidth="1"/>
    <col min="881" max="902" width="7" bestFit="1" customWidth="1"/>
    <col min="903" max="903" width="6" bestFit="1" customWidth="1"/>
    <col min="904" max="908" width="7" bestFit="1" customWidth="1"/>
    <col min="909" max="909" width="6" bestFit="1" customWidth="1"/>
    <col min="910" max="920" width="7" bestFit="1" customWidth="1"/>
    <col min="921" max="921" width="6" bestFit="1" customWidth="1"/>
    <col min="922" max="929" width="7" bestFit="1" customWidth="1"/>
    <col min="930" max="930" width="6" bestFit="1" customWidth="1"/>
    <col min="931" max="932" width="7" bestFit="1" customWidth="1"/>
    <col min="933" max="933" width="6" bestFit="1" customWidth="1"/>
    <col min="934" max="977" width="7" bestFit="1" customWidth="1"/>
    <col min="978" max="978" width="6" bestFit="1" customWidth="1"/>
    <col min="979" max="988" width="7" bestFit="1" customWidth="1"/>
    <col min="989" max="989" width="4" bestFit="1" customWidth="1"/>
    <col min="990" max="1005" width="7" bestFit="1" customWidth="1"/>
    <col min="1006" max="1006" width="6" bestFit="1" customWidth="1"/>
    <col min="1007" max="1007" width="7" bestFit="1" customWidth="1"/>
    <col min="1008" max="1008" width="6" bestFit="1" customWidth="1"/>
    <col min="1009" max="1011" width="7" bestFit="1" customWidth="1"/>
    <col min="1012" max="1012" width="6" bestFit="1" customWidth="1"/>
    <col min="1013" max="1019" width="7" bestFit="1" customWidth="1"/>
    <col min="1020" max="1020" width="6" bestFit="1" customWidth="1"/>
    <col min="1021" max="1026" width="7" bestFit="1" customWidth="1"/>
    <col min="1027" max="1027" width="6" bestFit="1" customWidth="1"/>
    <col min="1028" max="1028" width="7" bestFit="1" customWidth="1"/>
    <col min="1029" max="1029" width="6" bestFit="1" customWidth="1"/>
    <col min="1030" max="1041" width="7" bestFit="1" customWidth="1"/>
    <col min="1042" max="1042" width="6" bestFit="1" customWidth="1"/>
    <col min="1043" max="1055" width="7" bestFit="1" customWidth="1"/>
    <col min="1056" max="1056" width="4" bestFit="1" customWidth="1"/>
    <col min="1057" max="1066" width="7" bestFit="1" customWidth="1"/>
    <col min="1067" max="1067" width="6" bestFit="1" customWidth="1"/>
    <col min="1068" max="1084" width="7" bestFit="1" customWidth="1"/>
    <col min="1085" max="1085" width="6" bestFit="1" customWidth="1"/>
    <col min="1086" max="1100" width="7" bestFit="1" customWidth="1"/>
    <col min="1101" max="1101" width="6" bestFit="1" customWidth="1"/>
    <col min="1102" max="1108" width="7" bestFit="1" customWidth="1"/>
    <col min="1109" max="1109" width="6" bestFit="1" customWidth="1"/>
    <col min="1110" max="1117" width="7" bestFit="1" customWidth="1"/>
    <col min="1118" max="1118" width="6" bestFit="1" customWidth="1"/>
    <col min="1119" max="1168" width="7" bestFit="1" customWidth="1"/>
    <col min="1169" max="1169" width="6" bestFit="1" customWidth="1"/>
    <col min="1170" max="1170" width="7" bestFit="1" customWidth="1"/>
    <col min="1171" max="1171" width="6" bestFit="1" customWidth="1"/>
    <col min="1172" max="1193" width="7" bestFit="1" customWidth="1"/>
    <col min="1194" max="1194" width="6" bestFit="1" customWidth="1"/>
    <col min="1195" max="1196" width="7" bestFit="1" customWidth="1"/>
    <col min="1197" max="1197" width="4" bestFit="1" customWidth="1"/>
    <col min="1198" max="1202" width="7" bestFit="1" customWidth="1"/>
    <col min="1203" max="1203" width="4" bestFit="1" customWidth="1"/>
    <col min="1204" max="1212" width="7" bestFit="1" customWidth="1"/>
    <col min="1213" max="1213" width="6" bestFit="1" customWidth="1"/>
    <col min="1214" max="1215" width="7" bestFit="1" customWidth="1"/>
    <col min="1216" max="1216" width="6" bestFit="1" customWidth="1"/>
    <col min="1217" max="1260" width="7" bestFit="1" customWidth="1"/>
    <col min="1261" max="1261" width="6" bestFit="1" customWidth="1"/>
    <col min="1262" max="1280" width="7" bestFit="1" customWidth="1"/>
    <col min="1281" max="1281" width="6" bestFit="1" customWidth="1"/>
    <col min="1282" max="1287" width="7" bestFit="1" customWidth="1"/>
    <col min="1288" max="1288" width="6" bestFit="1" customWidth="1"/>
    <col min="1289" max="1295" width="7" bestFit="1" customWidth="1"/>
    <col min="1296" max="1296" width="6" bestFit="1" customWidth="1"/>
    <col min="1297" max="1313" width="7" bestFit="1" customWidth="1"/>
    <col min="1314" max="1315" width="6" bestFit="1" customWidth="1"/>
    <col min="1316" max="1340" width="7" bestFit="1" customWidth="1"/>
    <col min="1341" max="1341" width="6" bestFit="1" customWidth="1"/>
    <col min="1342" max="1343" width="7" bestFit="1" customWidth="1"/>
    <col min="1344" max="1344" width="6" bestFit="1" customWidth="1"/>
    <col min="1345" max="1348" width="7" bestFit="1" customWidth="1"/>
    <col min="1349" max="1349" width="6" bestFit="1" customWidth="1"/>
    <col min="1350" max="1350" width="7" bestFit="1" customWidth="1"/>
    <col min="1351" max="1351" width="6" bestFit="1" customWidth="1"/>
    <col min="1352" max="1360" width="7" bestFit="1" customWidth="1"/>
    <col min="1361" max="1361" width="6" bestFit="1" customWidth="1"/>
    <col min="1362" max="1383" width="7" bestFit="1" customWidth="1"/>
    <col min="1384" max="1384" width="6" bestFit="1" customWidth="1"/>
    <col min="1385" max="1388" width="7" bestFit="1" customWidth="1"/>
    <col min="1389" max="1389" width="6" bestFit="1" customWidth="1"/>
    <col min="1390" max="1390" width="7" bestFit="1" customWidth="1"/>
    <col min="1391" max="1391" width="6" bestFit="1" customWidth="1"/>
    <col min="1392" max="1394" width="7" bestFit="1" customWidth="1"/>
    <col min="1395" max="1395" width="6" bestFit="1" customWidth="1"/>
    <col min="1396" max="1409" width="7" bestFit="1" customWidth="1"/>
    <col min="1410" max="1410" width="6" bestFit="1" customWidth="1"/>
    <col min="1411" max="1414" width="7" bestFit="1" customWidth="1"/>
    <col min="1415" max="1415" width="6" bestFit="1" customWidth="1"/>
    <col min="1416" max="1417" width="7" bestFit="1" customWidth="1"/>
    <col min="1418" max="1418" width="6" bestFit="1" customWidth="1"/>
    <col min="1419" max="1421" width="7" bestFit="1" customWidth="1"/>
    <col min="1422" max="1422" width="6" bestFit="1" customWidth="1"/>
    <col min="1423" max="1429" width="7" bestFit="1" customWidth="1"/>
    <col min="1430" max="1430" width="6" bestFit="1" customWidth="1"/>
    <col min="1431" max="1439" width="7" bestFit="1" customWidth="1"/>
    <col min="1440" max="1440" width="4" bestFit="1" customWidth="1"/>
    <col min="1441" max="1448" width="7" bestFit="1" customWidth="1"/>
    <col min="1449" max="1449" width="4" bestFit="1" customWidth="1"/>
    <col min="1450" max="1456" width="7" bestFit="1" customWidth="1"/>
    <col min="1457" max="1457" width="6" bestFit="1" customWidth="1"/>
    <col min="1458" max="1458" width="7" bestFit="1" customWidth="1"/>
    <col min="1459" max="1459" width="4" bestFit="1" customWidth="1"/>
    <col min="1460" max="1460" width="6" bestFit="1" customWidth="1"/>
    <col min="1461" max="1468" width="7" bestFit="1" customWidth="1"/>
    <col min="1469" max="1469" width="6" bestFit="1" customWidth="1"/>
    <col min="1470" max="1487" width="7" bestFit="1" customWidth="1"/>
    <col min="1488" max="1488" width="6" bestFit="1" customWidth="1"/>
    <col min="1489" max="1490" width="7" bestFit="1" customWidth="1"/>
    <col min="1491" max="1491" width="6" bestFit="1" customWidth="1"/>
    <col min="1492" max="1492" width="7" bestFit="1" customWidth="1"/>
    <col min="1493" max="1493" width="6" bestFit="1" customWidth="1"/>
    <col min="1494" max="1497" width="7" bestFit="1" customWidth="1"/>
    <col min="1498" max="1498" width="6" bestFit="1" customWidth="1"/>
    <col min="1499" max="1507" width="7" bestFit="1" customWidth="1"/>
    <col min="1508" max="1508" width="6" bestFit="1" customWidth="1"/>
    <col min="1509" max="1512" width="7" bestFit="1" customWidth="1"/>
    <col min="1513" max="1534" width="8" bestFit="1" customWidth="1"/>
    <col min="1535" max="1536" width="7" bestFit="1" customWidth="1"/>
    <col min="1537" max="1547" width="8" bestFit="1" customWidth="1"/>
    <col min="1548" max="1548" width="7" bestFit="1" customWidth="1"/>
    <col min="1549" max="1549" width="8" bestFit="1" customWidth="1"/>
    <col min="1550" max="1550" width="7" bestFit="1" customWidth="1"/>
    <col min="1551" max="1563" width="8" bestFit="1" customWidth="1"/>
    <col min="1564" max="1564" width="7" bestFit="1" customWidth="1"/>
    <col min="1565" max="1570" width="8" bestFit="1" customWidth="1"/>
    <col min="1571" max="1571" width="7" bestFit="1" customWidth="1"/>
    <col min="1572" max="1574" width="8" bestFit="1" customWidth="1"/>
    <col min="1575" max="1575" width="7" bestFit="1" customWidth="1"/>
    <col min="1576" max="1578" width="8" bestFit="1" customWidth="1"/>
    <col min="1579" max="1579" width="7" bestFit="1" customWidth="1"/>
    <col min="1580" max="1598" width="8" bestFit="1" customWidth="1"/>
    <col min="1599" max="1599" width="7" bestFit="1" customWidth="1"/>
    <col min="1600" max="1619" width="8" bestFit="1" customWidth="1"/>
    <col min="1620" max="1620" width="7" bestFit="1" customWidth="1"/>
    <col min="1621" max="1632" width="8" bestFit="1" customWidth="1"/>
    <col min="1633" max="1633" width="7" bestFit="1" customWidth="1"/>
    <col min="1634" max="1634" width="8" bestFit="1" customWidth="1"/>
    <col min="1635" max="1635" width="5" bestFit="1" customWidth="1"/>
    <col min="1636" max="1656" width="8" bestFit="1" customWidth="1"/>
    <col min="1657" max="1657" width="7" bestFit="1" customWidth="1"/>
    <col min="1658" max="1661" width="8" bestFit="1" customWidth="1"/>
    <col min="1662" max="1662" width="7" bestFit="1" customWidth="1"/>
    <col min="1663" max="1664" width="8" bestFit="1" customWidth="1"/>
    <col min="1665" max="1665" width="7" bestFit="1" customWidth="1"/>
    <col min="1666" max="1698" width="8" bestFit="1" customWidth="1"/>
    <col min="1699" max="1699" width="7" bestFit="1" customWidth="1"/>
    <col min="1700" max="1700" width="8" bestFit="1" customWidth="1"/>
    <col min="1701" max="1701" width="7" bestFit="1" customWidth="1"/>
    <col min="1702" max="1717" width="8" bestFit="1" customWidth="1"/>
    <col min="1718" max="1718" width="7" bestFit="1" customWidth="1"/>
    <col min="1719" max="1723" width="8" bestFit="1" customWidth="1"/>
    <col min="1724" max="1724" width="7" bestFit="1" customWidth="1"/>
    <col min="1725" max="1754" width="8" bestFit="1" customWidth="1"/>
    <col min="1755" max="1755" width="5" bestFit="1" customWidth="1"/>
    <col min="1756" max="1758" width="8" bestFit="1" customWidth="1"/>
    <col min="1759" max="1759" width="7" bestFit="1" customWidth="1"/>
    <col min="1760" max="1820" width="8" bestFit="1" customWidth="1"/>
    <col min="1821" max="1821" width="7" bestFit="1" customWidth="1"/>
    <col min="1822" max="1852" width="8" bestFit="1" customWidth="1"/>
    <col min="1853" max="1853" width="7" bestFit="1" customWidth="1"/>
    <col min="1854" max="1867" width="8" bestFit="1" customWidth="1"/>
    <col min="1868" max="1868" width="5" bestFit="1" customWidth="1"/>
    <col min="1869" max="1884" width="8" bestFit="1" customWidth="1"/>
    <col min="1885" max="1886" width="7" bestFit="1" customWidth="1"/>
    <col min="1887" max="1889" width="8" bestFit="1" customWidth="1"/>
    <col min="1890" max="1890" width="7" bestFit="1" customWidth="1"/>
    <col min="1891" max="1909" width="8" bestFit="1" customWidth="1"/>
    <col min="1910" max="1910" width="7" bestFit="1" customWidth="1"/>
    <col min="1911" max="1911" width="5" bestFit="1" customWidth="1"/>
    <col min="1912" max="1916" width="8" bestFit="1" customWidth="1"/>
    <col min="1917" max="1920" width="9" bestFit="1" customWidth="1"/>
    <col min="1921" max="1921" width="6" bestFit="1" customWidth="1"/>
    <col min="1922" max="1932" width="9" bestFit="1" customWidth="1"/>
    <col min="1933" max="1934" width="8" bestFit="1" customWidth="1"/>
    <col min="1935" max="1935" width="9" bestFit="1" customWidth="1"/>
    <col min="1936" max="1936" width="10.77734375" bestFit="1" customWidth="1"/>
  </cols>
  <sheetData>
    <row r="1" spans="1:98" x14ac:dyDescent="0.3">
      <c r="A1" s="3" t="s">
        <v>3229</v>
      </c>
      <c r="B1" t="s">
        <v>3038</v>
      </c>
      <c r="C1" t="s">
        <v>3224</v>
      </c>
      <c r="D1" t="s">
        <v>3231</v>
      </c>
      <c r="G1" t="b">
        <v>1</v>
      </c>
      <c r="H1" t="b">
        <v>1</v>
      </c>
      <c r="I1" t="b">
        <v>1</v>
      </c>
      <c r="S1" s="3" t="s">
        <v>3232</v>
      </c>
      <c r="T1" t="s">
        <v>3038</v>
      </c>
      <c r="W1" s="3" t="s">
        <v>8</v>
      </c>
      <c r="X1" t="s">
        <v>3038</v>
      </c>
      <c r="AA1" s="3" t="s">
        <v>1</v>
      </c>
      <c r="AB1" t="s">
        <v>3038</v>
      </c>
      <c r="AF1" t="str">
        <f ca="1">VLOOKUP(1,$AE:$AG,2,FALSE)</f>
        <v>Critical</v>
      </c>
      <c r="AG1" s="8">
        <f ca="1">VLOOKUP(1,$AE:$AG,3,FALSE)</f>
        <v>444885.22000000009</v>
      </c>
      <c r="AK1" s="3" t="s">
        <v>7</v>
      </c>
      <c r="AL1" t="s">
        <v>3038</v>
      </c>
      <c r="AP1" s="3" t="s">
        <v>10</v>
      </c>
      <c r="AQ1" t="s">
        <v>3038</v>
      </c>
      <c r="AT1" s="3" t="s">
        <v>12</v>
      </c>
      <c r="AU1" t="s">
        <v>3038</v>
      </c>
      <c r="AY1" t="str">
        <f ca="1">VLOOKUP(1,$AX:$AZ,2,FALSE)</f>
        <v>Fellowes PB500 Electric Punch Plastic Comb Binding Machine with Manual Bind</v>
      </c>
      <c r="AZ1" s="8">
        <f ca="1">VLOOKUP(1,$AX:$AZ,3,FALSE)</f>
        <v>69013.48</v>
      </c>
      <c r="BC1" s="3" t="s">
        <v>9</v>
      </c>
      <c r="BD1" t="s">
        <v>3038</v>
      </c>
      <c r="BL1" s="3" t="s">
        <v>25</v>
      </c>
      <c r="BM1" t="s">
        <v>3038</v>
      </c>
      <c r="BP1" t="str">
        <f ca="1">VLOOKUP(1,$BO$5:$BQ$8,2,FALSE)</f>
        <v>Erin</v>
      </c>
      <c r="BQ1" s="8">
        <f ca="1">VLOOKUP(1,$BO$5:$BQ$8,3,FALSE)</f>
        <v>592171.49000000034</v>
      </c>
      <c r="BU1" s="3" t="s">
        <v>6</v>
      </c>
      <c r="BV1" t="s">
        <v>3038</v>
      </c>
      <c r="BY1" t="str">
        <f ca="1">VLOOKUP(1,$BX$4:$BZ$1133,2,FALSE)</f>
        <v>Kristine Connolly</v>
      </c>
      <c r="BZ1" s="8">
        <f ca="1">VLOOKUP(1,$BX$4:$BZ$1133,3,FALSE)</f>
        <v>50475.31</v>
      </c>
      <c r="CD1" s="3" t="s">
        <v>16</v>
      </c>
      <c r="CE1" t="s">
        <v>3038</v>
      </c>
      <c r="CH1" t="str">
        <f ca="1">VLOOKUP(1,$CG$4:$CI$52,2,FALSE)</f>
        <v>California</v>
      </c>
      <c r="CI1" s="8">
        <f ca="1">VLOOKUP(1,$CG$4:$CI$52,3,FALSE)</f>
        <v>288310.61</v>
      </c>
      <c r="CO1" s="3" t="s">
        <v>17</v>
      </c>
      <c r="CP1" t="s">
        <v>3038</v>
      </c>
      <c r="CS1" t="str">
        <f ca="1">VLOOKUP(1,$CR$3:$CT$871,2,FALSE)</f>
        <v>Los Angeles</v>
      </c>
      <c r="CT1" s="8">
        <f ca="1">VLOOKUP(1,$CR$3:$CT$871,3,FALSE)</f>
        <v>154806.10999999996</v>
      </c>
    </row>
    <row r="2" spans="1:98" x14ac:dyDescent="0.3">
      <c r="A2" t="s">
        <v>3039</v>
      </c>
      <c r="B2" s="20">
        <v>274766.92000000016</v>
      </c>
      <c r="C2" s="6">
        <v>1043.6774996799759</v>
      </c>
      <c r="D2" s="6">
        <v>-415.38182554397713</v>
      </c>
      <c r="E2" s="4"/>
      <c r="L2" s="3" t="s">
        <v>3236</v>
      </c>
      <c r="S2" t="s">
        <v>3045</v>
      </c>
      <c r="T2" s="20">
        <v>8860.06</v>
      </c>
      <c r="W2" t="s">
        <v>80</v>
      </c>
      <c r="X2" s="8">
        <v>401778.36999999976</v>
      </c>
      <c r="AA2" t="s">
        <v>41</v>
      </c>
      <c r="AB2" s="8">
        <v>444885.22000000009</v>
      </c>
      <c r="AK2" t="s">
        <v>29</v>
      </c>
      <c r="AL2" s="8">
        <v>789235.46000000078</v>
      </c>
      <c r="AP2" t="s">
        <v>268</v>
      </c>
      <c r="AQ2" s="8">
        <v>1789.4299999999996</v>
      </c>
      <c r="AT2" t="s">
        <v>109</v>
      </c>
      <c r="AU2" s="8">
        <v>69013.48</v>
      </c>
      <c r="AV2" s="8"/>
      <c r="AW2" s="8"/>
      <c r="BA2" s="8"/>
      <c r="BB2" s="8"/>
      <c r="BC2" t="s">
        <v>31</v>
      </c>
      <c r="BD2" s="8">
        <v>660704.30999999971</v>
      </c>
      <c r="BL2" t="s">
        <v>52</v>
      </c>
      <c r="BM2" s="8">
        <v>448284.7</v>
      </c>
      <c r="BU2" t="s">
        <v>2478</v>
      </c>
      <c r="BV2" s="8">
        <v>710.16</v>
      </c>
      <c r="CD2" t="s">
        <v>564</v>
      </c>
      <c r="CE2" s="8">
        <v>46826.44999999999</v>
      </c>
      <c r="CO2" t="s">
        <v>2855</v>
      </c>
      <c r="CP2" s="8">
        <v>40.69</v>
      </c>
    </row>
    <row r="3" spans="1:98" x14ac:dyDescent="0.3">
      <c r="A3" t="s">
        <v>3040</v>
      </c>
      <c r="B3" s="20">
        <v>326101.47000000015</v>
      </c>
      <c r="C3" s="6">
        <v>35944.658780320024</v>
      </c>
      <c r="D3" s="6">
        <v>-300.87647631965268</v>
      </c>
      <c r="E3" s="4"/>
      <c r="F3" s="9" t="s">
        <v>3225</v>
      </c>
      <c r="G3" s="9" t="s">
        <v>3226</v>
      </c>
      <c r="H3" s="9" t="s">
        <v>3227</v>
      </c>
      <c r="I3" s="9" t="s">
        <v>3228</v>
      </c>
      <c r="J3" s="9" t="s">
        <v>3230</v>
      </c>
      <c r="K3" s="5"/>
      <c r="L3" t="s">
        <v>3038</v>
      </c>
      <c r="M3" s="20">
        <v>1924337.8800000018</v>
      </c>
      <c r="P3" s="5"/>
      <c r="S3" t="s">
        <v>3046</v>
      </c>
      <c r="T3" s="20">
        <v>24319.920000000002</v>
      </c>
      <c r="W3" t="s">
        <v>30</v>
      </c>
      <c r="X3" s="8">
        <v>657784.53000000096</v>
      </c>
      <c r="AA3" t="s">
        <v>58</v>
      </c>
      <c r="AB3" s="8">
        <v>310095.47999999957</v>
      </c>
      <c r="AK3" t="s">
        <v>85</v>
      </c>
      <c r="AL3" s="8">
        <v>145050.22000000006</v>
      </c>
      <c r="AP3" t="s">
        <v>46</v>
      </c>
      <c r="AQ3" s="8">
        <v>4914.82</v>
      </c>
      <c r="AT3" t="s">
        <v>78</v>
      </c>
      <c r="AU3" s="8">
        <v>61071.729999999989</v>
      </c>
      <c r="AV3" s="8"/>
      <c r="AW3" s="8"/>
      <c r="BA3" s="8"/>
      <c r="BB3" s="8"/>
      <c r="BC3" t="s">
        <v>45</v>
      </c>
      <c r="BD3" s="8">
        <v>551368.61999999988</v>
      </c>
      <c r="BL3" t="s">
        <v>72</v>
      </c>
      <c r="BM3" s="8">
        <v>592171.49000000034</v>
      </c>
      <c r="BU3" t="s">
        <v>1665</v>
      </c>
      <c r="BV3" s="8">
        <v>18.34</v>
      </c>
      <c r="CD3" t="s">
        <v>396</v>
      </c>
      <c r="CE3" s="8">
        <v>14367.860000000002</v>
      </c>
      <c r="CO3" t="s">
        <v>1825</v>
      </c>
      <c r="CP3" s="8">
        <v>53.3</v>
      </c>
      <c r="CR3" s="14" cm="1">
        <f t="array" aca="1" ref="CR3:CR871" ca="1">RANK(_xlfn.ANCHORARRAY(CT3),_xlfn.ANCHORARRAY(CT3))</f>
        <v>794</v>
      </c>
      <c r="CS3" s="14" t="str" cm="1">
        <f t="array" aca="1" ref="CS3:CS871" ca="1">OFFSET($CO$1,1,0,COUNT($CP$2:$CP$870))</f>
        <v>Aberdeen</v>
      </c>
      <c r="CT3" s="14" cm="1">
        <f t="array" aca="1" ref="CT3:CT871" ca="1">OFFSET($CO$1,1,1,COUNT($CP$2:$CP$870))</f>
        <v>40.69</v>
      </c>
    </row>
    <row r="4" spans="1:98" x14ac:dyDescent="0.3">
      <c r="A4" t="s">
        <v>3041</v>
      </c>
      <c r="B4" s="20">
        <v>271696.67</v>
      </c>
      <c r="C4" s="6">
        <v>103.15958675000226</v>
      </c>
      <c r="D4" s="6">
        <v>-267.77465995665915</v>
      </c>
      <c r="F4" s="10" t="s">
        <v>3039</v>
      </c>
      <c r="G4" s="11">
        <f>IF($G$1=TRUE,VLOOKUP(F4,$A:$C,2,FALSE),"")</f>
        <v>274766.92000000016</v>
      </c>
      <c r="H4" s="11">
        <f>IF($H$1=TRUE,VLOOKUP(F4,$A:$C,3,FALSE),"")</f>
        <v>1043.6774996799759</v>
      </c>
      <c r="I4" s="12">
        <f>IFERROR(IF($I$1=TRUE,H4/G4,""),"")</f>
        <v>3.7984103023754653E-3</v>
      </c>
      <c r="J4" s="13">
        <f>VLOOKUP(F4,$A:$D,4,FALSE)</f>
        <v>-415.38182554397713</v>
      </c>
      <c r="K4" s="7"/>
      <c r="L4" t="s">
        <v>3224</v>
      </c>
      <c r="M4" s="20">
        <v>224077.61183714992</v>
      </c>
      <c r="P4" s="7"/>
      <c r="S4" t="s">
        <v>3047</v>
      </c>
      <c r="T4" s="20">
        <v>10134.420000000004</v>
      </c>
      <c r="W4" t="s">
        <v>44</v>
      </c>
      <c r="X4" s="8">
        <v>464481.03999999951</v>
      </c>
      <c r="AA4" t="s">
        <v>65</v>
      </c>
      <c r="AB4" s="8">
        <v>379127.33999999997</v>
      </c>
      <c r="AE4" s="14" cm="1">
        <f t="array" aca="1" ref="AE4:AE8" ca="1">RANK(_xlfn.ANCHORARRAY(AG4),_xlfn.ANCHORARRAY(AG4))</f>
        <v>1</v>
      </c>
      <c r="AF4" s="14" t="str" cm="1">
        <f t="array" aca="1" ref="AF4:AF8" ca="1">OFFSET($AA$1,1,0,COUNT($AB:$AB))</f>
        <v>Critical</v>
      </c>
      <c r="AG4" s="15" cm="1">
        <f t="array" aca="1" ref="AG4:AG8" ca="1">OFFSET($AA$1,1,1,COUNT($AB:$AB))</f>
        <v>444885.22000000009</v>
      </c>
      <c r="AK4" t="s">
        <v>43</v>
      </c>
      <c r="AL4" s="8">
        <v>990052.19999999856</v>
      </c>
      <c r="AP4" t="s">
        <v>61</v>
      </c>
      <c r="AQ4" s="8">
        <v>6752.180000000003</v>
      </c>
      <c r="AT4" t="s">
        <v>332</v>
      </c>
      <c r="AU4" s="8">
        <v>50871.209999999992</v>
      </c>
      <c r="AV4" s="8"/>
      <c r="AW4" s="8"/>
      <c r="AX4" s="14" cm="1">
        <f t="array" aca="1" ref="AX4:AX916" ca="1">RANK(_xlfn.ANCHORARRAY(AZ4),_xlfn.ANCHORARRAY(AZ4))</f>
        <v>1</v>
      </c>
      <c r="AY4" s="14" t="str" cm="1">
        <f t="array" aca="1" ref="AY4:AY916" ca="1">OFFSET($AT$1,1,0,COUNT($AU:$AU))</f>
        <v>Fellowes PB500 Electric Punch Plastic Comb Binding Machine with Manual Bind</v>
      </c>
      <c r="AZ4" s="14" cm="1">
        <f t="array" aca="1" ref="AZ4:AZ916" ca="1">OFFSET($AT$1,1,1,COUNT($AU:$AU))</f>
        <v>69013.48</v>
      </c>
      <c r="BA4" s="8"/>
      <c r="BB4" s="8"/>
      <c r="BC4" t="s">
        <v>55</v>
      </c>
      <c r="BD4" s="8">
        <v>712264.94999999925</v>
      </c>
      <c r="BL4" t="s">
        <v>91</v>
      </c>
      <c r="BM4" s="8">
        <v>357105.11999999947</v>
      </c>
      <c r="BU4" t="s">
        <v>2345</v>
      </c>
      <c r="BV4" s="8">
        <v>3598.26</v>
      </c>
      <c r="BX4" s="14" cm="1">
        <f t="array" aca="1" ref="BX4:BX1133" ca="1">RANK(_xlfn.ANCHORARRAY(BZ4),_xlfn.ANCHORARRAY(BZ4))</f>
        <v>457</v>
      </c>
      <c r="BY4" s="14" t="str" cm="1">
        <f t="array" aca="1" ref="BY4:BY1133" ca="1">OFFSET($BU$1,1,0,COUNT($BV$2:$BV$1131))</f>
        <v>Aaron Day</v>
      </c>
      <c r="BZ4" s="14" cm="1">
        <f t="array" aca="1" ref="BZ4:BZ1133" ca="1">OFFSET($BU$1,1,1,COUNT($BV$2:$BV$1131))</f>
        <v>710.16</v>
      </c>
      <c r="CD4" t="s">
        <v>380</v>
      </c>
      <c r="CE4" s="8">
        <v>11724.43</v>
      </c>
      <c r="CG4" s="14" cm="1">
        <f t="array" aca="1" ref="CG4:CG52" ca="1">RANK(_xlfn.ANCHORARRAY(CI4),_xlfn.ANCHORARRAY(CI4))</f>
        <v>12</v>
      </c>
      <c r="CH4" s="14" t="str" cm="1">
        <f t="array" aca="1" ref="CH4:CH52" ca="1">OFFSET($CD$1,1,0,COUNT($CE$2:$CE$50))</f>
        <v>Alabama</v>
      </c>
      <c r="CI4" s="14" cm="1">
        <f t="array" aca="1" ref="CI4:CI52" ca="1">OFFSET($CD$1,1,1,COUNT($CE$2:$CE$50))</f>
        <v>46826.44999999999</v>
      </c>
      <c r="CO4" t="s">
        <v>2244</v>
      </c>
      <c r="CP4" s="8">
        <v>472.19</v>
      </c>
      <c r="CR4" s="14">
        <f ca="1"/>
        <v>767</v>
      </c>
      <c r="CS4" s="14" t="str">
        <f ca="1"/>
        <v>Abilene</v>
      </c>
      <c r="CT4" s="14">
        <f ca="1"/>
        <v>53.3</v>
      </c>
    </row>
    <row r="5" spans="1:98" x14ac:dyDescent="0.3">
      <c r="A5" t="s">
        <v>3042</v>
      </c>
      <c r="B5" s="20">
        <v>389831.9499999996</v>
      </c>
      <c r="C5" s="6">
        <v>53146.412502000014</v>
      </c>
      <c r="D5" s="6">
        <v>1055.9165585885075</v>
      </c>
      <c r="F5" s="10" t="s">
        <v>3040</v>
      </c>
      <c r="G5" s="11">
        <f t="shared" ref="G5:G9" si="0">IF($G$1=TRUE,VLOOKUP(F5,$A:$C,2,FALSE),"")</f>
        <v>326101.47000000015</v>
      </c>
      <c r="H5" s="11">
        <f t="shared" ref="H5:H9" si="1">IF($H$1=TRUE,VLOOKUP(F5,$A:$C,3,FALSE),"")</f>
        <v>35944.658780320024</v>
      </c>
      <c r="I5" s="12">
        <f t="shared" ref="I5:I9" si="2">IFERROR(IF($I$1=TRUE,H5/G5,""),"")</f>
        <v>0.11022538101505647</v>
      </c>
      <c r="J5" s="13">
        <f t="shared" ref="J5:J9" si="3">VLOOKUP(F5,$A:$D,4,FALSE)</f>
        <v>-300.87647631965268</v>
      </c>
      <c r="K5" s="7"/>
      <c r="L5" t="s">
        <v>3231</v>
      </c>
      <c r="M5" s="20">
        <v>-39.730522284018633</v>
      </c>
      <c r="P5" s="7"/>
      <c r="S5" t="s">
        <v>3048</v>
      </c>
      <c r="T5" s="20">
        <v>5470.5800000000008</v>
      </c>
      <c r="W5" t="s">
        <v>60</v>
      </c>
      <c r="X5" s="8">
        <v>400293.93999999983</v>
      </c>
      <c r="AA5" t="s">
        <v>27</v>
      </c>
      <c r="AB5" s="8">
        <v>370078.81</v>
      </c>
      <c r="AE5" s="14">
        <f ca="1"/>
        <v>5</v>
      </c>
      <c r="AF5" s="14" t="str">
        <f ca="1"/>
        <v>High</v>
      </c>
      <c r="AG5" s="15">
        <f ca="1"/>
        <v>310095.47999999957</v>
      </c>
      <c r="AP5" t="s">
        <v>115</v>
      </c>
      <c r="AQ5" s="8">
        <v>10479.769999999999</v>
      </c>
      <c r="AT5" t="s">
        <v>126</v>
      </c>
      <c r="AU5" s="8">
        <v>47611.090000000004</v>
      </c>
      <c r="AV5" s="8"/>
      <c r="AW5" s="8"/>
      <c r="AX5" s="14">
        <f ca="1"/>
        <v>2</v>
      </c>
      <c r="AY5" s="14" t="str">
        <f ca="1"/>
        <v>Lexmark 4227 Plus Dot Matrix Printer</v>
      </c>
      <c r="AZ5" s="14">
        <f ca="1"/>
        <v>61071.729999999989</v>
      </c>
      <c r="BA5" s="8"/>
      <c r="BB5" s="8"/>
      <c r="BL5" t="s">
        <v>39</v>
      </c>
      <c r="BM5" s="8">
        <v>526776.57000000041</v>
      </c>
      <c r="BO5" s="14" cm="1">
        <f t="array" aca="1" ref="BO5:BO8" ca="1">RANK(_xlfn.ANCHORARRAY(BQ5),_xlfn.ANCHORARRAY(BQ5))</f>
        <v>3</v>
      </c>
      <c r="BP5" s="14" t="str" cm="1">
        <f t="array" aca="1" ref="BP5:BP8" ca="1">OFFSET($BL$1,1,0,COUNT($BM$2:$BM$5))</f>
        <v>Chris</v>
      </c>
      <c r="BQ5" s="15" cm="1">
        <f t="array" aca="1" ref="BQ5:BQ8" ca="1">OFFSET($BL$1,1,1,COUNT($BM$2:$BM$5))</f>
        <v>448284.7</v>
      </c>
      <c r="BU5" t="s">
        <v>1139</v>
      </c>
      <c r="BV5" s="8">
        <v>894.64</v>
      </c>
      <c r="BX5" s="14">
        <f ca="1"/>
        <v>1094</v>
      </c>
      <c r="BY5" s="14" t="str">
        <f ca="1"/>
        <v>Aaron Dillon</v>
      </c>
      <c r="BZ5" s="14">
        <f ca="1"/>
        <v>18.34</v>
      </c>
      <c r="CD5" t="s">
        <v>37</v>
      </c>
      <c r="CE5" s="8">
        <v>288310.61</v>
      </c>
      <c r="CG5" s="14">
        <f ca="1"/>
        <v>31</v>
      </c>
      <c r="CH5" s="14" t="str">
        <f ca="1"/>
        <v>Arizona</v>
      </c>
      <c r="CI5" s="14">
        <f ca="1"/>
        <v>14367.860000000002</v>
      </c>
      <c r="CO5" t="s">
        <v>2172</v>
      </c>
      <c r="CP5" s="8">
        <v>1029.96</v>
      </c>
      <c r="CR5" s="14">
        <f ca="1"/>
        <v>447</v>
      </c>
      <c r="CS5" s="14" t="str">
        <f ca="1"/>
        <v>Addison</v>
      </c>
      <c r="CT5" s="14">
        <f ca="1"/>
        <v>472.19</v>
      </c>
    </row>
    <row r="6" spans="1:98" x14ac:dyDescent="0.3">
      <c r="A6" t="s">
        <v>3043</v>
      </c>
      <c r="B6" s="20">
        <v>306572.07000000012</v>
      </c>
      <c r="C6" s="6">
        <v>67002.732858400093</v>
      </c>
      <c r="D6" s="6">
        <v>-47.080502434222765</v>
      </c>
      <c r="F6" s="10" t="s">
        <v>3041</v>
      </c>
      <c r="G6" s="11">
        <f t="shared" si="0"/>
        <v>271696.67</v>
      </c>
      <c r="H6" s="11">
        <f t="shared" si="1"/>
        <v>103.15958675000226</v>
      </c>
      <c r="I6" s="12">
        <f t="shared" si="2"/>
        <v>3.7968660694296427E-4</v>
      </c>
      <c r="J6" s="13">
        <f t="shared" si="3"/>
        <v>-267.77465995665915</v>
      </c>
      <c r="K6" s="7"/>
      <c r="L6" t="s">
        <v>3237</v>
      </c>
      <c r="M6" s="20">
        <v>25268</v>
      </c>
      <c r="P6" s="7"/>
      <c r="S6" t="s">
        <v>3049</v>
      </c>
      <c r="T6" s="20">
        <v>20160.509999999995</v>
      </c>
      <c r="AA6" t="s">
        <v>76</v>
      </c>
      <c r="AB6" s="8">
        <v>420026.22000000003</v>
      </c>
      <c r="AE6" s="14">
        <f ca="1"/>
        <v>3</v>
      </c>
      <c r="AF6" s="14" t="str">
        <f ca="1"/>
        <v>Low</v>
      </c>
      <c r="AG6" s="15">
        <f ca="1"/>
        <v>379127.33999999997</v>
      </c>
      <c r="AP6" t="s">
        <v>81</v>
      </c>
      <c r="AQ6" s="8">
        <v>26071.610000000011</v>
      </c>
      <c r="AT6" t="s">
        <v>620</v>
      </c>
      <c r="AU6" s="8">
        <v>46538.689999999995</v>
      </c>
      <c r="AV6" s="8"/>
      <c r="AW6" s="8"/>
      <c r="AX6" s="14">
        <f ca="1"/>
        <v>3</v>
      </c>
      <c r="AY6" s="14" t="str">
        <f ca="1"/>
        <v>Global Troy™ Executive Leather Low-Back Tilter</v>
      </c>
      <c r="AZ6" s="14">
        <f ca="1"/>
        <v>50871.209999999992</v>
      </c>
      <c r="BA6" s="8"/>
      <c r="BB6" s="8"/>
      <c r="BO6" s="14">
        <f ca="1"/>
        <v>1</v>
      </c>
      <c r="BP6" s="14" t="str">
        <f ca="1"/>
        <v>Erin</v>
      </c>
      <c r="BQ6" s="15">
        <f ca="1"/>
        <v>592171.49000000034</v>
      </c>
      <c r="BU6" t="s">
        <v>2189</v>
      </c>
      <c r="BV6" s="8">
        <v>1638.5</v>
      </c>
      <c r="BX6" s="14">
        <f ca="1"/>
        <v>145</v>
      </c>
      <c r="BY6" s="14" t="str">
        <f ca="1"/>
        <v>Aaron Riggs</v>
      </c>
      <c r="BZ6" s="14">
        <f ca="1"/>
        <v>3598.26</v>
      </c>
      <c r="CD6" t="s">
        <v>423</v>
      </c>
      <c r="CE6" s="8">
        <v>45843.450000000019</v>
      </c>
      <c r="CG6" s="14">
        <f ca="1"/>
        <v>35</v>
      </c>
      <c r="CH6" s="14" t="str">
        <f ca="1"/>
        <v>Arkansas</v>
      </c>
      <c r="CI6" s="14">
        <f ca="1"/>
        <v>11724.43</v>
      </c>
      <c r="CO6" t="s">
        <v>2215</v>
      </c>
      <c r="CP6" s="8">
        <v>80.58</v>
      </c>
      <c r="CR6" s="14">
        <f ca="1"/>
        <v>321</v>
      </c>
      <c r="CS6" s="14" t="str">
        <f ca="1"/>
        <v>Adrian</v>
      </c>
      <c r="CT6" s="14">
        <f ca="1"/>
        <v>1029.96</v>
      </c>
    </row>
    <row r="7" spans="1:98" x14ac:dyDescent="0.3">
      <c r="A7" t="s">
        <v>3044</v>
      </c>
      <c r="B7" s="20">
        <v>355368.79999999976</v>
      </c>
      <c r="C7" s="6">
        <v>66836.970609999858</v>
      </c>
      <c r="D7" s="6">
        <v>-64.533616618014676</v>
      </c>
      <c r="F7" s="10" t="s">
        <v>3042</v>
      </c>
      <c r="G7" s="11">
        <f t="shared" si="0"/>
        <v>389831.9499999996</v>
      </c>
      <c r="H7" s="11">
        <f t="shared" si="1"/>
        <v>53146.412502000014</v>
      </c>
      <c r="I7" s="12">
        <f t="shared" si="2"/>
        <v>0.13633159750502766</v>
      </c>
      <c r="J7" s="13">
        <f t="shared" si="3"/>
        <v>1055.9165585885075</v>
      </c>
      <c r="K7" s="7"/>
      <c r="P7" s="7"/>
      <c r="S7" t="s">
        <v>3050</v>
      </c>
      <c r="T7" s="20">
        <v>11123.41</v>
      </c>
      <c r="AE7" s="14">
        <f ca="1"/>
        <v>4</v>
      </c>
      <c r="AF7" s="14" t="str">
        <f ca="1"/>
        <v>Medium</v>
      </c>
      <c r="AG7" s="15">
        <f ca="1"/>
        <v>370078.81</v>
      </c>
      <c r="AP7" t="s">
        <v>53</v>
      </c>
      <c r="AQ7" s="8">
        <v>55813.920000000035</v>
      </c>
      <c r="AT7" t="s">
        <v>279</v>
      </c>
      <c r="AU7" s="8">
        <v>35607.279999999999</v>
      </c>
      <c r="AV7" s="8"/>
      <c r="AW7" s="8"/>
      <c r="AX7" s="14">
        <f ca="1"/>
        <v>4</v>
      </c>
      <c r="AY7" s="14" t="str">
        <f ca="1"/>
        <v>Okidata ML395C Color Dot Matrix Printer</v>
      </c>
      <c r="AZ7" s="14">
        <f ca="1"/>
        <v>47611.090000000004</v>
      </c>
      <c r="BA7" s="8"/>
      <c r="BB7" s="8"/>
      <c r="BO7" s="14">
        <f ca="1"/>
        <v>4</v>
      </c>
      <c r="BP7" s="14" t="str">
        <f ca="1"/>
        <v>Sam</v>
      </c>
      <c r="BQ7" s="15">
        <f ca="1"/>
        <v>357105.11999999947</v>
      </c>
      <c r="BU7" t="s">
        <v>1766</v>
      </c>
      <c r="BV7" s="8">
        <v>48.3</v>
      </c>
      <c r="BX7" s="14">
        <f ca="1"/>
        <v>409</v>
      </c>
      <c r="BY7" s="14" t="str">
        <f ca="1"/>
        <v>Aaron Shaffer</v>
      </c>
      <c r="BZ7" s="14">
        <f ca="1"/>
        <v>894.64</v>
      </c>
      <c r="CD7" t="s">
        <v>480</v>
      </c>
      <c r="CE7" s="8">
        <v>6540.5400000000027</v>
      </c>
      <c r="CG7" s="14">
        <f ca="1"/>
        <v>1</v>
      </c>
      <c r="CH7" s="14" t="str">
        <f ca="1"/>
        <v>California</v>
      </c>
      <c r="CI7" s="14">
        <f ca="1"/>
        <v>288310.61</v>
      </c>
      <c r="CO7" t="s">
        <v>840</v>
      </c>
      <c r="CP7" s="8">
        <v>80.349999999999994</v>
      </c>
      <c r="CR7" s="14">
        <f ca="1"/>
        <v>722</v>
      </c>
      <c r="CS7" s="14" t="str">
        <f ca="1"/>
        <v>Agawam</v>
      </c>
      <c r="CT7" s="14">
        <f ca="1"/>
        <v>80.58</v>
      </c>
    </row>
    <row r="8" spans="1:98" x14ac:dyDescent="0.3">
      <c r="F8" s="10" t="s">
        <v>3043</v>
      </c>
      <c r="G8" s="11">
        <f t="shared" si="0"/>
        <v>306572.07000000012</v>
      </c>
      <c r="H8" s="11">
        <f t="shared" si="1"/>
        <v>67002.732858400093</v>
      </c>
      <c r="I8" s="12">
        <f t="shared" si="2"/>
        <v>0.21855458932837576</v>
      </c>
      <c r="J8" s="13">
        <f t="shared" si="3"/>
        <v>-47.080502434222765</v>
      </c>
      <c r="K8" s="7"/>
      <c r="P8" s="7"/>
      <c r="S8" t="s">
        <v>3051</v>
      </c>
      <c r="T8" s="20">
        <v>16551.819999999992</v>
      </c>
      <c r="AE8" s="14">
        <f ca="1"/>
        <v>2</v>
      </c>
      <c r="AF8" s="14" t="str">
        <f ca="1"/>
        <v>Not Specified</v>
      </c>
      <c r="AG8" s="15">
        <f ca="1"/>
        <v>420026.22000000003</v>
      </c>
      <c r="AP8" t="s">
        <v>73</v>
      </c>
      <c r="AQ8" s="8">
        <v>82201.14999999998</v>
      </c>
      <c r="AT8" t="s">
        <v>209</v>
      </c>
      <c r="AU8" s="8">
        <v>23995.11</v>
      </c>
      <c r="AV8" s="8"/>
      <c r="AW8" s="8"/>
      <c r="AX8" s="14">
        <f ca="1"/>
        <v>5</v>
      </c>
      <c r="AY8" s="14" t="str">
        <f ca="1"/>
        <v>Polycom ViewStation™ ISDN Videoconferencing Unit</v>
      </c>
      <c r="AZ8" s="14">
        <f ca="1"/>
        <v>46538.689999999995</v>
      </c>
      <c r="BA8" s="8"/>
      <c r="BB8" s="8"/>
      <c r="BD8" t="str">
        <f ca="1">VLOOKUP(1,$BC$10:$BE$12,2,FALSE)</f>
        <v>Technology</v>
      </c>
      <c r="BE8" s="8">
        <f ca="1">VLOOKUP(1,$BC$10:$BE$12,3,FALSE)</f>
        <v>712264.94999999925</v>
      </c>
      <c r="BO8" s="14">
        <f ca="1"/>
        <v>2</v>
      </c>
      <c r="BP8" s="14" t="str">
        <f ca="1"/>
        <v>William</v>
      </c>
      <c r="BQ8" s="15">
        <f ca="1"/>
        <v>526776.57000000041</v>
      </c>
      <c r="BU8" t="s">
        <v>2797</v>
      </c>
      <c r="BV8" s="8">
        <v>485.01</v>
      </c>
      <c r="BX8" s="14">
        <f ca="1"/>
        <v>280</v>
      </c>
      <c r="BY8" s="14" t="str">
        <f ca="1"/>
        <v>Adam G Sawyer</v>
      </c>
      <c r="BZ8" s="14">
        <f ca="1"/>
        <v>1638.5</v>
      </c>
      <c r="CD8" t="s">
        <v>825</v>
      </c>
      <c r="CE8" s="8">
        <v>1257.76</v>
      </c>
      <c r="CG8" s="14">
        <f ca="1"/>
        <v>13</v>
      </c>
      <c r="CH8" s="14" t="str">
        <f ca="1"/>
        <v>Colorado</v>
      </c>
      <c r="CI8" s="14">
        <f ca="1"/>
        <v>45843.450000000019</v>
      </c>
      <c r="CO8" t="s">
        <v>2687</v>
      </c>
      <c r="CP8" s="8">
        <v>526.53</v>
      </c>
      <c r="CR8" s="14">
        <f ca="1"/>
        <v>723</v>
      </c>
      <c r="CS8" s="14" t="str">
        <f ca="1"/>
        <v>Alamogordo</v>
      </c>
      <c r="CT8" s="14">
        <f ca="1"/>
        <v>80.349999999999994</v>
      </c>
    </row>
    <row r="9" spans="1:98" x14ac:dyDescent="0.3">
      <c r="F9" s="10" t="s">
        <v>3044</v>
      </c>
      <c r="G9" s="11">
        <f t="shared" si="0"/>
        <v>355368.79999999976</v>
      </c>
      <c r="H9" s="11">
        <f t="shared" si="1"/>
        <v>66836.970609999858</v>
      </c>
      <c r="I9" s="12">
        <f t="shared" si="2"/>
        <v>0.18807776768810291</v>
      </c>
      <c r="J9" s="13">
        <f t="shared" si="3"/>
        <v>-64.533616618014676</v>
      </c>
      <c r="K9" s="7"/>
      <c r="O9" s="7"/>
      <c r="P9" s="7"/>
      <c r="S9" t="s">
        <v>3052</v>
      </c>
      <c r="T9" s="20">
        <v>5388.8399999999992</v>
      </c>
      <c r="AP9" t="s">
        <v>86</v>
      </c>
      <c r="AQ9" s="8">
        <v>96261.300000000047</v>
      </c>
      <c r="AT9" t="s">
        <v>186</v>
      </c>
      <c r="AU9" s="8">
        <v>22554.429999999997</v>
      </c>
      <c r="AV9" s="8"/>
      <c r="AW9" s="8"/>
      <c r="AX9" s="14">
        <f ca="1"/>
        <v>6</v>
      </c>
      <c r="AY9" s="14" t="str">
        <f ca="1"/>
        <v>Economy Rollaway Files</v>
      </c>
      <c r="AZ9" s="14">
        <f ca="1"/>
        <v>35607.279999999999</v>
      </c>
      <c r="BA9" s="8"/>
      <c r="BC9" s="8"/>
      <c r="BU9" t="s">
        <v>2190</v>
      </c>
      <c r="BV9" s="8">
        <v>396.19</v>
      </c>
      <c r="BX9" s="14">
        <f ca="1"/>
        <v>1000</v>
      </c>
      <c r="BY9" s="14" t="str">
        <f ca="1"/>
        <v>Adam Saunders Gray</v>
      </c>
      <c r="BZ9" s="14">
        <f ca="1"/>
        <v>48.3</v>
      </c>
      <c r="CD9" t="s">
        <v>107</v>
      </c>
      <c r="CE9" s="8">
        <v>68946.660000000018</v>
      </c>
      <c r="CG9" s="14">
        <f ca="1"/>
        <v>44</v>
      </c>
      <c r="CH9" s="14" t="str">
        <f ca="1"/>
        <v>Connecticut</v>
      </c>
      <c r="CI9" s="14">
        <f ca="1"/>
        <v>6540.5400000000027</v>
      </c>
      <c r="CO9" t="s">
        <v>508</v>
      </c>
      <c r="CP9" s="8">
        <v>981.22</v>
      </c>
      <c r="CR9" s="14">
        <f ca="1"/>
        <v>424</v>
      </c>
      <c r="CS9" s="14" t="str">
        <f ca="1"/>
        <v>Albemarle</v>
      </c>
      <c r="CT9" s="14">
        <f ca="1"/>
        <v>526.53</v>
      </c>
    </row>
    <row r="10" spans="1:98" x14ac:dyDescent="0.3">
      <c r="E10" s="4"/>
      <c r="L10" s="14" t="s">
        <v>3233</v>
      </c>
      <c r="M10" s="15">
        <f>M3</f>
        <v>1924337.8800000018</v>
      </c>
      <c r="S10" t="s">
        <v>3053</v>
      </c>
      <c r="T10" s="20">
        <v>13926.830000000002</v>
      </c>
      <c r="AP10" t="s">
        <v>117</v>
      </c>
      <c r="AQ10" s="8">
        <v>98070.91</v>
      </c>
      <c r="AT10" t="s">
        <v>757</v>
      </c>
      <c r="AU10" s="8">
        <v>21253.25</v>
      </c>
      <c r="AV10" s="8"/>
      <c r="AW10" s="8"/>
      <c r="AX10" s="14">
        <f ca="1"/>
        <v>7</v>
      </c>
      <c r="AY10" s="14" t="str">
        <f ca="1"/>
        <v>Smead Adjustable Mobile File Trolley with Lockable Top</v>
      </c>
      <c r="AZ10" s="14">
        <f ca="1"/>
        <v>23995.11</v>
      </c>
      <c r="BA10" s="8"/>
      <c r="BC10" s="14" cm="1">
        <f t="array" aca="1" ref="BC10:BC12" ca="1">RANK(_xlfn.ANCHORARRAY(BE10),_xlfn.ANCHORARRAY(BE10))</f>
        <v>2</v>
      </c>
      <c r="BD10" s="14" t="str" cm="1">
        <f t="array" aca="1" ref="BD10:BD12" ca="1">OFFSET($BC$1,1,0,COUNT($BD$2:$BD$4))</f>
        <v>Furniture</v>
      </c>
      <c r="BE10" s="15" cm="1">
        <f t="array" aca="1" ref="BE10:BE12" ca="1">OFFSET($BC$1,1,1,COUNT($BD$2:$BD$4))</f>
        <v>660704.30999999971</v>
      </c>
      <c r="BU10" t="s">
        <v>1951</v>
      </c>
      <c r="BV10" s="8">
        <v>1338.6</v>
      </c>
      <c r="BX10" s="14">
        <f ca="1"/>
        <v>537</v>
      </c>
      <c r="BY10" s="14" t="str">
        <f ca="1"/>
        <v>Albert Frost</v>
      </c>
      <c r="BZ10" s="14">
        <f ca="1"/>
        <v>485.01</v>
      </c>
      <c r="CD10" t="s">
        <v>94</v>
      </c>
      <c r="CE10" s="8">
        <v>87651.110000000073</v>
      </c>
      <c r="CG10" s="14">
        <f ca="1"/>
        <v>48</v>
      </c>
      <c r="CH10" s="14" t="str">
        <f ca="1"/>
        <v>Delaware</v>
      </c>
      <c r="CI10" s="14">
        <f ca="1"/>
        <v>1257.76</v>
      </c>
      <c r="CO10" t="s">
        <v>543</v>
      </c>
      <c r="CP10" s="8">
        <v>1868.6000000000001</v>
      </c>
      <c r="CR10" s="14">
        <f ca="1"/>
        <v>329</v>
      </c>
      <c r="CS10" s="14" t="str">
        <f ca="1"/>
        <v>Albuquerque</v>
      </c>
      <c r="CT10" s="14">
        <f ca="1"/>
        <v>981.22</v>
      </c>
    </row>
    <row r="11" spans="1:98" x14ac:dyDescent="0.3">
      <c r="E11" s="4"/>
      <c r="L11" s="14" t="s">
        <v>3227</v>
      </c>
      <c r="M11" s="15">
        <f>M4</f>
        <v>224077.61183714992</v>
      </c>
      <c r="S11" t="s">
        <v>3054</v>
      </c>
      <c r="T11" s="20">
        <v>11520.370000000004</v>
      </c>
      <c r="AP11" t="s">
        <v>239</v>
      </c>
      <c r="AQ11" s="8">
        <v>99069.479999999981</v>
      </c>
      <c r="AT11" t="s">
        <v>1324</v>
      </c>
      <c r="AU11" s="8">
        <v>20915.169999999998</v>
      </c>
      <c r="AV11" s="8"/>
      <c r="AW11" s="8"/>
      <c r="AX11" s="14">
        <f ca="1"/>
        <v>8</v>
      </c>
      <c r="AY11" s="14" t="str">
        <f ca="1"/>
        <v>Hon 4700 Series Mobuis™ Mid-Back Task Chairs with Adjustable Arms</v>
      </c>
      <c r="AZ11" s="14">
        <f ca="1"/>
        <v>22554.429999999997</v>
      </c>
      <c r="BA11" s="8"/>
      <c r="BC11" s="14">
        <f ca="1"/>
        <v>3</v>
      </c>
      <c r="BD11" s="14" t="str">
        <f ca="1"/>
        <v>Office Supplies</v>
      </c>
      <c r="BE11" s="15">
        <f ca="1"/>
        <v>551368.61999999988</v>
      </c>
      <c r="BU11" t="s">
        <v>661</v>
      </c>
      <c r="BV11" s="8">
        <v>267.89</v>
      </c>
      <c r="BX11" s="14">
        <f ca="1"/>
        <v>584</v>
      </c>
      <c r="BY11" s="14" t="str">
        <f ca="1"/>
        <v>Albert Maxwell</v>
      </c>
      <c r="BZ11" s="14">
        <f ca="1"/>
        <v>396.19</v>
      </c>
      <c r="CD11" t="s">
        <v>89</v>
      </c>
      <c r="CE11" s="8">
        <v>31992.209999999995</v>
      </c>
      <c r="CG11" s="14">
        <f ca="1"/>
        <v>9</v>
      </c>
      <c r="CH11" s="14" t="str">
        <f ca="1"/>
        <v>District of Columbia</v>
      </c>
      <c r="CI11" s="14">
        <f ca="1"/>
        <v>68946.660000000018</v>
      </c>
      <c r="CO11" t="s">
        <v>1642</v>
      </c>
      <c r="CP11" s="8">
        <v>1218.26</v>
      </c>
      <c r="CR11" s="14">
        <f ca="1"/>
        <v>228</v>
      </c>
      <c r="CS11" s="14" t="str">
        <f ca="1"/>
        <v>Alexandria</v>
      </c>
      <c r="CT11" s="14">
        <f ca="1"/>
        <v>1868.6000000000001</v>
      </c>
    </row>
    <row r="12" spans="1:98" x14ac:dyDescent="0.3">
      <c r="E12" s="4"/>
      <c r="L12" s="14" t="s">
        <v>3234</v>
      </c>
      <c r="M12" s="16">
        <f>M5</f>
        <v>-39.730522284018633</v>
      </c>
      <c r="S12" t="s">
        <v>3055</v>
      </c>
      <c r="T12" s="20">
        <v>3355.12</v>
      </c>
      <c r="AP12" t="s">
        <v>153</v>
      </c>
      <c r="AQ12" s="8">
        <v>107796.09000000001</v>
      </c>
      <c r="AT12" t="s">
        <v>336</v>
      </c>
      <c r="AU12" s="8">
        <v>20478.150000000001</v>
      </c>
      <c r="AV12" s="8"/>
      <c r="AW12" s="8"/>
      <c r="AX12" s="14">
        <f ca="1"/>
        <v>9</v>
      </c>
      <c r="AY12" s="14" t="str">
        <f ca="1"/>
        <v>SAFCO PlanMaster Heigh-Adjustable Drafting Table Base, 43w x 30d x 30-37h, Black</v>
      </c>
      <c r="AZ12" s="14">
        <f ca="1"/>
        <v>21253.25</v>
      </c>
      <c r="BA12" s="8"/>
      <c r="BC12" s="14">
        <f ca="1"/>
        <v>1</v>
      </c>
      <c r="BD12" s="14" t="str">
        <f ca="1"/>
        <v>Technology</v>
      </c>
      <c r="BE12" s="15">
        <f ca="1"/>
        <v>712264.94999999925</v>
      </c>
      <c r="BU12" t="s">
        <v>2601</v>
      </c>
      <c r="BV12" s="8">
        <v>191.68</v>
      </c>
      <c r="BX12" s="14">
        <f ca="1"/>
        <v>318</v>
      </c>
      <c r="BY12" s="14" t="str">
        <f ca="1"/>
        <v>Albert Tyson</v>
      </c>
      <c r="BZ12" s="14">
        <f ca="1"/>
        <v>1338.6</v>
      </c>
      <c r="CD12" t="s">
        <v>610</v>
      </c>
      <c r="CE12" s="8">
        <v>13922.920000000002</v>
      </c>
      <c r="CG12" s="14">
        <f ca="1"/>
        <v>5</v>
      </c>
      <c r="CH12" s="14" t="str">
        <f ca="1"/>
        <v>Florida</v>
      </c>
      <c r="CI12" s="14">
        <f ca="1"/>
        <v>87651.110000000073</v>
      </c>
      <c r="CO12" t="s">
        <v>1698</v>
      </c>
      <c r="CP12" s="8">
        <v>522.15000000000009</v>
      </c>
      <c r="CR12" s="14">
        <f ca="1"/>
        <v>293</v>
      </c>
      <c r="CS12" s="14" t="str">
        <f ca="1"/>
        <v>Allen Park</v>
      </c>
      <c r="CT12" s="14">
        <f ca="1"/>
        <v>1218.26</v>
      </c>
    </row>
    <row r="13" spans="1:98" x14ac:dyDescent="0.3">
      <c r="E13" s="4"/>
      <c r="L13" s="14" t="s">
        <v>3235</v>
      </c>
      <c r="M13" s="17">
        <f>M6</f>
        <v>25268</v>
      </c>
      <c r="S13" t="s">
        <v>3056</v>
      </c>
      <c r="T13" s="20">
        <v>14882.67</v>
      </c>
      <c r="AP13" t="s">
        <v>120</v>
      </c>
      <c r="AQ13" s="8">
        <v>177417.60000000001</v>
      </c>
      <c r="AT13" t="s">
        <v>250</v>
      </c>
      <c r="AU13" s="8">
        <v>19539.43</v>
      </c>
      <c r="AV13" s="8"/>
      <c r="AW13" s="8"/>
      <c r="AX13" s="14">
        <f ca="1"/>
        <v>10</v>
      </c>
      <c r="AY13" s="14" t="str">
        <f ca="1"/>
        <v>Riverside Palais Royal Lawyers Bookcase, Royale Cherry Finish</v>
      </c>
      <c r="AZ13" s="14">
        <f ca="1"/>
        <v>20915.169999999998</v>
      </c>
      <c r="BA13" s="8"/>
      <c r="BC13" s="8"/>
      <c r="BU13" t="s">
        <v>2462</v>
      </c>
      <c r="BV13" s="8">
        <v>205.76</v>
      </c>
      <c r="BX13" s="14">
        <f ca="1"/>
        <v>681</v>
      </c>
      <c r="BY13" s="14" t="str">
        <f ca="1"/>
        <v>Alex Harrell</v>
      </c>
      <c r="BZ13" s="14">
        <f ca="1"/>
        <v>267.89</v>
      </c>
      <c r="CD13" t="s">
        <v>176</v>
      </c>
      <c r="CE13" s="8">
        <v>98971.249999999942</v>
      </c>
      <c r="CG13" s="14">
        <f ca="1"/>
        <v>19</v>
      </c>
      <c r="CH13" s="14" t="str">
        <f ca="1"/>
        <v>Georgia</v>
      </c>
      <c r="CI13" s="14">
        <f ca="1"/>
        <v>31992.209999999995</v>
      </c>
      <c r="CO13" t="s">
        <v>1005</v>
      </c>
      <c r="CP13" s="8">
        <v>6103.1900000000005</v>
      </c>
      <c r="CR13" s="14">
        <f ca="1"/>
        <v>425</v>
      </c>
      <c r="CS13" s="14" t="str">
        <f ca="1"/>
        <v>Allentown</v>
      </c>
      <c r="CT13" s="14">
        <f ca="1"/>
        <v>522.15000000000009</v>
      </c>
    </row>
    <row r="14" spans="1:98" x14ac:dyDescent="0.3">
      <c r="E14" s="4"/>
      <c r="L14" s="18" t="s">
        <v>3228</v>
      </c>
      <c r="M14" s="19">
        <f>$M$4/$M$3</f>
        <v>0.1164440060999837</v>
      </c>
      <c r="S14" t="s">
        <v>3057</v>
      </c>
      <c r="T14" s="20">
        <v>1772.04</v>
      </c>
      <c r="AP14" t="s">
        <v>67</v>
      </c>
      <c r="AQ14" s="8">
        <v>185928.13999999975</v>
      </c>
      <c r="AT14" t="s">
        <v>198</v>
      </c>
      <c r="AU14" s="8">
        <v>18189.98</v>
      </c>
      <c r="AV14" s="8"/>
      <c r="AW14" s="8"/>
      <c r="AX14" s="14">
        <f ca="1"/>
        <v>11</v>
      </c>
      <c r="AY14" s="14" t="str">
        <f ca="1"/>
        <v>Fellowes Super Stor/Drawer® Files</v>
      </c>
      <c r="AZ14" s="14">
        <f ca="1"/>
        <v>20478.150000000001</v>
      </c>
      <c r="BA14" s="8"/>
      <c r="BB14" s="8"/>
      <c r="BU14" t="s">
        <v>42</v>
      </c>
      <c r="BV14" s="8">
        <v>5584.7</v>
      </c>
      <c r="BX14" s="14">
        <f ca="1"/>
        <v>754</v>
      </c>
      <c r="BY14" s="14" t="str">
        <f ca="1"/>
        <v>Alex Nicholson</v>
      </c>
      <c r="BZ14" s="14">
        <f ca="1"/>
        <v>191.68</v>
      </c>
      <c r="CD14" t="s">
        <v>413</v>
      </c>
      <c r="CE14" s="8">
        <v>41089.049999999996</v>
      </c>
      <c r="CG14" s="14">
        <f ca="1"/>
        <v>32</v>
      </c>
      <c r="CH14" s="14" t="str">
        <f ca="1"/>
        <v>Idaho</v>
      </c>
      <c r="CI14" s="14">
        <f ca="1"/>
        <v>13922.920000000002</v>
      </c>
      <c r="CO14" t="s">
        <v>452</v>
      </c>
      <c r="CP14" s="8">
        <v>227.45999999999998</v>
      </c>
      <c r="CR14" s="14">
        <f ca="1"/>
        <v>64</v>
      </c>
      <c r="CS14" s="14" t="str">
        <f ca="1"/>
        <v>Altamonte Springs</v>
      </c>
      <c r="CT14" s="14">
        <f ca="1"/>
        <v>6103.1900000000005</v>
      </c>
    </row>
    <row r="15" spans="1:98" x14ac:dyDescent="0.3">
      <c r="E15" s="4"/>
      <c r="S15" t="s">
        <v>3058</v>
      </c>
      <c r="T15" s="20">
        <v>5200.1899999999996</v>
      </c>
      <c r="AP15" t="s">
        <v>32</v>
      </c>
      <c r="AQ15" s="8">
        <v>193764.58000000007</v>
      </c>
      <c r="AT15" t="s">
        <v>312</v>
      </c>
      <c r="AU15" s="8">
        <v>17873.169999999998</v>
      </c>
      <c r="AV15" s="8"/>
      <c r="AW15" s="8"/>
      <c r="AX15" s="14">
        <f ca="1"/>
        <v>12</v>
      </c>
      <c r="AY15" s="14" t="str">
        <f ca="1"/>
        <v>Hon 2090 “Pillow Soft” Series Mid Back Swivel/Tilt Chairs</v>
      </c>
      <c r="AZ15" s="14">
        <f ca="1"/>
        <v>19539.43</v>
      </c>
      <c r="BA15" s="8"/>
      <c r="BB15" s="8"/>
      <c r="BU15" t="s">
        <v>2946</v>
      </c>
      <c r="BV15" s="8">
        <v>116.8</v>
      </c>
      <c r="BX15" s="14">
        <f ca="1"/>
        <v>735</v>
      </c>
      <c r="BY15" s="14" t="str">
        <f ca="1"/>
        <v>Alex Watkins</v>
      </c>
      <c r="BZ15" s="14">
        <f ca="1"/>
        <v>205.76</v>
      </c>
      <c r="CD15" t="s">
        <v>455</v>
      </c>
      <c r="CE15" s="8">
        <v>10977.689999999999</v>
      </c>
      <c r="CG15" s="14">
        <f ca="1"/>
        <v>3</v>
      </c>
      <c r="CH15" s="14" t="str">
        <f ca="1"/>
        <v>Illinois</v>
      </c>
      <c r="CI15" s="14">
        <f ca="1"/>
        <v>98971.249999999942</v>
      </c>
      <c r="CO15" t="s">
        <v>1061</v>
      </c>
      <c r="CP15" s="8">
        <v>428.05</v>
      </c>
      <c r="CR15" s="14">
        <f ca="1"/>
        <v>584</v>
      </c>
      <c r="CS15" s="14" t="str">
        <f ca="1"/>
        <v>Alton</v>
      </c>
      <c r="CT15" s="14">
        <f ca="1"/>
        <v>227.45999999999998</v>
      </c>
    </row>
    <row r="16" spans="1:98" x14ac:dyDescent="0.3">
      <c r="E16" s="4"/>
      <c r="S16" t="s">
        <v>3059</v>
      </c>
      <c r="T16" s="20">
        <v>4829.9499999999989</v>
      </c>
      <c r="AP16" t="s">
        <v>56</v>
      </c>
      <c r="AQ16" s="8">
        <v>198764.48999999987</v>
      </c>
      <c r="AT16" t="s">
        <v>34</v>
      </c>
      <c r="AU16" s="8">
        <v>17164.48</v>
      </c>
      <c r="AV16" s="8"/>
      <c r="AW16" s="8"/>
      <c r="AX16" s="14">
        <f ca="1"/>
        <v>13</v>
      </c>
      <c r="AY16" s="14" t="str">
        <f ca="1"/>
        <v>Electrix Halogen Magnifier Lamp</v>
      </c>
      <c r="AZ16" s="14">
        <f ca="1"/>
        <v>18189.98</v>
      </c>
      <c r="BA16" s="8"/>
      <c r="BB16" s="8"/>
      <c r="BU16" t="s">
        <v>2451</v>
      </c>
      <c r="BV16" s="8">
        <v>33.65</v>
      </c>
      <c r="BX16" s="14">
        <f ca="1"/>
        <v>92</v>
      </c>
      <c r="BY16" s="14" t="str">
        <f ca="1"/>
        <v>Alexander O'Brien</v>
      </c>
      <c r="BZ16" s="14">
        <f ca="1"/>
        <v>5584.7</v>
      </c>
      <c r="CD16" t="s">
        <v>991</v>
      </c>
      <c r="CE16" s="8">
        <v>29678.210000000006</v>
      </c>
      <c r="CG16" s="14">
        <f ca="1"/>
        <v>17</v>
      </c>
      <c r="CH16" s="14" t="str">
        <f ca="1"/>
        <v>Indiana</v>
      </c>
      <c r="CI16" s="14">
        <f ca="1"/>
        <v>41089.049999999996</v>
      </c>
      <c r="CO16" t="s">
        <v>2669</v>
      </c>
      <c r="CP16" s="8">
        <v>7.15</v>
      </c>
      <c r="CR16" s="14">
        <f ca="1"/>
        <v>462</v>
      </c>
      <c r="CS16" s="14" t="str">
        <f ca="1"/>
        <v>Altoona</v>
      </c>
      <c r="CT16" s="14">
        <f ca="1"/>
        <v>428.05</v>
      </c>
    </row>
    <row r="17" spans="5:98" x14ac:dyDescent="0.3">
      <c r="E17" s="4"/>
      <c r="S17" t="s">
        <v>3060</v>
      </c>
      <c r="T17" s="20">
        <v>3964.1299999999997</v>
      </c>
      <c r="AP17" t="s">
        <v>185</v>
      </c>
      <c r="AQ17" s="8">
        <v>261072.73000000004</v>
      </c>
      <c r="AT17" t="s">
        <v>486</v>
      </c>
      <c r="AU17" s="8">
        <v>16862.66</v>
      </c>
      <c r="AV17" s="8"/>
      <c r="AW17" s="8"/>
      <c r="AX17" s="14">
        <f ca="1"/>
        <v>14</v>
      </c>
      <c r="AY17" s="14" t="str">
        <f ca="1"/>
        <v>Office Star - Mid Back Dual function Ergonomic High Back Chair with 2-Way Adjustable Arms</v>
      </c>
      <c r="AZ17" s="14">
        <f ca="1"/>
        <v>17873.169999999998</v>
      </c>
      <c r="BA17" s="8"/>
      <c r="BB17" s="8"/>
      <c r="BU17" t="s">
        <v>492</v>
      </c>
      <c r="BV17" s="8">
        <v>10.72</v>
      </c>
      <c r="BX17" s="14">
        <f ca="1"/>
        <v>840</v>
      </c>
      <c r="BY17" s="14" t="str">
        <f ca="1"/>
        <v>Alexandra Wise</v>
      </c>
      <c r="BZ17" s="14">
        <f ca="1"/>
        <v>116.8</v>
      </c>
      <c r="CD17" t="s">
        <v>409</v>
      </c>
      <c r="CE17" s="8">
        <v>15291.35</v>
      </c>
      <c r="CG17" s="14">
        <f ca="1"/>
        <v>36</v>
      </c>
      <c r="CH17" s="14" t="str">
        <f ca="1"/>
        <v>Iowa</v>
      </c>
      <c r="CI17" s="14">
        <f ca="1"/>
        <v>10977.689999999999</v>
      </c>
      <c r="CO17" t="s">
        <v>1114</v>
      </c>
      <c r="CP17" s="8">
        <v>1055.49</v>
      </c>
      <c r="CR17" s="14">
        <f ca="1"/>
        <v>866</v>
      </c>
      <c r="CS17" s="14" t="str">
        <f ca="1"/>
        <v>Altus</v>
      </c>
      <c r="CT17" s="14">
        <f ca="1"/>
        <v>7.15</v>
      </c>
    </row>
    <row r="18" spans="5:98" x14ac:dyDescent="0.3">
      <c r="E18" s="4"/>
      <c r="S18" t="s">
        <v>3061</v>
      </c>
      <c r="T18" s="20">
        <v>6667.69</v>
      </c>
      <c r="AP18" t="s">
        <v>77</v>
      </c>
      <c r="AQ18" s="8">
        <v>318169.67999999959</v>
      </c>
      <c r="AT18" t="s">
        <v>586</v>
      </c>
      <c r="AU18" s="8">
        <v>16519.72</v>
      </c>
      <c r="AV18" s="8"/>
      <c r="AW18" s="8"/>
      <c r="AX18" s="14">
        <f ca="1"/>
        <v>15</v>
      </c>
      <c r="AY18" s="14" t="str">
        <f ca="1"/>
        <v>Bevis 36 x 72 Conference Tables</v>
      </c>
      <c r="AZ18" s="14">
        <f ca="1"/>
        <v>17164.48</v>
      </c>
      <c r="BA18" s="8"/>
      <c r="BB18" s="8"/>
      <c r="BU18" t="s">
        <v>1646</v>
      </c>
      <c r="BV18" s="8">
        <v>10925.98</v>
      </c>
      <c r="BX18" s="14">
        <f ca="1"/>
        <v>1043</v>
      </c>
      <c r="BY18" s="14" t="str">
        <f ca="1"/>
        <v>Alfred Barber</v>
      </c>
      <c r="BZ18" s="14">
        <f ca="1"/>
        <v>33.65</v>
      </c>
      <c r="CD18" t="s">
        <v>521</v>
      </c>
      <c r="CE18" s="8">
        <v>14909.43</v>
      </c>
      <c r="CG18" s="14">
        <f ca="1"/>
        <v>21</v>
      </c>
      <c r="CH18" s="14" t="str">
        <f ca="1"/>
        <v>Kansas</v>
      </c>
      <c r="CI18" s="14">
        <f ca="1"/>
        <v>29678.210000000006</v>
      </c>
      <c r="CO18" t="s">
        <v>1655</v>
      </c>
      <c r="CP18" s="8">
        <v>13.01</v>
      </c>
      <c r="CR18" s="14">
        <f ca="1"/>
        <v>318</v>
      </c>
      <c r="CS18" s="14" t="str">
        <f ca="1"/>
        <v>Amarillo</v>
      </c>
      <c r="CT18" s="14">
        <f ca="1"/>
        <v>1055.49</v>
      </c>
    </row>
    <row r="19" spans="5:98" x14ac:dyDescent="0.3">
      <c r="E19" s="4"/>
      <c r="S19" t="s">
        <v>3062</v>
      </c>
      <c r="T19" s="20">
        <v>2987.38</v>
      </c>
      <c r="AT19" t="s">
        <v>893</v>
      </c>
      <c r="AU19" s="8">
        <v>15948.48</v>
      </c>
      <c r="AV19" s="8"/>
      <c r="AW19" s="8"/>
      <c r="AX19" s="14">
        <f ca="1"/>
        <v>16</v>
      </c>
      <c r="AY19" s="14" t="str">
        <f ca="1"/>
        <v>Canon PC1060 Personal Laser Copier</v>
      </c>
      <c r="AZ19" s="14">
        <f ca="1"/>
        <v>16862.66</v>
      </c>
      <c r="BA19" s="8"/>
      <c r="BB19" s="8"/>
      <c r="BC19" s="8"/>
      <c r="BD19" s="8"/>
      <c r="BE19" s="8"/>
      <c r="BU19" t="s">
        <v>1362</v>
      </c>
      <c r="BV19" s="8">
        <v>952.26</v>
      </c>
      <c r="BX19" s="14">
        <f ca="1"/>
        <v>1113</v>
      </c>
      <c r="BY19" s="14" t="str">
        <f ca="1"/>
        <v>Alfred Harmon</v>
      </c>
      <c r="BZ19" s="14">
        <f ca="1"/>
        <v>10.72</v>
      </c>
      <c r="CD19" t="s">
        <v>487</v>
      </c>
      <c r="CE19" s="8">
        <v>31131.739999999994</v>
      </c>
      <c r="CG19" s="14">
        <f ca="1"/>
        <v>29</v>
      </c>
      <c r="CH19" s="14" t="str">
        <f ca="1"/>
        <v>Kentucky</v>
      </c>
      <c r="CI19" s="14">
        <f ca="1"/>
        <v>15291.35</v>
      </c>
      <c r="CO19" t="s">
        <v>1924</v>
      </c>
      <c r="CP19" s="8">
        <v>787.36</v>
      </c>
      <c r="CR19" s="14">
        <f ca="1"/>
        <v>854</v>
      </c>
      <c r="CS19" s="14" t="str">
        <f ca="1"/>
        <v>Anacortes</v>
      </c>
      <c r="CT19" s="14">
        <f ca="1"/>
        <v>13.01</v>
      </c>
    </row>
    <row r="20" spans="5:98" x14ac:dyDescent="0.3">
      <c r="E20" s="4"/>
      <c r="S20" t="s">
        <v>3063</v>
      </c>
      <c r="T20" s="20">
        <v>1652.89</v>
      </c>
      <c r="AT20" t="s">
        <v>233</v>
      </c>
      <c r="AU20" s="8">
        <v>15731.93</v>
      </c>
      <c r="AV20" s="8"/>
      <c r="AW20" s="8"/>
      <c r="AX20" s="14">
        <f ca="1"/>
        <v>17</v>
      </c>
      <c r="AY20" s="14" t="str">
        <f ca="1"/>
        <v>Sharp 1540cs Digital Laser Copier</v>
      </c>
      <c r="AZ20" s="14">
        <f ca="1"/>
        <v>16519.72</v>
      </c>
      <c r="BA20" s="8"/>
      <c r="BB20" s="8"/>
      <c r="BC20" s="8"/>
      <c r="BD20" s="8"/>
      <c r="BE20" s="8"/>
      <c r="BU20" t="s">
        <v>1628</v>
      </c>
      <c r="BV20" s="8">
        <v>414.49</v>
      </c>
      <c r="BX20" s="14">
        <f ca="1"/>
        <v>30</v>
      </c>
      <c r="BY20" s="14" t="str">
        <f ca="1"/>
        <v>Alfred Singh</v>
      </c>
      <c r="BZ20" s="14">
        <f ca="1"/>
        <v>10925.98</v>
      </c>
      <c r="CD20" t="s">
        <v>460</v>
      </c>
      <c r="CE20" s="8">
        <v>15597.440000000002</v>
      </c>
      <c r="CG20" s="14">
        <f ca="1"/>
        <v>30</v>
      </c>
      <c r="CH20" s="14" t="str">
        <f ca="1"/>
        <v>Louisiana</v>
      </c>
      <c r="CI20" s="14">
        <f ca="1"/>
        <v>14909.43</v>
      </c>
      <c r="CO20" t="s">
        <v>659</v>
      </c>
      <c r="CP20" s="8">
        <v>1240.81</v>
      </c>
      <c r="CR20" s="14">
        <f ca="1"/>
        <v>360</v>
      </c>
      <c r="CS20" s="14" t="str">
        <f ca="1"/>
        <v>Anderson</v>
      </c>
      <c r="CT20" s="14">
        <f ca="1"/>
        <v>787.36</v>
      </c>
    </row>
    <row r="21" spans="5:98" x14ac:dyDescent="0.3">
      <c r="E21" s="4"/>
      <c r="S21" t="s">
        <v>3064</v>
      </c>
      <c r="T21" s="20">
        <v>6109.01</v>
      </c>
      <c r="AT21" t="s">
        <v>304</v>
      </c>
      <c r="AU21" s="8">
        <v>15429.03</v>
      </c>
      <c r="AV21" s="8"/>
      <c r="AW21" s="8"/>
      <c r="AX21" s="14">
        <f ca="1"/>
        <v>18</v>
      </c>
      <c r="AY21" s="14" t="str">
        <f ca="1"/>
        <v>GBC DocuBind TL300 Electric Binding System</v>
      </c>
      <c r="AZ21" s="14">
        <f ca="1"/>
        <v>15948.48</v>
      </c>
      <c r="BA21" s="8"/>
      <c r="BB21" s="8"/>
      <c r="BC21" s="8"/>
      <c r="BD21" s="8"/>
      <c r="BE21" s="8"/>
      <c r="BU21" t="s">
        <v>1336</v>
      </c>
      <c r="BV21" s="8">
        <v>49.81</v>
      </c>
      <c r="BX21" s="14">
        <f ca="1"/>
        <v>394</v>
      </c>
      <c r="BY21" s="14" t="str">
        <f ca="1"/>
        <v>Alice Berger McIntyre</v>
      </c>
      <c r="BZ21" s="14">
        <f ca="1"/>
        <v>952.26</v>
      </c>
      <c r="CD21" t="s">
        <v>98</v>
      </c>
      <c r="CE21" s="8">
        <v>59114.820000000014</v>
      </c>
      <c r="CG21" s="14">
        <f ca="1"/>
        <v>20</v>
      </c>
      <c r="CH21" s="14" t="str">
        <f ca="1"/>
        <v>Maine</v>
      </c>
      <c r="CI21" s="14">
        <f ca="1"/>
        <v>31131.739999999994</v>
      </c>
      <c r="CO21" t="s">
        <v>2930</v>
      </c>
      <c r="CP21" s="8">
        <v>670.9</v>
      </c>
      <c r="CR21" s="14">
        <f ca="1"/>
        <v>289</v>
      </c>
      <c r="CS21" s="14" t="str">
        <f ca="1"/>
        <v>Annandale</v>
      </c>
      <c r="CT21" s="14">
        <f ca="1"/>
        <v>1240.81</v>
      </c>
    </row>
    <row r="22" spans="5:98" x14ac:dyDescent="0.3">
      <c r="E22" s="4"/>
      <c r="S22" t="s">
        <v>3065</v>
      </c>
      <c r="T22" s="20">
        <v>12281.51</v>
      </c>
      <c r="AT22" t="s">
        <v>842</v>
      </c>
      <c r="AU22" s="8">
        <v>15410.34</v>
      </c>
      <c r="AV22" s="8"/>
      <c r="AW22" s="8"/>
      <c r="AX22" s="14">
        <f ca="1"/>
        <v>19</v>
      </c>
      <c r="AY22" s="14" t="str">
        <f ca="1"/>
        <v>Luxo Professional Fluorescent Magnifier Lamp with Clamp-Mount Base</v>
      </c>
      <c r="AZ22" s="14">
        <f ca="1"/>
        <v>15731.93</v>
      </c>
      <c r="BA22" s="8"/>
      <c r="BB22" s="8"/>
      <c r="BC22" s="8"/>
      <c r="BD22" s="8"/>
      <c r="BE22" s="8"/>
      <c r="BU22" t="s">
        <v>1424</v>
      </c>
      <c r="BV22" s="8">
        <v>881.94</v>
      </c>
      <c r="BX22" s="14">
        <f ca="1"/>
        <v>573</v>
      </c>
      <c r="BY22" s="14" t="str">
        <f ca="1"/>
        <v>Alice Coley</v>
      </c>
      <c r="BZ22" s="14">
        <f ca="1"/>
        <v>414.49</v>
      </c>
      <c r="CD22" t="s">
        <v>216</v>
      </c>
      <c r="CE22" s="8">
        <v>69641.810000000012</v>
      </c>
      <c r="CG22" s="14">
        <f ca="1"/>
        <v>28</v>
      </c>
      <c r="CH22" s="14" t="str">
        <f ca="1"/>
        <v>Maryland</v>
      </c>
      <c r="CI22" s="14">
        <f ca="1"/>
        <v>15597.440000000002</v>
      </c>
      <c r="CO22" t="s">
        <v>2723</v>
      </c>
      <c r="CP22" s="8">
        <v>312.58999999999997</v>
      </c>
      <c r="CR22" s="14">
        <f ca="1"/>
        <v>384</v>
      </c>
      <c r="CS22" s="14" t="str">
        <f ca="1"/>
        <v>Annapolis</v>
      </c>
      <c r="CT22" s="14">
        <f ca="1"/>
        <v>670.9</v>
      </c>
    </row>
    <row r="23" spans="5:98" x14ac:dyDescent="0.3">
      <c r="E23" s="4"/>
      <c r="S23" t="s">
        <v>3066</v>
      </c>
      <c r="T23" s="20">
        <v>13513.640000000001</v>
      </c>
      <c r="AT23" t="s">
        <v>534</v>
      </c>
      <c r="AU23" s="8">
        <v>14863.98</v>
      </c>
      <c r="AV23" s="8"/>
      <c r="AW23" s="8"/>
      <c r="AX23" s="14">
        <f ca="1"/>
        <v>20</v>
      </c>
      <c r="AY23" s="14" t="str">
        <f ca="1"/>
        <v>Atlantic Metals Mobile 5-Shelf Bookcases, Custom Colors</v>
      </c>
      <c r="AZ23" s="14">
        <f ca="1"/>
        <v>15429.03</v>
      </c>
      <c r="BA23" s="8"/>
      <c r="BB23" s="8"/>
      <c r="BC23" s="8"/>
      <c r="BD23" s="8"/>
      <c r="BE23" s="8"/>
      <c r="BU23" t="s">
        <v>2872</v>
      </c>
      <c r="BV23" s="8">
        <v>1277.49</v>
      </c>
      <c r="BX23" s="14">
        <f ca="1"/>
        <v>995</v>
      </c>
      <c r="BY23" s="14" t="str">
        <f ca="1"/>
        <v>Alicia Curtis</v>
      </c>
      <c r="BZ23" s="14">
        <f ca="1"/>
        <v>49.81</v>
      </c>
      <c r="CD23" t="s">
        <v>474</v>
      </c>
      <c r="CE23" s="8">
        <v>41671.260000000009</v>
      </c>
      <c r="CG23" s="14">
        <f ca="1"/>
        <v>10</v>
      </c>
      <c r="CH23" s="14" t="str">
        <f ca="1"/>
        <v>Massachusetts</v>
      </c>
      <c r="CI23" s="14">
        <f ca="1"/>
        <v>59114.820000000014</v>
      </c>
      <c r="CO23" t="s">
        <v>1522</v>
      </c>
      <c r="CP23" s="8">
        <v>650.70000000000005</v>
      </c>
      <c r="CR23" s="14">
        <f ca="1"/>
        <v>526</v>
      </c>
      <c r="CS23" s="14" t="str">
        <f ca="1"/>
        <v>Ansonia</v>
      </c>
      <c r="CT23" s="14">
        <f ca="1"/>
        <v>312.58999999999997</v>
      </c>
    </row>
    <row r="24" spans="5:98" x14ac:dyDescent="0.3">
      <c r="E24" s="4"/>
      <c r="S24" t="s">
        <v>3067</v>
      </c>
      <c r="T24" s="20">
        <v>765.9</v>
      </c>
      <c r="AT24" t="s">
        <v>342</v>
      </c>
      <c r="AU24" s="8">
        <v>14711.349999999999</v>
      </c>
      <c r="AV24" s="8"/>
      <c r="AW24" s="8"/>
      <c r="AX24" s="14">
        <f ca="1"/>
        <v>21</v>
      </c>
      <c r="AY24" s="14" t="str">
        <f ca="1"/>
        <v>Okidata ML390 Turbo Dot Matrix Printers</v>
      </c>
      <c r="AZ24" s="14">
        <f ca="1"/>
        <v>15410.34</v>
      </c>
      <c r="BA24" s="8"/>
      <c r="BB24" s="8"/>
      <c r="BC24" s="8"/>
      <c r="BD24" s="8"/>
      <c r="BE24" s="8"/>
      <c r="BU24" t="s">
        <v>1395</v>
      </c>
      <c r="BV24" s="8">
        <v>2956.6299999999997</v>
      </c>
      <c r="BX24" s="14">
        <f ca="1"/>
        <v>416</v>
      </c>
      <c r="BY24" s="14" t="str">
        <f ca="1"/>
        <v>Alicia Maynard</v>
      </c>
      <c r="BZ24" s="14">
        <f ca="1"/>
        <v>881.94</v>
      </c>
      <c r="CD24" t="s">
        <v>1227</v>
      </c>
      <c r="CE24" s="8">
        <v>9689.58</v>
      </c>
      <c r="CG24" s="14">
        <f ca="1"/>
        <v>7</v>
      </c>
      <c r="CH24" s="14" t="str">
        <f ca="1"/>
        <v>Michigan</v>
      </c>
      <c r="CI24" s="14">
        <f ca="1"/>
        <v>69641.810000000012</v>
      </c>
      <c r="CO24" t="s">
        <v>1444</v>
      </c>
      <c r="CP24" s="8">
        <v>277.07</v>
      </c>
      <c r="CR24" s="14">
        <f ca="1"/>
        <v>388</v>
      </c>
      <c r="CS24" s="14" t="str">
        <f ca="1"/>
        <v>Apex</v>
      </c>
      <c r="CT24" s="14">
        <f ca="1"/>
        <v>650.70000000000005</v>
      </c>
    </row>
    <row r="25" spans="5:98" x14ac:dyDescent="0.3">
      <c r="E25" s="4"/>
      <c r="S25" t="s">
        <v>3068</v>
      </c>
      <c r="T25" s="20">
        <v>16805.47</v>
      </c>
      <c r="AT25" t="s">
        <v>203</v>
      </c>
      <c r="AU25" s="8">
        <v>14054.52</v>
      </c>
      <c r="AV25" s="8"/>
      <c r="AW25" s="8"/>
      <c r="AX25" s="14">
        <f ca="1"/>
        <v>22</v>
      </c>
      <c r="AY25" s="14" t="str">
        <f ca="1"/>
        <v>Hon 94000 Series Round Tables</v>
      </c>
      <c r="AZ25" s="14">
        <f ca="1"/>
        <v>14863.98</v>
      </c>
      <c r="BA25" s="8"/>
      <c r="BB25" s="8"/>
      <c r="BC25" s="8"/>
      <c r="BD25" s="8"/>
      <c r="BE25" s="8"/>
      <c r="BU25" t="s">
        <v>2034</v>
      </c>
      <c r="BV25" s="8">
        <v>1494.63</v>
      </c>
      <c r="BX25" s="14">
        <f ca="1"/>
        <v>329</v>
      </c>
      <c r="BY25" s="14" t="str">
        <f ca="1"/>
        <v>Alicia Wood Shah</v>
      </c>
      <c r="BZ25" s="14">
        <f ca="1"/>
        <v>1277.49</v>
      </c>
      <c r="CD25" t="s">
        <v>433</v>
      </c>
      <c r="CE25" s="8">
        <v>10903.079999999998</v>
      </c>
      <c r="CG25" s="14">
        <f ca="1"/>
        <v>16</v>
      </c>
      <c r="CH25" s="14" t="str">
        <f ca="1"/>
        <v>Minnesota</v>
      </c>
      <c r="CI25" s="14">
        <f ca="1"/>
        <v>41671.260000000009</v>
      </c>
      <c r="CO25" t="s">
        <v>2352</v>
      </c>
      <c r="CP25" s="8">
        <v>4192.6600000000008</v>
      </c>
      <c r="CR25" s="14">
        <f ca="1"/>
        <v>552</v>
      </c>
      <c r="CS25" s="14" t="str">
        <f ca="1"/>
        <v>Apple Valley</v>
      </c>
      <c r="CT25" s="14">
        <f ca="1"/>
        <v>277.07</v>
      </c>
    </row>
    <row r="26" spans="5:98" x14ac:dyDescent="0.3">
      <c r="E26" s="4"/>
      <c r="S26" t="s">
        <v>3069</v>
      </c>
      <c r="T26" s="20">
        <v>445.25</v>
      </c>
      <c r="AT26" t="s">
        <v>231</v>
      </c>
      <c r="AU26" s="8">
        <v>13752.289999999999</v>
      </c>
      <c r="AV26" s="8"/>
      <c r="AW26" s="8"/>
      <c r="AX26" s="14">
        <f ca="1"/>
        <v>23</v>
      </c>
      <c r="AY26" s="14" t="str">
        <f ca="1"/>
        <v>Fellowes Staxonsteel® Drawer Files</v>
      </c>
      <c r="AZ26" s="14">
        <f ca="1"/>
        <v>14711.349999999999</v>
      </c>
      <c r="BA26" s="8"/>
      <c r="BB26" s="8"/>
      <c r="BC26" s="8"/>
      <c r="BD26" s="8"/>
      <c r="BE26" s="8"/>
      <c r="BU26" t="s">
        <v>2691</v>
      </c>
      <c r="BV26" s="8">
        <v>2353.5500000000002</v>
      </c>
      <c r="BX26" s="14">
        <f ca="1"/>
        <v>166</v>
      </c>
      <c r="BY26" s="14" t="str">
        <f ca="1"/>
        <v>Alison Jones</v>
      </c>
      <c r="BZ26" s="14">
        <f ca="1"/>
        <v>2956.6299999999997</v>
      </c>
      <c r="CD26" t="s">
        <v>1259</v>
      </c>
      <c r="CE26" s="8">
        <v>12593.590000000002</v>
      </c>
      <c r="CG26" s="14">
        <f ca="1"/>
        <v>40</v>
      </c>
      <c r="CH26" s="14" t="str">
        <f ca="1"/>
        <v>Mississippi</v>
      </c>
      <c r="CI26" s="14">
        <f ca="1"/>
        <v>9689.58</v>
      </c>
      <c r="CO26" t="s">
        <v>2403</v>
      </c>
      <c r="CP26" s="8">
        <v>250.5</v>
      </c>
      <c r="CR26" s="14">
        <f ca="1"/>
        <v>98</v>
      </c>
      <c r="CS26" s="14" t="str">
        <f ca="1"/>
        <v>Appleton</v>
      </c>
      <c r="CT26" s="14">
        <f ca="1"/>
        <v>4192.6600000000008</v>
      </c>
    </row>
    <row r="27" spans="5:98" x14ac:dyDescent="0.3">
      <c r="E27" s="4"/>
      <c r="S27" t="s">
        <v>3070</v>
      </c>
      <c r="T27" s="20">
        <v>7035.73</v>
      </c>
      <c r="AT27" t="s">
        <v>215</v>
      </c>
      <c r="AU27" s="8">
        <v>13638.18</v>
      </c>
      <c r="AV27" s="8"/>
      <c r="AW27" s="8"/>
      <c r="AX27" s="14">
        <f ca="1"/>
        <v>24</v>
      </c>
      <c r="AY27" s="14" t="str">
        <f ca="1"/>
        <v>Hoover WindTunnel™ Plus Canister Vacuum</v>
      </c>
      <c r="AZ27" s="14">
        <f ca="1"/>
        <v>14054.52</v>
      </c>
      <c r="BA27" s="8"/>
      <c r="BB27" s="8"/>
      <c r="BC27" s="8"/>
      <c r="BD27" s="8"/>
      <c r="BE27" s="8"/>
      <c r="BU27" t="s">
        <v>1967</v>
      </c>
      <c r="BV27" s="8">
        <v>1455.1499999999999</v>
      </c>
      <c r="BX27" s="14">
        <f ca="1"/>
        <v>296</v>
      </c>
      <c r="BY27" s="14" t="str">
        <f ca="1"/>
        <v>Alison Peters Wooten</v>
      </c>
      <c r="BZ27" s="14">
        <f ca="1"/>
        <v>1494.63</v>
      </c>
      <c r="CD27" t="s">
        <v>467</v>
      </c>
      <c r="CE27" s="8">
        <v>15764.509999999997</v>
      </c>
      <c r="CG27" s="14">
        <f ca="1"/>
        <v>37</v>
      </c>
      <c r="CH27" s="14" t="str">
        <f ca="1"/>
        <v>Missouri</v>
      </c>
      <c r="CI27" s="14">
        <f ca="1"/>
        <v>10903.079999999998</v>
      </c>
      <c r="CO27" t="s">
        <v>800</v>
      </c>
      <c r="CP27" s="8">
        <v>164.71</v>
      </c>
      <c r="CR27" s="14">
        <f ca="1"/>
        <v>569</v>
      </c>
      <c r="CS27" s="14" t="str">
        <f ca="1"/>
        <v>Arlington</v>
      </c>
      <c r="CT27" s="14">
        <f ca="1"/>
        <v>250.5</v>
      </c>
    </row>
    <row r="28" spans="5:98" x14ac:dyDescent="0.3">
      <c r="E28" s="4"/>
      <c r="S28" t="s">
        <v>3071</v>
      </c>
      <c r="T28" s="20">
        <v>4036.39</v>
      </c>
      <c r="AT28" t="s">
        <v>255</v>
      </c>
      <c r="AU28" s="8">
        <v>13265.04</v>
      </c>
      <c r="AV28" s="8"/>
      <c r="AW28" s="8"/>
      <c r="AX28" s="14">
        <f ca="1"/>
        <v>25</v>
      </c>
      <c r="AY28" s="14" t="str">
        <f ca="1"/>
        <v>Sanyo Counter Height Refrigerator with Crisper, 3.6 Cubic Foot, Stainless Steel/Black</v>
      </c>
      <c r="AZ28" s="14">
        <f ca="1"/>
        <v>13752.289999999999</v>
      </c>
      <c r="BA28" s="8"/>
      <c r="BB28" s="8"/>
      <c r="BC28" s="8"/>
      <c r="BD28" s="8"/>
      <c r="BE28" s="8"/>
      <c r="BU28" t="s">
        <v>1332</v>
      </c>
      <c r="BV28" s="8">
        <v>379.72</v>
      </c>
      <c r="BX28" s="14">
        <f ca="1"/>
        <v>210</v>
      </c>
      <c r="BY28" s="14" t="str">
        <f ca="1"/>
        <v>Alison Sharp</v>
      </c>
      <c r="BZ28" s="14">
        <f ca="1"/>
        <v>2353.5500000000002</v>
      </c>
      <c r="CD28" t="s">
        <v>1617</v>
      </c>
      <c r="CE28" s="8">
        <v>8864.5400000000009</v>
      </c>
      <c r="CG28" s="14">
        <f ca="1"/>
        <v>34</v>
      </c>
      <c r="CH28" s="14" t="str">
        <f ca="1"/>
        <v>Montana</v>
      </c>
      <c r="CI28" s="14">
        <f ca="1"/>
        <v>12593.590000000002</v>
      </c>
      <c r="CO28" t="s">
        <v>2977</v>
      </c>
      <c r="CP28" s="8">
        <v>302.01</v>
      </c>
      <c r="CR28" s="14">
        <f ca="1"/>
        <v>625</v>
      </c>
      <c r="CS28" s="14" t="str">
        <f ca="1"/>
        <v>Arlington Heights</v>
      </c>
      <c r="CT28" s="14">
        <f ca="1"/>
        <v>164.71</v>
      </c>
    </row>
    <row r="29" spans="5:98" x14ac:dyDescent="0.3">
      <c r="E29" s="4"/>
      <c r="S29" t="s">
        <v>3072</v>
      </c>
      <c r="T29" s="20">
        <v>6617.65</v>
      </c>
      <c r="AT29" t="s">
        <v>229</v>
      </c>
      <c r="AU29" s="8">
        <v>13226.88</v>
      </c>
      <c r="AV29" s="8"/>
      <c r="AW29" s="8"/>
      <c r="AX29" s="14">
        <f ca="1"/>
        <v>26</v>
      </c>
      <c r="AY29" s="14" t="str">
        <f ca="1"/>
        <v>O'Sullivan Living Dimensions 3-Shelf Bookcases</v>
      </c>
      <c r="AZ29" s="14">
        <f ca="1"/>
        <v>13638.18</v>
      </c>
      <c r="BA29" s="8"/>
      <c r="BB29" s="8"/>
      <c r="BC29" s="8"/>
      <c r="BD29" s="8"/>
      <c r="BE29" s="8"/>
      <c r="BU29" t="s">
        <v>2654</v>
      </c>
      <c r="BV29" s="8">
        <v>52.47</v>
      </c>
      <c r="BX29" s="14">
        <f ca="1"/>
        <v>301</v>
      </c>
      <c r="BY29" s="14" t="str">
        <f ca="1"/>
        <v>Alison Stewart</v>
      </c>
      <c r="BZ29" s="14">
        <f ca="1"/>
        <v>1455.1499999999999</v>
      </c>
      <c r="CD29" t="s">
        <v>727</v>
      </c>
      <c r="CE29" s="8">
        <v>7619.6999999999989</v>
      </c>
      <c r="CG29" s="14">
        <f ca="1"/>
        <v>27</v>
      </c>
      <c r="CH29" s="14" t="str">
        <f ca="1"/>
        <v>Nebraska</v>
      </c>
      <c r="CI29" s="14">
        <f ca="1"/>
        <v>15764.509999999997</v>
      </c>
      <c r="CO29" t="s">
        <v>2561</v>
      </c>
      <c r="CP29" s="8">
        <v>593.95000000000005</v>
      </c>
      <c r="CR29" s="14">
        <f ca="1"/>
        <v>533</v>
      </c>
      <c r="CS29" s="14" t="str">
        <f ca="1"/>
        <v>Arvada</v>
      </c>
      <c r="CT29" s="14">
        <f ca="1"/>
        <v>302.01</v>
      </c>
    </row>
    <row r="30" spans="5:98" x14ac:dyDescent="0.3">
      <c r="E30" s="4"/>
      <c r="S30" t="s">
        <v>3073</v>
      </c>
      <c r="T30" s="20">
        <v>11666.609999999999</v>
      </c>
      <c r="AT30" t="s">
        <v>211</v>
      </c>
      <c r="AU30" s="8">
        <v>12955.45</v>
      </c>
      <c r="AV30" s="8"/>
      <c r="AW30" s="8"/>
      <c r="AX30" s="14">
        <f ca="1"/>
        <v>27</v>
      </c>
      <c r="AY30" s="14" t="str">
        <f ca="1"/>
        <v>2180</v>
      </c>
      <c r="AZ30" s="14">
        <f ca="1"/>
        <v>13265.04</v>
      </c>
      <c r="BA30" s="8"/>
      <c r="BB30" s="8"/>
      <c r="BC30" s="8"/>
      <c r="BD30" s="8"/>
      <c r="BE30" s="8"/>
      <c r="BU30" t="s">
        <v>2362</v>
      </c>
      <c r="BV30" s="8">
        <v>657.61</v>
      </c>
      <c r="BX30" s="14">
        <f ca="1"/>
        <v>600</v>
      </c>
      <c r="BY30" s="14" t="str">
        <f ca="1"/>
        <v>Allan Dickinson</v>
      </c>
      <c r="BZ30" s="14">
        <f ca="1"/>
        <v>379.72</v>
      </c>
      <c r="CD30" t="s">
        <v>497</v>
      </c>
      <c r="CE30" s="8">
        <v>21943.910000000003</v>
      </c>
      <c r="CG30" s="14">
        <f ca="1"/>
        <v>41</v>
      </c>
      <c r="CH30" s="14" t="str">
        <f ca="1"/>
        <v>Nevada</v>
      </c>
      <c r="CI30" s="14">
        <f ca="1"/>
        <v>8864.5400000000009</v>
      </c>
      <c r="CO30" t="s">
        <v>2705</v>
      </c>
      <c r="CP30" s="8">
        <v>11.41</v>
      </c>
      <c r="CR30" s="14">
        <f ca="1"/>
        <v>405</v>
      </c>
      <c r="CS30" s="14" t="str">
        <f ca="1"/>
        <v>Asheboro</v>
      </c>
      <c r="CT30" s="14">
        <f ca="1"/>
        <v>593.95000000000005</v>
      </c>
    </row>
    <row r="31" spans="5:98" x14ac:dyDescent="0.3">
      <c r="E31" s="4"/>
      <c r="S31" t="s">
        <v>3074</v>
      </c>
      <c r="T31" s="20">
        <v>5276.2300000000005</v>
      </c>
      <c r="AT31" t="s">
        <v>1935</v>
      </c>
      <c r="AU31" s="8">
        <v>12750.99</v>
      </c>
      <c r="AV31" s="8"/>
      <c r="AW31" s="8"/>
      <c r="AX31" s="14">
        <f ca="1"/>
        <v>28</v>
      </c>
      <c r="AY31" s="14" t="str">
        <f ca="1"/>
        <v>Tennsco Snap-Together Open Shelving Units, Starter Sets and Add-On Units</v>
      </c>
      <c r="AZ31" s="14">
        <f ca="1"/>
        <v>13226.88</v>
      </c>
      <c r="BA31" s="8"/>
      <c r="BB31" s="8"/>
      <c r="BC31" s="8"/>
      <c r="BD31" s="8"/>
      <c r="BE31" s="8"/>
      <c r="BU31" t="s">
        <v>204</v>
      </c>
      <c r="BV31" s="8">
        <v>1053.2</v>
      </c>
      <c r="BX31" s="14">
        <f ca="1"/>
        <v>982</v>
      </c>
      <c r="BY31" s="14" t="str">
        <f ca="1"/>
        <v>Allan Shields</v>
      </c>
      <c r="BZ31" s="14">
        <f ca="1"/>
        <v>52.47</v>
      </c>
      <c r="CD31" t="s">
        <v>372</v>
      </c>
      <c r="CE31" s="8">
        <v>5593.1799999999994</v>
      </c>
      <c r="CG31" s="14">
        <f ca="1"/>
        <v>42</v>
      </c>
      <c r="CH31" s="14" t="str">
        <f ca="1"/>
        <v>New Hampshire</v>
      </c>
      <c r="CI31" s="14">
        <f ca="1"/>
        <v>7619.6999999999989</v>
      </c>
      <c r="CO31" t="s">
        <v>2518</v>
      </c>
      <c r="CP31" s="8">
        <v>51.99</v>
      </c>
      <c r="CR31" s="14">
        <f ca="1"/>
        <v>855</v>
      </c>
      <c r="CS31" s="14" t="str">
        <f ca="1"/>
        <v>Asheville</v>
      </c>
      <c r="CT31" s="14">
        <f ca="1"/>
        <v>11.41</v>
      </c>
    </row>
    <row r="32" spans="5:98" x14ac:dyDescent="0.3">
      <c r="E32" s="4"/>
      <c r="S32" t="s">
        <v>3075</v>
      </c>
      <c r="T32" s="20">
        <v>17444.709999999995</v>
      </c>
      <c r="AT32" t="s">
        <v>356</v>
      </c>
      <c r="AU32" s="8">
        <v>12656</v>
      </c>
      <c r="AV32" s="8"/>
      <c r="AW32" s="8"/>
      <c r="AX32" s="14">
        <f ca="1"/>
        <v>29</v>
      </c>
      <c r="AY32" s="14" t="str">
        <f ca="1"/>
        <v>Bush Cubix Collection Bookcases, Fully Assembled</v>
      </c>
      <c r="AZ32" s="14">
        <f ca="1"/>
        <v>12955.45</v>
      </c>
      <c r="BA32" s="8"/>
      <c r="BB32" s="8"/>
      <c r="BC32" s="8"/>
      <c r="BD32" s="8"/>
      <c r="BE32" s="8"/>
      <c r="BU32" t="s">
        <v>2579</v>
      </c>
      <c r="BV32" s="8">
        <v>51.41</v>
      </c>
      <c r="BX32" s="14">
        <f ca="1"/>
        <v>471</v>
      </c>
      <c r="BY32" s="14" t="str">
        <f ca="1"/>
        <v>Allen Nash</v>
      </c>
      <c r="BZ32" s="14">
        <f ca="1"/>
        <v>657.61</v>
      </c>
      <c r="CD32" t="s">
        <v>70</v>
      </c>
      <c r="CE32" s="8">
        <v>223930.48</v>
      </c>
      <c r="CG32" s="14">
        <f ca="1"/>
        <v>25</v>
      </c>
      <c r="CH32" s="14" t="str">
        <f ca="1"/>
        <v>New Jersey</v>
      </c>
      <c r="CI32" s="14">
        <f ca="1"/>
        <v>21943.910000000003</v>
      </c>
      <c r="CO32" t="s">
        <v>2097</v>
      </c>
      <c r="CP32" s="8">
        <v>4500.72</v>
      </c>
      <c r="CR32" s="14">
        <f ca="1"/>
        <v>771</v>
      </c>
      <c r="CS32" s="14" t="str">
        <f ca="1"/>
        <v>Atascadero</v>
      </c>
      <c r="CT32" s="14">
        <f ca="1"/>
        <v>51.99</v>
      </c>
    </row>
    <row r="33" spans="5:98" x14ac:dyDescent="0.3">
      <c r="E33" s="4"/>
      <c r="S33" t="s">
        <v>3076</v>
      </c>
      <c r="T33" s="20">
        <v>7529.0300000000007</v>
      </c>
      <c r="AT33" t="s">
        <v>248</v>
      </c>
      <c r="AU33" s="8">
        <v>12492.51</v>
      </c>
      <c r="AV33" s="8"/>
      <c r="AW33" s="8"/>
      <c r="AX33" s="14">
        <f ca="1"/>
        <v>30</v>
      </c>
      <c r="AY33" s="14" t="str">
        <f ca="1"/>
        <v>Hewlett Packard LaserJet 3310 Copier</v>
      </c>
      <c r="AZ33" s="14">
        <f ca="1"/>
        <v>12750.99</v>
      </c>
      <c r="BA33" s="8"/>
      <c r="BB33" s="8"/>
      <c r="BC33" s="8"/>
      <c r="BD33" s="8"/>
      <c r="BE33" s="8"/>
      <c r="BU33" t="s">
        <v>608</v>
      </c>
      <c r="BV33" s="8">
        <v>56.4</v>
      </c>
      <c r="BX33" s="14">
        <f ca="1"/>
        <v>373</v>
      </c>
      <c r="BY33" s="14" t="str">
        <f ca="1"/>
        <v>Allison Kirby</v>
      </c>
      <c r="BZ33" s="14">
        <f ca="1"/>
        <v>1053.2</v>
      </c>
      <c r="CD33" t="s">
        <v>112</v>
      </c>
      <c r="CE33" s="8">
        <v>43983.30000000001</v>
      </c>
      <c r="CG33" s="14">
        <f ca="1"/>
        <v>45</v>
      </c>
      <c r="CH33" s="14" t="str">
        <f ca="1"/>
        <v>New Mexico</v>
      </c>
      <c r="CI33" s="14">
        <f ca="1"/>
        <v>5593.1799999999994</v>
      </c>
      <c r="CO33" t="s">
        <v>90</v>
      </c>
      <c r="CP33" s="8">
        <v>6386.28</v>
      </c>
      <c r="CR33" s="14">
        <f ca="1"/>
        <v>94</v>
      </c>
      <c r="CS33" s="14" t="str">
        <f ca="1"/>
        <v>Athens</v>
      </c>
      <c r="CT33" s="14">
        <f ca="1"/>
        <v>4500.72</v>
      </c>
    </row>
    <row r="34" spans="5:98" x14ac:dyDescent="0.3">
      <c r="E34" s="4"/>
      <c r="S34" t="s">
        <v>3077</v>
      </c>
      <c r="T34" s="20">
        <v>20691.02</v>
      </c>
      <c r="AT34" t="s">
        <v>287</v>
      </c>
      <c r="AU34" s="8">
        <v>12313.63</v>
      </c>
      <c r="AV34" s="8"/>
      <c r="AW34" s="8"/>
      <c r="AX34" s="14">
        <f ca="1"/>
        <v>31</v>
      </c>
      <c r="AY34" s="14" t="str">
        <f ca="1"/>
        <v>Global High-Back Leather Tilter, Burgundy</v>
      </c>
      <c r="AZ34" s="14">
        <f ca="1"/>
        <v>12656</v>
      </c>
      <c r="BA34" s="8"/>
      <c r="BB34" s="8"/>
      <c r="BC34" s="8"/>
      <c r="BD34" s="8"/>
      <c r="BE34" s="8"/>
      <c r="BU34" t="s">
        <v>465</v>
      </c>
      <c r="BV34" s="8">
        <v>94.89</v>
      </c>
      <c r="BX34" s="14">
        <f ca="1"/>
        <v>990</v>
      </c>
      <c r="BY34" s="14" t="str">
        <f ca="1"/>
        <v>Alvin Hoover</v>
      </c>
      <c r="BZ34" s="14">
        <f ca="1"/>
        <v>51.41</v>
      </c>
      <c r="CD34" t="s">
        <v>427</v>
      </c>
      <c r="CE34" s="8">
        <v>5300.23</v>
      </c>
      <c r="CG34" s="14">
        <f ca="1"/>
        <v>2</v>
      </c>
      <c r="CH34" s="14" t="str">
        <f ca="1"/>
        <v>New York</v>
      </c>
      <c r="CI34" s="14">
        <f ca="1"/>
        <v>223930.48</v>
      </c>
      <c r="CO34" t="s">
        <v>724</v>
      </c>
      <c r="CP34" s="8">
        <v>15001.15</v>
      </c>
      <c r="CR34" s="14">
        <f ca="1"/>
        <v>62</v>
      </c>
      <c r="CS34" s="14" t="str">
        <f ca="1"/>
        <v>Atlanta</v>
      </c>
      <c r="CT34" s="14">
        <f ca="1"/>
        <v>6386.28</v>
      </c>
    </row>
    <row r="35" spans="5:98" x14ac:dyDescent="0.3">
      <c r="E35" s="4"/>
      <c r="S35" t="s">
        <v>3078</v>
      </c>
      <c r="T35" s="20">
        <v>3485.71</v>
      </c>
      <c r="AT35" t="s">
        <v>221</v>
      </c>
      <c r="AU35" s="8">
        <v>12296.699999999999</v>
      </c>
      <c r="AV35" s="8"/>
      <c r="AW35" s="8"/>
      <c r="AX35" s="14">
        <f ca="1"/>
        <v>32</v>
      </c>
      <c r="AY35" s="14" t="str">
        <f ca="1"/>
        <v>Canon Imageclass D680 Copier / Fax</v>
      </c>
      <c r="AZ35" s="14">
        <f ca="1"/>
        <v>12492.51</v>
      </c>
      <c r="BA35" s="8"/>
      <c r="BB35" s="8"/>
      <c r="BC35" s="8"/>
      <c r="BD35" s="8"/>
      <c r="BE35" s="8"/>
      <c r="BU35" t="s">
        <v>2621</v>
      </c>
      <c r="BV35" s="8">
        <v>3762.9799999999996</v>
      </c>
      <c r="BX35" s="14">
        <f ca="1"/>
        <v>965</v>
      </c>
      <c r="BY35" s="14" t="str">
        <f ca="1"/>
        <v>Alvin Mullins</v>
      </c>
      <c r="BZ35" s="14">
        <f ca="1"/>
        <v>56.4</v>
      </c>
      <c r="CD35" t="s">
        <v>441</v>
      </c>
      <c r="CE35" s="8">
        <v>69452.819999999963</v>
      </c>
      <c r="CG35" s="14">
        <f ca="1"/>
        <v>15</v>
      </c>
      <c r="CH35" s="14" t="str">
        <f ca="1"/>
        <v>North Carolina</v>
      </c>
      <c r="CI35" s="14">
        <f ca="1"/>
        <v>43983.30000000001</v>
      </c>
      <c r="CO35" t="s">
        <v>1354</v>
      </c>
      <c r="CP35" s="8">
        <v>31.76</v>
      </c>
      <c r="CR35" s="14">
        <f ca="1"/>
        <v>15</v>
      </c>
      <c r="CS35" s="14" t="str">
        <f ca="1"/>
        <v>Auburn</v>
      </c>
      <c r="CT35" s="14">
        <f ca="1"/>
        <v>15001.15</v>
      </c>
    </row>
    <row r="36" spans="5:98" x14ac:dyDescent="0.3">
      <c r="E36" s="4"/>
      <c r="S36" t="s">
        <v>3079</v>
      </c>
      <c r="T36" s="20">
        <v>8893.9100000000017</v>
      </c>
      <c r="AT36" t="s">
        <v>1957</v>
      </c>
      <c r="AU36" s="8">
        <v>12239.25</v>
      </c>
      <c r="AV36" s="8"/>
      <c r="AW36" s="8"/>
      <c r="AX36" s="14">
        <f ca="1"/>
        <v>33</v>
      </c>
      <c r="AY36" s="14" t="str">
        <f ca="1"/>
        <v>Okidata ML320 Series Turbo Dot Matrix Printers</v>
      </c>
      <c r="AZ36" s="14">
        <f ca="1"/>
        <v>12313.63</v>
      </c>
      <c r="BA36" s="8"/>
      <c r="BB36" s="8"/>
      <c r="BC36" s="8"/>
      <c r="BD36" s="8"/>
      <c r="BE36" s="8"/>
      <c r="BU36" t="s">
        <v>930</v>
      </c>
      <c r="BV36" s="8">
        <v>8.34</v>
      </c>
      <c r="BX36" s="14">
        <f ca="1"/>
        <v>879</v>
      </c>
      <c r="BY36" s="14" t="str">
        <f ca="1"/>
        <v>Amanda Conner</v>
      </c>
      <c r="BZ36" s="14">
        <f ca="1"/>
        <v>94.89</v>
      </c>
      <c r="CD36" t="s">
        <v>691</v>
      </c>
      <c r="CE36" s="8">
        <v>6884.0399999999981</v>
      </c>
      <c r="CG36" s="14">
        <f ca="1"/>
        <v>46</v>
      </c>
      <c r="CH36" s="14" t="str">
        <f ca="1"/>
        <v>North Dakota</v>
      </c>
      <c r="CI36" s="14">
        <f ca="1"/>
        <v>5300.23</v>
      </c>
      <c r="CO36" t="s">
        <v>424</v>
      </c>
      <c r="CP36" s="8">
        <v>3299.9200000000005</v>
      </c>
      <c r="CR36" s="14">
        <f ca="1"/>
        <v>820</v>
      </c>
      <c r="CS36" s="14" t="str">
        <f ca="1"/>
        <v>Augusta</v>
      </c>
      <c r="CT36" s="14">
        <f ca="1"/>
        <v>31.76</v>
      </c>
    </row>
    <row r="37" spans="5:98" x14ac:dyDescent="0.3">
      <c r="E37" s="4"/>
      <c r="S37" t="s">
        <v>3080</v>
      </c>
      <c r="T37" s="20">
        <v>17906.149999999998</v>
      </c>
      <c r="AT37" t="s">
        <v>326</v>
      </c>
      <c r="AU37" s="8">
        <v>12196.849999999999</v>
      </c>
      <c r="AV37" s="8"/>
      <c r="AW37" s="8"/>
      <c r="AX37" s="14">
        <f ca="1"/>
        <v>34</v>
      </c>
      <c r="AY37" s="14" t="str">
        <f ca="1"/>
        <v>Hewlett-Packard Deskjet 6122 Color Inkjet Printer</v>
      </c>
      <c r="AZ37" s="14">
        <f ca="1"/>
        <v>12296.699999999999</v>
      </c>
      <c r="BA37" s="8"/>
      <c r="BB37" s="8"/>
      <c r="BC37" s="8"/>
      <c r="BD37" s="8"/>
      <c r="BE37" s="8"/>
      <c r="BU37" t="s">
        <v>258</v>
      </c>
      <c r="BV37" s="8">
        <v>2338.1799999999998</v>
      </c>
      <c r="BX37" s="14">
        <f ca="1"/>
        <v>136</v>
      </c>
      <c r="BY37" s="14" t="str">
        <f ca="1"/>
        <v>Amy Ellis Holder</v>
      </c>
      <c r="BZ37" s="14">
        <f ca="1"/>
        <v>3762.9799999999996</v>
      </c>
      <c r="CD37" t="s">
        <v>516</v>
      </c>
      <c r="CE37" s="8">
        <v>25647.149999999987</v>
      </c>
      <c r="CG37" s="14">
        <f ca="1"/>
        <v>8</v>
      </c>
      <c r="CH37" s="14" t="str">
        <f ca="1"/>
        <v>Ohio</v>
      </c>
      <c r="CI37" s="14">
        <f ca="1"/>
        <v>69452.819999999963</v>
      </c>
      <c r="CO37" t="s">
        <v>2821</v>
      </c>
      <c r="CP37" s="8">
        <v>5086.08</v>
      </c>
      <c r="CR37" s="14">
        <f ca="1"/>
        <v>126</v>
      </c>
      <c r="CS37" s="14" t="str">
        <f ca="1"/>
        <v>Aurora</v>
      </c>
      <c r="CT37" s="14">
        <f ca="1"/>
        <v>3299.9200000000005</v>
      </c>
    </row>
    <row r="38" spans="5:98" x14ac:dyDescent="0.3">
      <c r="E38" s="4"/>
      <c r="S38" t="s">
        <v>3081</v>
      </c>
      <c r="T38" s="20">
        <v>9149.27</v>
      </c>
      <c r="AT38" t="s">
        <v>131</v>
      </c>
      <c r="AU38" s="8">
        <v>12131.82</v>
      </c>
      <c r="AV38" s="8"/>
      <c r="AW38" s="8"/>
      <c r="AX38" s="14">
        <f ca="1"/>
        <v>35</v>
      </c>
      <c r="AY38" s="14" t="str">
        <f ca="1"/>
        <v>Bush Advantage Collection® Racetrack Conference Table</v>
      </c>
      <c r="AZ38" s="14">
        <f ca="1"/>
        <v>12239.25</v>
      </c>
      <c r="BA38" s="8"/>
      <c r="BB38" s="8"/>
      <c r="BC38" s="8"/>
      <c r="BD38" s="8"/>
      <c r="BE38" s="8"/>
      <c r="BU38" t="s">
        <v>2748</v>
      </c>
      <c r="BV38" s="8">
        <v>159.73000000000002</v>
      </c>
      <c r="BX38" s="14">
        <f ca="1"/>
        <v>1121</v>
      </c>
      <c r="BY38" s="14" t="str">
        <f ca="1"/>
        <v>Amy Hall</v>
      </c>
      <c r="BZ38" s="14">
        <f ca="1"/>
        <v>8.34</v>
      </c>
      <c r="CD38" t="s">
        <v>165</v>
      </c>
      <c r="CE38" s="8">
        <v>52435.240000000005</v>
      </c>
      <c r="CG38" s="14">
        <f ca="1"/>
        <v>43</v>
      </c>
      <c r="CH38" s="14" t="str">
        <f ca="1"/>
        <v>Oklahoma</v>
      </c>
      <c r="CI38" s="14">
        <f ca="1"/>
        <v>6884.0399999999981</v>
      </c>
      <c r="CO38" t="s">
        <v>881</v>
      </c>
      <c r="CP38" s="8">
        <v>316.72999999999996</v>
      </c>
      <c r="CR38" s="14">
        <f ca="1"/>
        <v>83</v>
      </c>
      <c r="CS38" s="14" t="str">
        <f ca="1"/>
        <v>Austintown</v>
      </c>
      <c r="CT38" s="14">
        <f ca="1"/>
        <v>5086.08</v>
      </c>
    </row>
    <row r="39" spans="5:98" x14ac:dyDescent="0.3">
      <c r="E39" s="4"/>
      <c r="S39" t="s">
        <v>3082</v>
      </c>
      <c r="T39" s="20">
        <v>4720.29</v>
      </c>
      <c r="AT39" t="s">
        <v>297</v>
      </c>
      <c r="AU39" s="8">
        <v>11694.810000000001</v>
      </c>
      <c r="AV39" s="8"/>
      <c r="AW39" s="8"/>
      <c r="AX39" s="14">
        <f ca="1"/>
        <v>36</v>
      </c>
      <c r="AY39" s="14" t="str">
        <f ca="1"/>
        <v>Global Enterprise Series Seating High-Back Swivel/Tilt Chairs</v>
      </c>
      <c r="AZ39" s="14">
        <f ca="1"/>
        <v>12196.849999999999</v>
      </c>
      <c r="BA39" s="8"/>
      <c r="BB39" s="8"/>
      <c r="BC39" s="8"/>
      <c r="BD39" s="8"/>
      <c r="BE39" s="8"/>
      <c r="BU39" t="s">
        <v>1865</v>
      </c>
      <c r="BV39" s="8">
        <v>384.22</v>
      </c>
      <c r="BX39" s="14">
        <f ca="1"/>
        <v>211</v>
      </c>
      <c r="BY39" s="14" t="str">
        <f ca="1"/>
        <v>Amy Hamrick Melvin</v>
      </c>
      <c r="BZ39" s="14">
        <f ca="1"/>
        <v>2338.1799999999998</v>
      </c>
      <c r="CD39" t="s">
        <v>501</v>
      </c>
      <c r="CE39" s="8">
        <v>10027.83</v>
      </c>
      <c r="CG39" s="14">
        <f ca="1"/>
        <v>23</v>
      </c>
      <c r="CH39" s="14" t="str">
        <f ca="1"/>
        <v>Oregon</v>
      </c>
      <c r="CI39" s="14">
        <f ca="1"/>
        <v>25647.149999999987</v>
      </c>
      <c r="CO39" t="s">
        <v>2276</v>
      </c>
      <c r="CP39" s="8">
        <v>759.88</v>
      </c>
      <c r="CR39" s="14">
        <f ca="1"/>
        <v>522</v>
      </c>
      <c r="CS39" s="14" t="str">
        <f ca="1"/>
        <v>Bakersfield</v>
      </c>
      <c r="CT39" s="14">
        <f ca="1"/>
        <v>316.72999999999996</v>
      </c>
    </row>
    <row r="40" spans="5:98" x14ac:dyDescent="0.3">
      <c r="E40" s="4"/>
      <c r="S40" t="s">
        <v>3083</v>
      </c>
      <c r="T40" s="20">
        <v>1404.04</v>
      </c>
      <c r="AT40" t="s">
        <v>317</v>
      </c>
      <c r="AU40" s="8">
        <v>11272.77</v>
      </c>
      <c r="AV40" s="8"/>
      <c r="AW40" s="8"/>
      <c r="AX40" s="14">
        <f ca="1"/>
        <v>37</v>
      </c>
      <c r="AY40" s="14" t="str">
        <f ca="1"/>
        <v>Honeywell Enviracaire Portable HEPA Air Cleaner for 17' x 22' Room</v>
      </c>
      <c r="AZ40" s="14">
        <f ca="1"/>
        <v>12131.82</v>
      </c>
      <c r="BA40" s="8"/>
      <c r="BB40" s="8"/>
      <c r="BC40" s="8"/>
      <c r="BD40" s="8"/>
      <c r="BE40" s="8"/>
      <c r="BU40" t="s">
        <v>1293</v>
      </c>
      <c r="BV40" s="8">
        <v>9603.24</v>
      </c>
      <c r="BX40" s="14">
        <f ca="1"/>
        <v>783</v>
      </c>
      <c r="BY40" s="14" t="str">
        <f ca="1"/>
        <v>Amy Shea</v>
      </c>
      <c r="BZ40" s="14">
        <f ca="1"/>
        <v>159.73000000000002</v>
      </c>
      <c r="CD40" t="s">
        <v>598</v>
      </c>
      <c r="CE40" s="8">
        <v>16544.630000000005</v>
      </c>
      <c r="CG40" s="14">
        <f ca="1"/>
        <v>11</v>
      </c>
      <c r="CH40" s="14" t="str">
        <f ca="1"/>
        <v>Pennsylvania</v>
      </c>
      <c r="CI40" s="14">
        <f ca="1"/>
        <v>52435.240000000005</v>
      </c>
      <c r="CO40" t="s">
        <v>488</v>
      </c>
      <c r="CP40" s="8">
        <v>10441.540000000001</v>
      </c>
      <c r="CR40" s="14">
        <f ca="1"/>
        <v>368</v>
      </c>
      <c r="CS40" s="14" t="str">
        <f ca="1"/>
        <v>Baldwin</v>
      </c>
      <c r="CT40" s="14">
        <f ca="1"/>
        <v>759.88</v>
      </c>
    </row>
    <row r="41" spans="5:98" x14ac:dyDescent="0.3">
      <c r="E41" s="4"/>
      <c r="S41" t="s">
        <v>3084</v>
      </c>
      <c r="T41" s="20">
        <v>570.14</v>
      </c>
      <c r="AT41" t="s">
        <v>1067</v>
      </c>
      <c r="AU41" s="8">
        <v>11091.439999999999</v>
      </c>
      <c r="AV41" s="8"/>
      <c r="AW41" s="8"/>
      <c r="AX41" s="14">
        <f ca="1"/>
        <v>38</v>
      </c>
      <c r="AY41" s="14" t="str">
        <f ca="1"/>
        <v>Bush Advantage Collection® Round Conference Table</v>
      </c>
      <c r="AZ41" s="14">
        <f ca="1"/>
        <v>11694.810000000001</v>
      </c>
      <c r="BA41" s="8"/>
      <c r="BB41" s="8"/>
      <c r="BC41" s="8"/>
      <c r="BD41" s="8"/>
      <c r="BE41" s="8"/>
      <c r="BU41" t="s">
        <v>110</v>
      </c>
      <c r="BV41" s="8">
        <v>12417.559999999998</v>
      </c>
      <c r="BX41" s="14">
        <f ca="1"/>
        <v>596</v>
      </c>
      <c r="BY41" s="14" t="str">
        <f ca="1"/>
        <v>Amy York</v>
      </c>
      <c r="BZ41" s="14">
        <f ca="1"/>
        <v>384.22</v>
      </c>
      <c r="CD41" t="s">
        <v>626</v>
      </c>
      <c r="CE41" s="8">
        <v>1550.49</v>
      </c>
      <c r="CG41" s="14">
        <f ca="1"/>
        <v>39</v>
      </c>
      <c r="CH41" s="14" t="str">
        <f ca="1"/>
        <v>Rhode Island</v>
      </c>
      <c r="CI41" s="14">
        <f ca="1"/>
        <v>10027.83</v>
      </c>
      <c r="CO41" t="s">
        <v>537</v>
      </c>
      <c r="CP41" s="8">
        <v>7029.1</v>
      </c>
      <c r="CR41" s="14">
        <f ca="1"/>
        <v>30</v>
      </c>
      <c r="CS41" s="14" t="str">
        <f ca="1"/>
        <v>Bangor</v>
      </c>
      <c r="CT41" s="14">
        <f ca="1"/>
        <v>10441.540000000001</v>
      </c>
    </row>
    <row r="42" spans="5:98" x14ac:dyDescent="0.3">
      <c r="E42" s="4"/>
      <c r="S42" t="s">
        <v>3085</v>
      </c>
      <c r="T42" s="20">
        <v>13160.580000000005</v>
      </c>
      <c r="AT42" t="s">
        <v>2328</v>
      </c>
      <c r="AU42" s="8">
        <v>11015.82</v>
      </c>
      <c r="AV42" s="8"/>
      <c r="AW42" s="8"/>
      <c r="AX42" s="14">
        <f ca="1"/>
        <v>39</v>
      </c>
      <c r="AY42" s="14" t="str">
        <f ca="1"/>
        <v>Hon Olson Stacker Stools</v>
      </c>
      <c r="AZ42" s="14">
        <f ca="1"/>
        <v>11272.77</v>
      </c>
      <c r="BA42" s="8"/>
      <c r="BB42" s="8"/>
      <c r="BC42" s="8"/>
      <c r="BD42" s="8"/>
      <c r="BE42" s="8"/>
      <c r="BU42" t="s">
        <v>163</v>
      </c>
      <c r="BV42" s="8">
        <v>16792.21</v>
      </c>
      <c r="BX42" s="14">
        <f ca="1"/>
        <v>42</v>
      </c>
      <c r="BY42" s="14" t="str">
        <f ca="1"/>
        <v>Andrea Shaw</v>
      </c>
      <c r="BZ42" s="14">
        <f ca="1"/>
        <v>9603.24</v>
      </c>
      <c r="CD42" t="s">
        <v>736</v>
      </c>
      <c r="CE42" s="8">
        <v>33209.760000000009</v>
      </c>
      <c r="CG42" s="14">
        <f ca="1"/>
        <v>26</v>
      </c>
      <c r="CH42" s="14" t="str">
        <f ca="1"/>
        <v>South Carolina</v>
      </c>
      <c r="CI42" s="14">
        <f ca="1"/>
        <v>16544.630000000005</v>
      </c>
      <c r="CO42" t="s">
        <v>780</v>
      </c>
      <c r="CP42" s="8">
        <v>169.25000000000003</v>
      </c>
      <c r="CR42" s="14">
        <f ca="1"/>
        <v>53</v>
      </c>
      <c r="CS42" s="14" t="str">
        <f ca="1"/>
        <v>Barrington</v>
      </c>
      <c r="CT42" s="14">
        <f ca="1"/>
        <v>7029.1</v>
      </c>
    </row>
    <row r="43" spans="5:98" x14ac:dyDescent="0.3">
      <c r="E43" s="4"/>
      <c r="S43" t="s">
        <v>3086</v>
      </c>
      <c r="T43" s="20">
        <v>23856.929999999997</v>
      </c>
      <c r="AT43" t="s">
        <v>1614</v>
      </c>
      <c r="AU43" s="8">
        <v>9860.43</v>
      </c>
      <c r="AV43" s="8"/>
      <c r="AW43" s="8"/>
      <c r="AX43" s="14">
        <f ca="1"/>
        <v>40</v>
      </c>
      <c r="AY43" s="14" t="str">
        <f ca="1"/>
        <v>Polycom ViaVideo™ Desktop Video Communications Unit</v>
      </c>
      <c r="AZ43" s="14">
        <f ca="1"/>
        <v>11091.439999999999</v>
      </c>
      <c r="BA43" s="8"/>
      <c r="BB43" s="8"/>
      <c r="BC43" s="8"/>
      <c r="BD43" s="8"/>
      <c r="BE43" s="8"/>
      <c r="BU43" t="s">
        <v>2637</v>
      </c>
      <c r="BV43" s="8">
        <v>251.06</v>
      </c>
      <c r="BX43" s="14">
        <f ca="1"/>
        <v>21</v>
      </c>
      <c r="BY43" s="14" t="str">
        <f ca="1"/>
        <v>Andrew Gonzalez</v>
      </c>
      <c r="BZ43" s="14">
        <f ca="1"/>
        <v>12417.559999999998</v>
      </c>
      <c r="CD43" t="s">
        <v>50</v>
      </c>
      <c r="CE43" s="8">
        <v>93082.729999999981</v>
      </c>
      <c r="CG43" s="14">
        <f ca="1"/>
        <v>47</v>
      </c>
      <c r="CH43" s="14" t="str">
        <f ca="1"/>
        <v>South Dakota</v>
      </c>
      <c r="CI43" s="14">
        <f ca="1"/>
        <v>1550.49</v>
      </c>
      <c r="CO43" t="s">
        <v>2845</v>
      </c>
      <c r="CP43" s="8">
        <v>257.92</v>
      </c>
      <c r="CR43" s="14">
        <f ca="1"/>
        <v>620</v>
      </c>
      <c r="CS43" s="14" t="str">
        <f ca="1"/>
        <v>Bartlesville</v>
      </c>
      <c r="CT43" s="14">
        <f ca="1"/>
        <v>169.25000000000003</v>
      </c>
    </row>
    <row r="44" spans="5:98" x14ac:dyDescent="0.3">
      <c r="E44" s="4"/>
      <c r="S44" t="s">
        <v>3087</v>
      </c>
      <c r="T44" s="20">
        <v>3233.9</v>
      </c>
      <c r="AT44" t="s">
        <v>797</v>
      </c>
      <c r="AU44" s="8">
        <v>9759.3799999999992</v>
      </c>
      <c r="AV44" s="8"/>
      <c r="AW44" s="8"/>
      <c r="AX44" s="14">
        <f ca="1"/>
        <v>41</v>
      </c>
      <c r="AY44" s="14" t="str">
        <f ca="1"/>
        <v>Canon Image Class D660 Copier</v>
      </c>
      <c r="AZ44" s="14">
        <f ca="1"/>
        <v>11015.82</v>
      </c>
      <c r="BA44" s="8"/>
      <c r="BB44" s="8"/>
      <c r="BC44" s="8"/>
      <c r="BD44" s="8"/>
      <c r="BE44" s="8"/>
      <c r="BU44" t="s">
        <v>1683</v>
      </c>
      <c r="BV44" s="8">
        <v>126.9</v>
      </c>
      <c r="BX44" s="14">
        <f ca="1"/>
        <v>10</v>
      </c>
      <c r="BY44" s="14" t="str">
        <f ca="1"/>
        <v>Andrew Levine</v>
      </c>
      <c r="BZ44" s="14">
        <f ca="1"/>
        <v>16792.21</v>
      </c>
      <c r="CD44" t="s">
        <v>402</v>
      </c>
      <c r="CE44" s="8">
        <v>26981.670000000002</v>
      </c>
      <c r="CG44" s="14">
        <f ca="1"/>
        <v>18</v>
      </c>
      <c r="CH44" s="14" t="str">
        <f ca="1"/>
        <v>Tennessee</v>
      </c>
      <c r="CI44" s="14">
        <f ca="1"/>
        <v>33209.760000000009</v>
      </c>
      <c r="CO44" t="s">
        <v>945</v>
      </c>
      <c r="CP44" s="8">
        <v>489.33</v>
      </c>
      <c r="CR44" s="14">
        <f ca="1"/>
        <v>563</v>
      </c>
      <c r="CS44" s="14" t="str">
        <f ca="1"/>
        <v>Bartlett</v>
      </c>
      <c r="CT44" s="14">
        <f ca="1"/>
        <v>257.92</v>
      </c>
    </row>
    <row r="45" spans="5:98" x14ac:dyDescent="0.3">
      <c r="E45" s="4"/>
      <c r="S45" t="s">
        <v>3088</v>
      </c>
      <c r="T45" s="20">
        <v>14090.4</v>
      </c>
      <c r="AT45" t="s">
        <v>347</v>
      </c>
      <c r="AU45" s="8">
        <v>9754.4999999999982</v>
      </c>
      <c r="AV45" s="8"/>
      <c r="AW45" s="8"/>
      <c r="AX45" s="14">
        <f ca="1"/>
        <v>42</v>
      </c>
      <c r="AY45" s="14" t="str">
        <f ca="1"/>
        <v>Panasonic KX-P3200 Dot Matrix Printer</v>
      </c>
      <c r="AZ45" s="14">
        <f ca="1"/>
        <v>9860.43</v>
      </c>
      <c r="BA45" s="8"/>
      <c r="BB45" s="8"/>
      <c r="BC45" s="8"/>
      <c r="BD45" s="8"/>
      <c r="BE45" s="8"/>
      <c r="BU45" t="s">
        <v>2259</v>
      </c>
      <c r="BV45" s="8">
        <v>185.58</v>
      </c>
      <c r="BX45" s="14">
        <f ca="1"/>
        <v>700</v>
      </c>
      <c r="BY45" s="14" t="str">
        <f ca="1"/>
        <v>Andrew Pearce</v>
      </c>
      <c r="BZ45" s="14">
        <f ca="1"/>
        <v>251.06</v>
      </c>
      <c r="CD45" t="s">
        <v>490</v>
      </c>
      <c r="CE45" s="8">
        <v>13491.000000000004</v>
      </c>
      <c r="CG45" s="14">
        <f ca="1"/>
        <v>4</v>
      </c>
      <c r="CH45" s="14" t="str">
        <f ca="1"/>
        <v>Texas</v>
      </c>
      <c r="CI45" s="14">
        <f ca="1"/>
        <v>93082.729999999981</v>
      </c>
      <c r="CO45" t="s">
        <v>1066</v>
      </c>
      <c r="CP45" s="8">
        <v>7106.7199999999993</v>
      </c>
      <c r="CR45" s="14">
        <f ca="1"/>
        <v>440</v>
      </c>
      <c r="CS45" s="14" t="str">
        <f ca="1"/>
        <v>Batavia</v>
      </c>
      <c r="CT45" s="14">
        <f ca="1"/>
        <v>489.33</v>
      </c>
    </row>
    <row r="46" spans="5:98" x14ac:dyDescent="0.3">
      <c r="E46" s="4"/>
      <c r="S46" t="s">
        <v>3089</v>
      </c>
      <c r="T46" s="20">
        <v>22401.479999999992</v>
      </c>
      <c r="AT46" t="s">
        <v>273</v>
      </c>
      <c r="AU46" s="8">
        <v>9734.08</v>
      </c>
      <c r="AV46" s="8"/>
      <c r="AW46" s="8"/>
      <c r="AX46" s="14">
        <f ca="1"/>
        <v>43</v>
      </c>
      <c r="AY46" s="14" t="str">
        <f ca="1"/>
        <v>Bush® Cubix Conference Tables, Fully Assembled</v>
      </c>
      <c r="AZ46" s="14">
        <f ca="1"/>
        <v>9759.3799999999992</v>
      </c>
      <c r="BA46" s="8"/>
      <c r="BB46" s="8"/>
      <c r="BC46" s="8"/>
      <c r="BD46" s="8"/>
      <c r="BE46" s="8"/>
      <c r="BU46" t="s">
        <v>1325</v>
      </c>
      <c r="BV46" s="8">
        <v>193.88</v>
      </c>
      <c r="BX46" s="14">
        <f ca="1"/>
        <v>824</v>
      </c>
      <c r="BY46" s="14" t="str">
        <f ca="1"/>
        <v>Angela Howe</v>
      </c>
      <c r="BZ46" s="14">
        <f ca="1"/>
        <v>126.9</v>
      </c>
      <c r="CD46" t="s">
        <v>437</v>
      </c>
      <c r="CE46" s="8">
        <v>45282.870000000024</v>
      </c>
      <c r="CG46" s="14">
        <f ca="1"/>
        <v>22</v>
      </c>
      <c r="CH46" s="14" t="str">
        <f ca="1"/>
        <v>Utah</v>
      </c>
      <c r="CI46" s="14">
        <f ca="1"/>
        <v>26981.670000000002</v>
      </c>
      <c r="CO46" t="s">
        <v>2369</v>
      </c>
      <c r="CP46" s="8">
        <v>467.17999999999995</v>
      </c>
      <c r="CR46" s="14">
        <f ca="1"/>
        <v>51</v>
      </c>
      <c r="CS46" s="14" t="str">
        <f ca="1"/>
        <v>Baton Rouge</v>
      </c>
      <c r="CT46" s="14">
        <f ca="1"/>
        <v>7106.7199999999993</v>
      </c>
    </row>
    <row r="47" spans="5:98" x14ac:dyDescent="0.3">
      <c r="E47" s="4"/>
      <c r="S47" t="s">
        <v>3090</v>
      </c>
      <c r="T47" s="20">
        <v>16533.179999999997</v>
      </c>
      <c r="AT47" t="s">
        <v>1415</v>
      </c>
      <c r="AU47" s="8">
        <v>9543.48</v>
      </c>
      <c r="AV47" s="8"/>
      <c r="AW47" s="8"/>
      <c r="AX47" s="14">
        <f ca="1"/>
        <v>44</v>
      </c>
      <c r="AY47" s="14" t="str">
        <f ca="1"/>
        <v>Office Star - Contemporary Task Swivel chair with 2-way adjustable arms, Plum</v>
      </c>
      <c r="AZ47" s="14">
        <f ca="1"/>
        <v>9754.4999999999982</v>
      </c>
      <c r="BA47" s="8"/>
      <c r="BB47" s="8"/>
      <c r="BC47" s="8"/>
      <c r="BD47" s="8"/>
      <c r="BE47" s="8"/>
      <c r="BU47" t="s">
        <v>1040</v>
      </c>
      <c r="BV47" s="8">
        <v>2902.14</v>
      </c>
      <c r="BX47" s="14">
        <f ca="1"/>
        <v>759</v>
      </c>
      <c r="BY47" s="14" t="str">
        <f ca="1"/>
        <v>Angela Rose</v>
      </c>
      <c r="BZ47" s="14">
        <f ca="1"/>
        <v>185.58</v>
      </c>
      <c r="CD47" t="s">
        <v>108</v>
      </c>
      <c r="CE47" s="8">
        <v>83468.06</v>
      </c>
      <c r="CG47" s="14">
        <f ca="1"/>
        <v>33</v>
      </c>
      <c r="CH47" s="14" t="str">
        <f ca="1"/>
        <v>Vermont</v>
      </c>
      <c r="CI47" s="14">
        <f ca="1"/>
        <v>13491.000000000004</v>
      </c>
      <c r="CO47" t="s">
        <v>2127</v>
      </c>
      <c r="CP47" s="8">
        <v>2052.58</v>
      </c>
      <c r="CR47" s="14">
        <f ca="1"/>
        <v>450</v>
      </c>
      <c r="CS47" s="14" t="str">
        <f ca="1"/>
        <v>Battle Creek</v>
      </c>
      <c r="CT47" s="14">
        <f ca="1"/>
        <v>467.17999999999995</v>
      </c>
    </row>
    <row r="48" spans="5:98" x14ac:dyDescent="0.3">
      <c r="E48" s="4"/>
      <c r="S48" t="s">
        <v>3091</v>
      </c>
      <c r="T48" s="20">
        <v>16120.57</v>
      </c>
      <c r="AT48" t="s">
        <v>515</v>
      </c>
      <c r="AU48" s="8">
        <v>9377.2999999999993</v>
      </c>
      <c r="AV48" s="8"/>
      <c r="AW48" s="8"/>
      <c r="AX48" s="14">
        <f ca="1"/>
        <v>45</v>
      </c>
      <c r="AY48" s="14" t="str">
        <f ca="1"/>
        <v>Hon 4070 Series Pagoda™ Armless Upholstered Stacking Chairs</v>
      </c>
      <c r="AZ48" s="14">
        <f ca="1"/>
        <v>9734.08</v>
      </c>
      <c r="BA48" s="8"/>
      <c r="BB48" s="8"/>
      <c r="BC48" s="8"/>
      <c r="BD48" s="8"/>
      <c r="BE48" s="8"/>
      <c r="BU48" t="s">
        <v>538</v>
      </c>
      <c r="BV48" s="8">
        <v>11.35</v>
      </c>
      <c r="BX48" s="14">
        <f ca="1"/>
        <v>750</v>
      </c>
      <c r="BY48" s="14" t="str">
        <f ca="1"/>
        <v>Anita Hahn</v>
      </c>
      <c r="BZ48" s="14">
        <f ca="1"/>
        <v>193.88</v>
      </c>
      <c r="CD48" t="s">
        <v>856</v>
      </c>
      <c r="CE48" s="8">
        <v>10681.550000000001</v>
      </c>
      <c r="CG48" s="14">
        <f ca="1"/>
        <v>14</v>
      </c>
      <c r="CH48" s="14" t="str">
        <f ca="1"/>
        <v>Virginia</v>
      </c>
      <c r="CI48" s="14">
        <f ca="1"/>
        <v>45282.870000000024</v>
      </c>
      <c r="CO48" t="s">
        <v>2194</v>
      </c>
      <c r="CP48" s="8">
        <v>135.76999999999998</v>
      </c>
      <c r="CR48" s="14">
        <f ca="1"/>
        <v>211</v>
      </c>
      <c r="CS48" s="14" t="str">
        <f ca="1"/>
        <v>Bay City</v>
      </c>
      <c r="CT48" s="14">
        <f ca="1"/>
        <v>2052.58</v>
      </c>
    </row>
    <row r="49" spans="5:98" x14ac:dyDescent="0.3">
      <c r="E49" s="4"/>
      <c r="S49" t="s">
        <v>3092</v>
      </c>
      <c r="T49" s="20">
        <v>1076.3900000000001</v>
      </c>
      <c r="AT49" t="s">
        <v>1685</v>
      </c>
      <c r="AU49" s="8">
        <v>9280.7199999999993</v>
      </c>
      <c r="AV49" s="8"/>
      <c r="AW49" s="8"/>
      <c r="AX49" s="14">
        <f ca="1"/>
        <v>46</v>
      </c>
      <c r="AY49" s="14" t="str">
        <f ca="1"/>
        <v>Epson DFX-8500 Dot Matrix Printer</v>
      </c>
      <c r="AZ49" s="14">
        <f ca="1"/>
        <v>9543.48</v>
      </c>
      <c r="BA49" s="8"/>
      <c r="BB49" s="8"/>
      <c r="BC49" s="8"/>
      <c r="BD49" s="8"/>
      <c r="BE49" s="8"/>
      <c r="BU49" t="s">
        <v>2796</v>
      </c>
      <c r="BV49" s="8">
        <v>29.92</v>
      </c>
      <c r="BX49" s="14">
        <f ca="1"/>
        <v>170</v>
      </c>
      <c r="BY49" s="14" t="str">
        <f ca="1"/>
        <v>Anita Kang</v>
      </c>
      <c r="BZ49" s="14">
        <f ca="1"/>
        <v>2902.14</v>
      </c>
      <c r="CD49" t="s">
        <v>419</v>
      </c>
      <c r="CE49" s="8">
        <v>22770.350000000002</v>
      </c>
      <c r="CG49" s="14">
        <f ca="1"/>
        <v>6</v>
      </c>
      <c r="CH49" s="14" t="str">
        <f ca="1"/>
        <v>Washington</v>
      </c>
      <c r="CI49" s="14">
        <f ca="1"/>
        <v>83468.06</v>
      </c>
      <c r="CO49" t="s">
        <v>2958</v>
      </c>
      <c r="CP49" s="8">
        <v>680</v>
      </c>
      <c r="CR49" s="14">
        <f ca="1"/>
        <v>654</v>
      </c>
      <c r="CS49" s="14" t="str">
        <f ca="1"/>
        <v>Bayonne</v>
      </c>
      <c r="CT49" s="14">
        <f ca="1"/>
        <v>135.76999999999998</v>
      </c>
    </row>
    <row r="50" spans="5:98" x14ac:dyDescent="0.3">
      <c r="E50" s="4"/>
      <c r="S50" t="s">
        <v>3093</v>
      </c>
      <c r="T50" s="20">
        <v>28264.33</v>
      </c>
      <c r="AT50" t="s">
        <v>1315</v>
      </c>
      <c r="AU50" s="8">
        <v>9105.0499999999993</v>
      </c>
      <c r="AV50" s="8"/>
      <c r="AW50" s="8"/>
      <c r="AX50" s="14">
        <f ca="1"/>
        <v>47</v>
      </c>
      <c r="AY50" s="14" t="str">
        <f ca="1"/>
        <v>SAFCO Arco Folding Chair</v>
      </c>
      <c r="AZ50" s="14">
        <f ca="1"/>
        <v>9377.2999999999993</v>
      </c>
      <c r="BA50" s="8"/>
      <c r="BB50" s="8"/>
      <c r="BC50" s="8"/>
      <c r="BD50" s="8"/>
      <c r="BE50" s="8"/>
      <c r="BU50" t="s">
        <v>1233</v>
      </c>
      <c r="BV50" s="8">
        <v>2779.6</v>
      </c>
      <c r="BX50" s="14">
        <f ca="1"/>
        <v>1109</v>
      </c>
      <c r="BY50" s="14" t="str">
        <f ca="1"/>
        <v>Anita Kent</v>
      </c>
      <c r="BZ50" s="14">
        <f ca="1"/>
        <v>11.35</v>
      </c>
      <c r="CD50" t="s">
        <v>1220</v>
      </c>
      <c r="CE50" s="8">
        <v>1183.5400000000002</v>
      </c>
      <c r="CG50" s="14">
        <f ca="1"/>
        <v>38</v>
      </c>
      <c r="CH50" s="14" t="str">
        <f ca="1"/>
        <v>West Virginia</v>
      </c>
      <c r="CI50" s="14">
        <f ca="1"/>
        <v>10681.550000000001</v>
      </c>
      <c r="CO50" t="s">
        <v>816</v>
      </c>
      <c r="CP50" s="8">
        <v>43.08</v>
      </c>
      <c r="CR50" s="14">
        <f ca="1"/>
        <v>379</v>
      </c>
      <c r="CS50" s="14" t="str">
        <f ca="1"/>
        <v>Bedford</v>
      </c>
      <c r="CT50" s="14">
        <f ca="1"/>
        <v>680</v>
      </c>
    </row>
    <row r="51" spans="5:98" x14ac:dyDescent="0.3">
      <c r="S51" t="s">
        <v>3094</v>
      </c>
      <c r="T51" s="20">
        <v>2676.23</v>
      </c>
      <c r="AT51" t="s">
        <v>319</v>
      </c>
      <c r="AU51" s="8">
        <v>9024.7200000000012</v>
      </c>
      <c r="AV51" s="8"/>
      <c r="AW51" s="8"/>
      <c r="AX51" s="14">
        <f ca="1"/>
        <v>48</v>
      </c>
      <c r="AY51" s="14" t="str">
        <f ca="1"/>
        <v>Fellowes PB300 Plastic Comb Binding Machine</v>
      </c>
      <c r="AZ51" s="14">
        <f ca="1"/>
        <v>9280.7199999999993</v>
      </c>
      <c r="BA51" s="8"/>
      <c r="BB51" s="8"/>
      <c r="BC51" s="8"/>
      <c r="BD51" s="8"/>
      <c r="BE51" s="8"/>
      <c r="BU51" t="s">
        <v>1080</v>
      </c>
      <c r="BV51" s="8">
        <v>65.69</v>
      </c>
      <c r="BX51" s="14">
        <f ca="1"/>
        <v>1056</v>
      </c>
      <c r="BY51" s="14" t="str">
        <f ca="1"/>
        <v>Ann Katz</v>
      </c>
      <c r="BZ51" s="14">
        <f ca="1"/>
        <v>29.92</v>
      </c>
      <c r="CG51" s="14">
        <f ca="1"/>
        <v>24</v>
      </c>
      <c r="CH51" s="14" t="str">
        <f ca="1"/>
        <v>Wisconsin</v>
      </c>
      <c r="CI51" s="14">
        <f ca="1"/>
        <v>22770.350000000002</v>
      </c>
      <c r="CO51" t="s">
        <v>1592</v>
      </c>
      <c r="CP51" s="8">
        <v>39.36</v>
      </c>
      <c r="CR51" s="14">
        <f ca="1"/>
        <v>788</v>
      </c>
      <c r="CS51" s="14" t="str">
        <f ca="1"/>
        <v>Belchertown</v>
      </c>
      <c r="CT51" s="14">
        <f ca="1"/>
        <v>43.08</v>
      </c>
    </row>
    <row r="52" spans="5:98" x14ac:dyDescent="0.3">
      <c r="S52" t="s">
        <v>3095</v>
      </c>
      <c r="T52" s="20">
        <v>5978.2400000000007</v>
      </c>
      <c r="AT52" t="s">
        <v>68</v>
      </c>
      <c r="AU52" s="8">
        <v>8896.08</v>
      </c>
      <c r="AV52" s="8"/>
      <c r="AW52" s="8"/>
      <c r="AX52" s="14">
        <f ca="1"/>
        <v>49</v>
      </c>
      <c r="AY52" s="14" t="str">
        <f ca="1"/>
        <v>Global Leather and Oak Executive Chair, Black</v>
      </c>
      <c r="AZ52" s="14">
        <f ca="1"/>
        <v>9105.0499999999993</v>
      </c>
      <c r="BA52" s="8"/>
      <c r="BB52" s="8"/>
      <c r="BC52" s="8"/>
      <c r="BD52" s="8"/>
      <c r="BE52" s="8"/>
      <c r="BU52" t="s">
        <v>472</v>
      </c>
      <c r="BV52" s="8">
        <v>7415.64</v>
      </c>
      <c r="BX52" s="14">
        <f ca="1"/>
        <v>181</v>
      </c>
      <c r="BY52" s="14" t="str">
        <f ca="1"/>
        <v>Ann Steele</v>
      </c>
      <c r="BZ52" s="14">
        <f ca="1"/>
        <v>2779.6</v>
      </c>
      <c r="CG52" s="14">
        <f ca="1"/>
        <v>49</v>
      </c>
      <c r="CH52" s="14" t="str">
        <f ca="1"/>
        <v>Wyoming</v>
      </c>
      <c r="CI52" s="14">
        <f ca="1"/>
        <v>1183.5400000000002</v>
      </c>
      <c r="CO52" t="s">
        <v>2454</v>
      </c>
      <c r="CP52" s="8">
        <v>416.95</v>
      </c>
      <c r="CR52" s="14">
        <f ca="1"/>
        <v>797</v>
      </c>
      <c r="CS52" s="14" t="str">
        <f ca="1"/>
        <v>Belle Glade</v>
      </c>
      <c r="CT52" s="14">
        <f ca="1"/>
        <v>39.36</v>
      </c>
    </row>
    <row r="53" spans="5:98" x14ac:dyDescent="0.3">
      <c r="S53" t="s">
        <v>3096</v>
      </c>
      <c r="T53" s="20">
        <v>56764.539999999986</v>
      </c>
      <c r="AT53" t="s">
        <v>236</v>
      </c>
      <c r="AU53" s="8">
        <v>8844.1600000000017</v>
      </c>
      <c r="AV53" s="8"/>
      <c r="AW53" s="8"/>
      <c r="AX53" s="14">
        <f ca="1"/>
        <v>50</v>
      </c>
      <c r="AY53" s="14" t="str">
        <f ca="1"/>
        <v>Hayes Optima 56K V.90 Internal Voice Modem</v>
      </c>
      <c r="AZ53" s="14">
        <f ca="1"/>
        <v>9024.7200000000012</v>
      </c>
      <c r="BA53" s="8"/>
      <c r="BB53" s="8"/>
      <c r="BC53" s="8"/>
      <c r="BD53" s="8"/>
      <c r="BE53" s="8"/>
      <c r="BU53" t="s">
        <v>2317</v>
      </c>
      <c r="BV53" s="8">
        <v>236.80999999999997</v>
      </c>
      <c r="BX53" s="14">
        <f ca="1"/>
        <v>941</v>
      </c>
      <c r="BY53" s="14" t="str">
        <f ca="1"/>
        <v>Anna Burgess</v>
      </c>
      <c r="BZ53" s="14">
        <f ca="1"/>
        <v>65.69</v>
      </c>
      <c r="CO53" t="s">
        <v>1848</v>
      </c>
      <c r="CP53" s="8">
        <v>2057.64</v>
      </c>
      <c r="CR53" s="14">
        <f ca="1"/>
        <v>467</v>
      </c>
      <c r="CS53" s="14" t="str">
        <f ca="1"/>
        <v>Belleville</v>
      </c>
      <c r="CT53" s="14">
        <f ca="1"/>
        <v>416.95</v>
      </c>
    </row>
    <row r="54" spans="5:98" x14ac:dyDescent="0.3">
      <c r="S54" t="s">
        <v>3097</v>
      </c>
      <c r="T54" s="20">
        <v>11464.769999999999</v>
      </c>
      <c r="AT54" t="s">
        <v>1647</v>
      </c>
      <c r="AU54" s="8">
        <v>8659.56</v>
      </c>
      <c r="AV54" s="8"/>
      <c r="AW54" s="8"/>
      <c r="AX54" s="14">
        <f ca="1"/>
        <v>51</v>
      </c>
      <c r="AY54" s="14" t="str">
        <f ca="1"/>
        <v>GBC Therma-A-Bind 250T Electric Binding System</v>
      </c>
      <c r="AZ54" s="14">
        <f ca="1"/>
        <v>8896.08</v>
      </c>
      <c r="BA54" s="8"/>
      <c r="BB54" s="8"/>
      <c r="BC54" s="8"/>
      <c r="BD54" s="8"/>
      <c r="BE54" s="8"/>
      <c r="BU54" t="s">
        <v>2268</v>
      </c>
      <c r="BV54" s="8">
        <v>492.9</v>
      </c>
      <c r="BX54" s="14">
        <f ca="1"/>
        <v>65</v>
      </c>
      <c r="BY54" s="14" t="str">
        <f ca="1"/>
        <v>Anna Ellis</v>
      </c>
      <c r="BZ54" s="14">
        <f ca="1"/>
        <v>7415.64</v>
      </c>
      <c r="CO54" t="s">
        <v>900</v>
      </c>
      <c r="CP54" s="8">
        <v>1059.6300000000001</v>
      </c>
      <c r="CR54" s="14">
        <f ca="1"/>
        <v>210</v>
      </c>
      <c r="CS54" s="14" t="str">
        <f ca="1"/>
        <v>Bellingham</v>
      </c>
      <c r="CT54" s="14">
        <f ca="1"/>
        <v>2057.64</v>
      </c>
    </row>
    <row r="55" spans="5:98" x14ac:dyDescent="0.3">
      <c r="S55" t="s">
        <v>3098</v>
      </c>
      <c r="T55" s="20">
        <v>6812.6400000000012</v>
      </c>
      <c r="AT55" t="s">
        <v>941</v>
      </c>
      <c r="AU55" s="8">
        <v>8653.52</v>
      </c>
      <c r="AV55" s="8"/>
      <c r="AW55" s="8"/>
      <c r="AX55" s="14">
        <f ca="1"/>
        <v>52</v>
      </c>
      <c r="AY55" s="14" t="str">
        <f ca="1"/>
        <v>Laminate Occasional Tables</v>
      </c>
      <c r="AZ55" s="14">
        <f ca="1"/>
        <v>8844.1600000000017</v>
      </c>
      <c r="BA55" s="8"/>
      <c r="BB55" s="8"/>
      <c r="BC55" s="8"/>
      <c r="BD55" s="8"/>
      <c r="BE55" s="8"/>
      <c r="BU55" t="s">
        <v>2437</v>
      </c>
      <c r="BV55" s="8">
        <v>226.22</v>
      </c>
      <c r="BX55" s="14">
        <f ca="1"/>
        <v>710</v>
      </c>
      <c r="BY55" s="14" t="str">
        <f ca="1"/>
        <v>Anna Wood</v>
      </c>
      <c r="BZ55" s="14">
        <f ca="1"/>
        <v>236.80999999999997</v>
      </c>
      <c r="CO55" t="s">
        <v>2340</v>
      </c>
      <c r="CP55" s="8">
        <v>2610.56</v>
      </c>
      <c r="CR55" s="14">
        <f ca="1"/>
        <v>317</v>
      </c>
      <c r="CS55" s="14" t="str">
        <f ca="1"/>
        <v>Bennington</v>
      </c>
      <c r="CT55" s="14">
        <f ca="1"/>
        <v>1059.6300000000001</v>
      </c>
    </row>
    <row r="56" spans="5:98" x14ac:dyDescent="0.3">
      <c r="S56" t="s">
        <v>3099</v>
      </c>
      <c r="T56" s="20">
        <v>5759.99</v>
      </c>
      <c r="AT56" t="s">
        <v>748</v>
      </c>
      <c r="AU56" s="8">
        <v>8650.51</v>
      </c>
      <c r="AV56" s="8"/>
      <c r="AW56" s="8"/>
      <c r="AX56" s="14">
        <f ca="1"/>
        <v>53</v>
      </c>
      <c r="AY56" s="14" t="str">
        <f ca="1"/>
        <v>GBC DocuBind 200 Manual Binding Machine</v>
      </c>
      <c r="AZ56" s="14">
        <f ca="1"/>
        <v>8659.56</v>
      </c>
      <c r="BA56" s="8"/>
      <c r="BB56" s="8"/>
      <c r="BC56" s="8"/>
      <c r="BD56" s="8"/>
      <c r="BE56" s="8"/>
      <c r="BU56" t="s">
        <v>2096</v>
      </c>
      <c r="BV56" s="8">
        <v>4500.72</v>
      </c>
      <c r="BX56" s="14">
        <f ca="1"/>
        <v>535</v>
      </c>
      <c r="BY56" s="14" t="str">
        <f ca="1"/>
        <v>Anne Armstrong</v>
      </c>
      <c r="BZ56" s="14">
        <f ca="1"/>
        <v>492.9</v>
      </c>
      <c r="CO56" t="s">
        <v>2207</v>
      </c>
      <c r="CP56" s="8">
        <v>473.53</v>
      </c>
      <c r="CR56" s="14">
        <f ca="1"/>
        <v>172</v>
      </c>
      <c r="CS56" s="14" t="str">
        <f ca="1"/>
        <v>Berkeley</v>
      </c>
      <c r="CT56" s="14">
        <f ca="1"/>
        <v>2610.56</v>
      </c>
    </row>
    <row r="57" spans="5:98" x14ac:dyDescent="0.3">
      <c r="S57" t="s">
        <v>3100</v>
      </c>
      <c r="T57" s="20">
        <v>10752.13</v>
      </c>
      <c r="AT57" t="s">
        <v>656</v>
      </c>
      <c r="AU57" s="8">
        <v>8644.06</v>
      </c>
      <c r="AV57" s="8"/>
      <c r="AW57" s="8"/>
      <c r="AX57" s="14">
        <f ca="1"/>
        <v>54</v>
      </c>
      <c r="AY57" s="14" t="str">
        <f ca="1"/>
        <v>Bevis Round Bullnose 29" High Table Top</v>
      </c>
      <c r="AZ57" s="14">
        <f ca="1"/>
        <v>8653.52</v>
      </c>
      <c r="BA57" s="8"/>
      <c r="BB57" s="8"/>
      <c r="BC57" s="8"/>
      <c r="BD57" s="8"/>
      <c r="BE57" s="8"/>
      <c r="BU57" t="s">
        <v>2916</v>
      </c>
      <c r="BV57" s="8">
        <v>1400.53</v>
      </c>
      <c r="BX57" s="14">
        <f ca="1"/>
        <v>722</v>
      </c>
      <c r="BY57" s="14" t="str">
        <f ca="1"/>
        <v>Anne Bland</v>
      </c>
      <c r="BZ57" s="14">
        <f ca="1"/>
        <v>226.22</v>
      </c>
      <c r="CO57" t="s">
        <v>2609</v>
      </c>
      <c r="CP57" s="8">
        <v>35.97</v>
      </c>
      <c r="CR57" s="14">
        <f ca="1"/>
        <v>446</v>
      </c>
      <c r="CS57" s="14" t="str">
        <f ca="1"/>
        <v>Bethlehem</v>
      </c>
      <c r="CT57" s="14">
        <f ca="1"/>
        <v>473.53</v>
      </c>
    </row>
    <row r="58" spans="5:98" x14ac:dyDescent="0.3">
      <c r="S58" t="s">
        <v>3101</v>
      </c>
      <c r="T58" s="20">
        <v>5425.5</v>
      </c>
      <c r="AT58" t="s">
        <v>121</v>
      </c>
      <c r="AU58" s="8">
        <v>8603.99</v>
      </c>
      <c r="AV58" s="8"/>
      <c r="AW58" s="8"/>
      <c r="AX58" s="14">
        <f ca="1"/>
        <v>55</v>
      </c>
      <c r="AY58" s="14" t="str">
        <f ca="1"/>
        <v>Bretford CR8500 Series Meeting Room Furniture</v>
      </c>
      <c r="AZ58" s="14">
        <f ca="1"/>
        <v>8650.51</v>
      </c>
      <c r="BA58" s="8"/>
      <c r="BB58" s="8"/>
      <c r="BC58" s="8"/>
      <c r="BD58" s="8"/>
      <c r="BE58" s="8"/>
      <c r="BU58" t="s">
        <v>1471</v>
      </c>
      <c r="BV58" s="8">
        <v>308.28999999999996</v>
      </c>
      <c r="BX58" s="14">
        <f ca="1"/>
        <v>117</v>
      </c>
      <c r="BY58" s="14" t="str">
        <f ca="1"/>
        <v>Anne Schultz</v>
      </c>
      <c r="BZ58" s="14">
        <f ca="1"/>
        <v>4500.72</v>
      </c>
      <c r="CO58" t="s">
        <v>478</v>
      </c>
      <c r="CP58" s="8">
        <v>348.23999999999995</v>
      </c>
      <c r="CR58" s="14">
        <f ca="1"/>
        <v>804</v>
      </c>
      <c r="CS58" s="14" t="str">
        <f ca="1"/>
        <v>Bethpage</v>
      </c>
      <c r="CT58" s="14">
        <f ca="1"/>
        <v>35.97</v>
      </c>
    </row>
    <row r="59" spans="5:98" x14ac:dyDescent="0.3">
      <c r="S59" t="s">
        <v>3102</v>
      </c>
      <c r="T59" s="20">
        <v>3537.5</v>
      </c>
      <c r="AT59" t="s">
        <v>2715</v>
      </c>
      <c r="AU59" s="8">
        <v>8585.67</v>
      </c>
      <c r="AV59" s="8"/>
      <c r="AW59" s="8"/>
      <c r="AX59" s="14">
        <f ca="1"/>
        <v>56</v>
      </c>
      <c r="AY59" s="14" t="str">
        <f ca="1"/>
        <v>O'Sullivan Elevations Bookcase, Cherry Finish</v>
      </c>
      <c r="AZ59" s="14">
        <f ca="1"/>
        <v>8644.06</v>
      </c>
      <c r="BA59" s="8"/>
      <c r="BB59" s="8"/>
      <c r="BC59" s="8"/>
      <c r="BD59" s="8"/>
      <c r="BE59" s="8"/>
      <c r="BU59" t="s">
        <v>1961</v>
      </c>
      <c r="BV59" s="8">
        <v>53.42</v>
      </c>
      <c r="BX59" s="14">
        <f ca="1"/>
        <v>309</v>
      </c>
      <c r="BY59" s="14" t="str">
        <f ca="1"/>
        <v>Annette Boone</v>
      </c>
      <c r="BZ59" s="14">
        <f ca="1"/>
        <v>1400.53</v>
      </c>
      <c r="CO59" t="s">
        <v>2223</v>
      </c>
      <c r="CP59" s="8">
        <v>143.63</v>
      </c>
      <c r="CR59" s="14">
        <f ca="1"/>
        <v>504</v>
      </c>
      <c r="CS59" s="14" t="str">
        <f ca="1"/>
        <v>Bettendorf</v>
      </c>
      <c r="CT59" s="14">
        <f ca="1"/>
        <v>348.23999999999995</v>
      </c>
    </row>
    <row r="60" spans="5:98" x14ac:dyDescent="0.3">
      <c r="S60" t="s">
        <v>3103</v>
      </c>
      <c r="T60" s="20">
        <v>3842.6099999999997</v>
      </c>
      <c r="AT60" t="s">
        <v>154</v>
      </c>
      <c r="AU60" s="8">
        <v>8505.08</v>
      </c>
      <c r="AV60" s="8"/>
      <c r="AW60" s="8"/>
      <c r="AX60" s="14">
        <f ca="1"/>
        <v>57</v>
      </c>
      <c r="AY60" s="14" t="str">
        <f ca="1"/>
        <v>Dual Level, Single-Width Filing Carts</v>
      </c>
      <c r="AZ60" s="14">
        <f ca="1"/>
        <v>8603.99</v>
      </c>
      <c r="BA60" s="8"/>
      <c r="BB60" s="8"/>
      <c r="BC60" s="8"/>
      <c r="BD60" s="8"/>
      <c r="BE60" s="8"/>
      <c r="BU60" t="s">
        <v>922</v>
      </c>
      <c r="BV60" s="8">
        <v>4597.8900000000003</v>
      </c>
      <c r="BX60" s="14">
        <f ca="1"/>
        <v>643</v>
      </c>
      <c r="BY60" s="14" t="str">
        <f ca="1"/>
        <v>Annette McIntyre</v>
      </c>
      <c r="BZ60" s="14">
        <f ca="1"/>
        <v>308.28999999999996</v>
      </c>
      <c r="CO60" t="s">
        <v>2685</v>
      </c>
      <c r="CP60" s="8">
        <v>44.24</v>
      </c>
      <c r="CR60" s="14">
        <f ca="1"/>
        <v>645</v>
      </c>
      <c r="CS60" s="14" t="str">
        <f ca="1"/>
        <v>Beverly</v>
      </c>
      <c r="CT60" s="14">
        <f ca="1"/>
        <v>143.63</v>
      </c>
    </row>
    <row r="61" spans="5:98" x14ac:dyDescent="0.3">
      <c r="S61" t="s">
        <v>3104</v>
      </c>
      <c r="T61" s="20">
        <v>14138.970000000001</v>
      </c>
      <c r="AT61" t="s">
        <v>361</v>
      </c>
      <c r="AU61" s="8">
        <v>8456.25</v>
      </c>
      <c r="AV61" s="8"/>
      <c r="AW61" s="8"/>
      <c r="AX61" s="14">
        <f ca="1"/>
        <v>58</v>
      </c>
      <c r="AY61" s="14" t="str">
        <f ca="1"/>
        <v>Soundgear Copyboard Conference Phone, Optional Battery</v>
      </c>
      <c r="AZ61" s="14">
        <f ca="1"/>
        <v>8585.67</v>
      </c>
      <c r="BA61" s="8"/>
      <c r="BB61" s="8"/>
      <c r="BC61" s="8"/>
      <c r="BD61" s="8"/>
      <c r="BE61" s="8"/>
      <c r="BU61" t="s">
        <v>1932</v>
      </c>
      <c r="BV61" s="8">
        <v>13424.37</v>
      </c>
      <c r="BX61" s="14">
        <f ca="1"/>
        <v>979</v>
      </c>
      <c r="BY61" s="14" t="str">
        <f ca="1"/>
        <v>Annie Horne</v>
      </c>
      <c r="BZ61" s="14">
        <f ca="1"/>
        <v>53.42</v>
      </c>
      <c r="CO61" t="s">
        <v>643</v>
      </c>
      <c r="CP61" s="8">
        <v>303.58999999999997</v>
      </c>
      <c r="CR61" s="14">
        <f ca="1"/>
        <v>787</v>
      </c>
      <c r="CS61" s="14" t="str">
        <f ca="1"/>
        <v>Beverly Hills</v>
      </c>
      <c r="CT61" s="14">
        <f ca="1"/>
        <v>44.24</v>
      </c>
    </row>
    <row r="62" spans="5:98" x14ac:dyDescent="0.3">
      <c r="S62" t="s">
        <v>3105</v>
      </c>
      <c r="T62" s="20">
        <v>6407.95</v>
      </c>
      <c r="AT62" t="s">
        <v>238</v>
      </c>
      <c r="AU62" s="8">
        <v>8428.89</v>
      </c>
      <c r="AV62" s="8"/>
      <c r="AW62" s="8"/>
      <c r="AX62" s="14">
        <f ca="1"/>
        <v>59</v>
      </c>
      <c r="AY62" s="14" t="str">
        <f ca="1"/>
        <v>Rush Hierlooms Collection Rich Wood Bookcases</v>
      </c>
      <c r="AZ62" s="14">
        <f ca="1"/>
        <v>8505.08</v>
      </c>
      <c r="BA62" s="8"/>
      <c r="BB62" s="8"/>
      <c r="BC62" s="8"/>
      <c r="BD62" s="8"/>
      <c r="BE62" s="8"/>
      <c r="BU62" t="s">
        <v>2484</v>
      </c>
      <c r="BV62" s="8">
        <v>1042.54</v>
      </c>
      <c r="BX62" s="14">
        <f ca="1"/>
        <v>114</v>
      </c>
      <c r="BY62" s="14" t="str">
        <f ca="1"/>
        <v>Annie Livingston</v>
      </c>
      <c r="BZ62" s="14">
        <f ca="1"/>
        <v>4597.8900000000003</v>
      </c>
      <c r="CO62" t="s">
        <v>1228</v>
      </c>
      <c r="CP62" s="8">
        <v>300.67</v>
      </c>
      <c r="CR62" s="14">
        <f ca="1"/>
        <v>531</v>
      </c>
      <c r="CS62" s="14" t="str">
        <f ca="1"/>
        <v>Biddeford</v>
      </c>
      <c r="CT62" s="14">
        <f ca="1"/>
        <v>303.58999999999997</v>
      </c>
    </row>
    <row r="63" spans="5:98" x14ac:dyDescent="0.3">
      <c r="S63" t="s">
        <v>3106</v>
      </c>
      <c r="T63" s="20">
        <v>262.78000000000003</v>
      </c>
      <c r="AT63" t="s">
        <v>294</v>
      </c>
      <c r="AU63" s="8">
        <v>8332.91</v>
      </c>
      <c r="AV63" s="8"/>
      <c r="AW63" s="8"/>
      <c r="AX63" s="14">
        <f ca="1"/>
        <v>60</v>
      </c>
      <c r="AY63" s="14" t="str">
        <f ca="1"/>
        <v>Chromcraft Rectangular Conference Tables</v>
      </c>
      <c r="AZ63" s="14">
        <f ca="1"/>
        <v>8456.25</v>
      </c>
      <c r="BA63" s="8"/>
      <c r="BB63" s="8"/>
      <c r="BC63" s="8"/>
      <c r="BD63" s="8"/>
      <c r="BE63" s="8"/>
      <c r="BU63" t="s">
        <v>2531</v>
      </c>
      <c r="BV63" s="8">
        <v>117.87</v>
      </c>
      <c r="BX63" s="14">
        <f ca="1"/>
        <v>16</v>
      </c>
      <c r="BY63" s="14" t="str">
        <f ca="1"/>
        <v>Annie Odom</v>
      </c>
      <c r="BZ63" s="14">
        <f ca="1"/>
        <v>13424.37</v>
      </c>
      <c r="CO63" t="s">
        <v>1051</v>
      </c>
      <c r="CP63" s="8">
        <v>115.53</v>
      </c>
      <c r="CR63" s="14">
        <f ca="1"/>
        <v>534</v>
      </c>
      <c r="CS63" s="14" t="str">
        <f ca="1"/>
        <v>Biloxi</v>
      </c>
      <c r="CT63" s="14">
        <f ca="1"/>
        <v>300.67</v>
      </c>
    </row>
    <row r="64" spans="5:98" x14ac:dyDescent="0.3">
      <c r="S64" t="s">
        <v>3107</v>
      </c>
      <c r="T64" s="20">
        <v>14738.710000000005</v>
      </c>
      <c r="AT64" t="s">
        <v>2337</v>
      </c>
      <c r="AU64" s="8">
        <v>8214.66</v>
      </c>
      <c r="AV64" s="8"/>
      <c r="AW64" s="8"/>
      <c r="AX64" s="14">
        <f ca="1"/>
        <v>61</v>
      </c>
      <c r="AY64" s="14" t="str">
        <f ca="1"/>
        <v>Safco Contoured Stacking Chairs</v>
      </c>
      <c r="AZ64" s="14">
        <f ca="1"/>
        <v>8428.89</v>
      </c>
      <c r="BA64" s="8"/>
      <c r="BB64" s="8"/>
      <c r="BC64" s="8"/>
      <c r="BD64" s="8"/>
      <c r="BE64" s="8"/>
      <c r="BU64" t="s">
        <v>1349</v>
      </c>
      <c r="BV64" s="8">
        <v>68.45</v>
      </c>
      <c r="BX64" s="14">
        <f ca="1"/>
        <v>374</v>
      </c>
      <c r="BY64" s="14" t="str">
        <f ca="1"/>
        <v>Annie Sherrill</v>
      </c>
      <c r="BZ64" s="14">
        <f ca="1"/>
        <v>1042.54</v>
      </c>
      <c r="CO64" t="s">
        <v>1870</v>
      </c>
      <c r="CP64" s="8">
        <v>3032.1299999999997</v>
      </c>
      <c r="CR64" s="14">
        <f ca="1"/>
        <v>677</v>
      </c>
      <c r="CS64" s="14" t="str">
        <f ca="1"/>
        <v>Birmingham</v>
      </c>
      <c r="CT64" s="14">
        <f ca="1"/>
        <v>115.53</v>
      </c>
    </row>
    <row r="65" spans="19:98" x14ac:dyDescent="0.3">
      <c r="S65" t="s">
        <v>3108</v>
      </c>
      <c r="T65" s="20">
        <v>9151.6899999999987</v>
      </c>
      <c r="AT65" t="s">
        <v>2051</v>
      </c>
      <c r="AU65" s="8">
        <v>8201.33</v>
      </c>
      <c r="AV65" s="8"/>
      <c r="AW65" s="8"/>
      <c r="AX65" s="14">
        <f ca="1"/>
        <v>62</v>
      </c>
      <c r="AY65" s="14" t="str">
        <f ca="1"/>
        <v>VTech VT20-2481 2.4GHz Two-Line Phone System w/Answering Machine</v>
      </c>
      <c r="AZ65" s="14">
        <f ca="1"/>
        <v>8332.91</v>
      </c>
      <c r="BA65" s="8"/>
      <c r="BB65" s="8"/>
      <c r="BC65" s="8"/>
      <c r="BD65" s="8"/>
      <c r="BE65" s="8"/>
      <c r="BU65" t="s">
        <v>1540</v>
      </c>
      <c r="BV65" s="8">
        <v>1634.67</v>
      </c>
      <c r="BX65" s="14">
        <f ca="1"/>
        <v>836</v>
      </c>
      <c r="BY65" s="14" t="str">
        <f ca="1"/>
        <v>Anthony Foley</v>
      </c>
      <c r="BZ65" s="14">
        <f ca="1"/>
        <v>117.87</v>
      </c>
      <c r="CO65" t="s">
        <v>2482</v>
      </c>
      <c r="CP65" s="8">
        <v>612.25</v>
      </c>
      <c r="CR65" s="14">
        <f ca="1"/>
        <v>138</v>
      </c>
      <c r="CS65" s="14" t="str">
        <f ca="1"/>
        <v>Blacksburg</v>
      </c>
      <c r="CT65" s="14">
        <f ca="1"/>
        <v>3032.1299999999997</v>
      </c>
    </row>
    <row r="66" spans="19:98" x14ac:dyDescent="0.3">
      <c r="S66" t="s">
        <v>3109</v>
      </c>
      <c r="T66" s="20">
        <v>6137.2300000000005</v>
      </c>
      <c r="AT66" t="s">
        <v>1033</v>
      </c>
      <c r="AU66" s="8">
        <v>8199.36</v>
      </c>
      <c r="AV66" s="8"/>
      <c r="AW66" s="8"/>
      <c r="AX66" s="14">
        <f ca="1"/>
        <v>63</v>
      </c>
      <c r="AY66" s="14" t="str">
        <f ca="1"/>
        <v>GBC ProClick™ 150 Presentation Binding System</v>
      </c>
      <c r="AZ66" s="14">
        <f ca="1"/>
        <v>8214.66</v>
      </c>
      <c r="BA66" s="8"/>
      <c r="BB66" s="8"/>
      <c r="BC66" s="8"/>
      <c r="BD66" s="8"/>
      <c r="BE66" s="8"/>
      <c r="BU66" t="s">
        <v>2581</v>
      </c>
      <c r="BV66" s="8">
        <v>3916.27</v>
      </c>
      <c r="BX66" s="14">
        <f ca="1"/>
        <v>935</v>
      </c>
      <c r="BY66" s="14" t="str">
        <f ca="1"/>
        <v>Anthony Stanley</v>
      </c>
      <c r="BZ66" s="14">
        <f ca="1"/>
        <v>68.45</v>
      </c>
      <c r="CO66" t="s">
        <v>1438</v>
      </c>
      <c r="CP66" s="8">
        <v>422.46999999999997</v>
      </c>
      <c r="CR66" s="14">
        <f ca="1"/>
        <v>399</v>
      </c>
      <c r="CS66" s="14" t="str">
        <f ca="1"/>
        <v>Bloomfield</v>
      </c>
      <c r="CT66" s="14">
        <f ca="1"/>
        <v>612.25</v>
      </c>
    </row>
    <row r="67" spans="19:98" x14ac:dyDescent="0.3">
      <c r="S67" t="s">
        <v>3110</v>
      </c>
      <c r="T67" s="20">
        <v>2711.04</v>
      </c>
      <c r="AT67" t="s">
        <v>368</v>
      </c>
      <c r="AU67" s="8">
        <v>8097.7000000000007</v>
      </c>
      <c r="AV67" s="8"/>
      <c r="AW67" s="8"/>
      <c r="AX67" s="14">
        <f ca="1"/>
        <v>64</v>
      </c>
      <c r="AY67" s="14" t="str">
        <f ca="1"/>
        <v>Hewlett-Packard Business Color Inkjet 3000 [N, DTN] Series Printers</v>
      </c>
      <c r="AZ67" s="14">
        <f ca="1"/>
        <v>8201.33</v>
      </c>
      <c r="BA67" s="8"/>
      <c r="BB67" s="8"/>
      <c r="BC67" s="8"/>
      <c r="BD67" s="8"/>
      <c r="BE67" s="8"/>
      <c r="BU67" t="s">
        <v>1511</v>
      </c>
      <c r="BV67" s="8">
        <v>323.78999999999996</v>
      </c>
      <c r="BX67" s="14">
        <f ca="1"/>
        <v>282</v>
      </c>
      <c r="BY67" s="14" t="str">
        <f ca="1"/>
        <v>April Bowers</v>
      </c>
      <c r="BZ67" s="14">
        <f ca="1"/>
        <v>1634.67</v>
      </c>
      <c r="CO67" t="s">
        <v>2109</v>
      </c>
      <c r="CP67" s="8">
        <v>696.35</v>
      </c>
      <c r="CR67" s="14">
        <f ca="1"/>
        <v>464</v>
      </c>
      <c r="CS67" s="14" t="str">
        <f ca="1"/>
        <v>Bloomington</v>
      </c>
      <c r="CT67" s="14">
        <f ca="1"/>
        <v>422.46999999999997</v>
      </c>
    </row>
    <row r="68" spans="19:98" x14ac:dyDescent="0.3">
      <c r="S68" t="s">
        <v>3111</v>
      </c>
      <c r="T68" s="20">
        <v>5373.5199999999995</v>
      </c>
      <c r="AT68" t="s">
        <v>188</v>
      </c>
      <c r="AU68" s="8">
        <v>7934.14</v>
      </c>
      <c r="AV68" s="8"/>
      <c r="AW68" s="8"/>
      <c r="AX68" s="14">
        <f ca="1"/>
        <v>65</v>
      </c>
      <c r="AY68" s="14" t="str">
        <f ca="1"/>
        <v>Ibico Hi-Tech Manual Binding System</v>
      </c>
      <c r="AZ68" s="14">
        <f ca="1"/>
        <v>8199.36</v>
      </c>
      <c r="BA68" s="8"/>
      <c r="BB68" s="8"/>
      <c r="BC68" s="8"/>
      <c r="BD68" s="8"/>
      <c r="BE68" s="8"/>
      <c r="BU68" t="s">
        <v>1643</v>
      </c>
      <c r="BV68" s="8">
        <v>119.29</v>
      </c>
      <c r="BX68" s="14">
        <f ca="1"/>
        <v>129</v>
      </c>
      <c r="BY68" s="14" t="str">
        <f ca="1"/>
        <v>April Henson</v>
      </c>
      <c r="BZ68" s="14">
        <f ca="1"/>
        <v>3916.27</v>
      </c>
      <c r="CO68" t="s">
        <v>1975</v>
      </c>
      <c r="CP68" s="8">
        <v>466.04</v>
      </c>
      <c r="CR68" s="14">
        <f ca="1"/>
        <v>376</v>
      </c>
      <c r="CS68" s="14" t="str">
        <f ca="1"/>
        <v>Boardman</v>
      </c>
      <c r="CT68" s="14">
        <f ca="1"/>
        <v>696.35</v>
      </c>
    </row>
    <row r="69" spans="19:98" x14ac:dyDescent="0.3">
      <c r="S69" t="s">
        <v>3112</v>
      </c>
      <c r="T69" s="20">
        <v>3255.53</v>
      </c>
      <c r="AT69" t="s">
        <v>1163</v>
      </c>
      <c r="AU69" s="8">
        <v>7907.07</v>
      </c>
      <c r="AV69" s="8"/>
      <c r="AW69" s="8"/>
      <c r="AX69" s="14">
        <f ca="1"/>
        <v>66</v>
      </c>
      <c r="AY69" s="14" t="str">
        <f ca="1"/>
        <v>Epson LQ-870 Dot Matrix Printer</v>
      </c>
      <c r="AZ69" s="14">
        <f ca="1"/>
        <v>8097.7000000000007</v>
      </c>
      <c r="BA69" s="8"/>
      <c r="BB69" s="8"/>
      <c r="BC69" s="8"/>
      <c r="BD69" s="8"/>
      <c r="BE69" s="8"/>
      <c r="BU69" t="s">
        <v>184</v>
      </c>
      <c r="BV69" s="8">
        <v>12808.029999999999</v>
      </c>
      <c r="BX69" s="14">
        <f ca="1"/>
        <v>634</v>
      </c>
      <c r="BY69" s="14" t="str">
        <f ca="1"/>
        <v>April Hu</v>
      </c>
      <c r="BZ69" s="14">
        <f ca="1"/>
        <v>323.78999999999996</v>
      </c>
      <c r="CO69" t="s">
        <v>2199</v>
      </c>
      <c r="CP69" s="8">
        <v>1404.8500000000001</v>
      </c>
      <c r="CR69" s="14">
        <f ca="1"/>
        <v>451</v>
      </c>
      <c r="CS69" s="14" t="str">
        <f ca="1"/>
        <v>Boca Raton</v>
      </c>
      <c r="CT69" s="14">
        <f ca="1"/>
        <v>466.04</v>
      </c>
    </row>
    <row r="70" spans="19:98" x14ac:dyDescent="0.3">
      <c r="S70" t="s">
        <v>3113</v>
      </c>
      <c r="T70" s="20">
        <v>7421.7899999999991</v>
      </c>
      <c r="AT70" t="s">
        <v>483</v>
      </c>
      <c r="AU70" s="8">
        <v>7621.6500000000005</v>
      </c>
      <c r="AV70" s="8"/>
      <c r="AW70" s="8"/>
      <c r="AX70" s="14">
        <f ca="1"/>
        <v>67</v>
      </c>
      <c r="AY70" s="14" t="str">
        <f ca="1"/>
        <v>BoxOffice By Design Rectangular and Half-Moon Meeting Room Tables</v>
      </c>
      <c r="AZ70" s="14">
        <f ca="1"/>
        <v>7934.14</v>
      </c>
      <c r="BA70" s="8"/>
      <c r="BB70" s="8"/>
      <c r="BC70" s="8"/>
      <c r="BD70" s="8"/>
      <c r="BE70" s="8"/>
      <c r="BU70" t="s">
        <v>1680</v>
      </c>
      <c r="BV70" s="8">
        <v>110.75</v>
      </c>
      <c r="BX70" s="14">
        <f ca="1"/>
        <v>835</v>
      </c>
      <c r="BY70" s="14" t="str">
        <f ca="1"/>
        <v>Arlene Gibbons</v>
      </c>
      <c r="BZ70" s="14">
        <f ca="1"/>
        <v>119.29</v>
      </c>
      <c r="CO70" t="s">
        <v>1955</v>
      </c>
      <c r="CP70" s="8">
        <v>34.11</v>
      </c>
      <c r="CR70" s="14">
        <f ca="1"/>
        <v>268</v>
      </c>
      <c r="CS70" s="14" t="str">
        <f ca="1"/>
        <v>Boise</v>
      </c>
      <c r="CT70" s="14">
        <f ca="1"/>
        <v>1404.8500000000001</v>
      </c>
    </row>
    <row r="71" spans="19:98" x14ac:dyDescent="0.3">
      <c r="S71" t="s">
        <v>3114</v>
      </c>
      <c r="T71" s="20">
        <v>2619.37</v>
      </c>
      <c r="AT71" t="s">
        <v>1776</v>
      </c>
      <c r="AU71" s="8">
        <v>7223.17</v>
      </c>
      <c r="AV71" s="8"/>
      <c r="AW71" s="8"/>
      <c r="AX71" s="14">
        <f ca="1"/>
        <v>68</v>
      </c>
      <c r="AY71" s="14" t="str">
        <f ca="1"/>
        <v>2160i</v>
      </c>
      <c r="AZ71" s="14">
        <f ca="1"/>
        <v>7907.07</v>
      </c>
      <c r="BA71" s="8"/>
      <c r="BB71" s="8"/>
      <c r="BC71" s="8"/>
      <c r="BD71" s="8"/>
      <c r="BE71" s="8"/>
      <c r="BU71" t="s">
        <v>791</v>
      </c>
      <c r="BV71" s="8">
        <v>1899.6399999999999</v>
      </c>
      <c r="BX71" s="14">
        <f ca="1"/>
        <v>17</v>
      </c>
      <c r="BY71" s="14" t="str">
        <f ca="1"/>
        <v>Arlene Long</v>
      </c>
      <c r="BZ71" s="14">
        <f ca="1"/>
        <v>12808.029999999999</v>
      </c>
      <c r="CO71" t="s">
        <v>2922</v>
      </c>
      <c r="CP71" s="8">
        <v>2940.62</v>
      </c>
      <c r="CR71" s="14">
        <f ca="1"/>
        <v>810</v>
      </c>
      <c r="CS71" s="14" t="str">
        <f ca="1"/>
        <v>Bolingbrook</v>
      </c>
      <c r="CT71" s="14">
        <f ca="1"/>
        <v>34.11</v>
      </c>
    </row>
    <row r="72" spans="19:98" x14ac:dyDescent="0.3">
      <c r="S72" t="s">
        <v>3115</v>
      </c>
      <c r="T72" s="20">
        <v>6679.6600000000008</v>
      </c>
      <c r="AT72" t="s">
        <v>158</v>
      </c>
      <c r="AU72" s="8">
        <v>7095.1600000000008</v>
      </c>
      <c r="AV72" s="8"/>
      <c r="AW72" s="8"/>
      <c r="AX72" s="14">
        <f ca="1"/>
        <v>69</v>
      </c>
      <c r="AY72" s="14" t="str">
        <f ca="1"/>
        <v>5165</v>
      </c>
      <c r="AZ72" s="14">
        <f ca="1"/>
        <v>7621.6500000000005</v>
      </c>
      <c r="BA72" s="8"/>
      <c r="BB72" s="8"/>
      <c r="BC72" s="8"/>
      <c r="BD72" s="8"/>
      <c r="BE72" s="8"/>
      <c r="BU72" t="s">
        <v>1137</v>
      </c>
      <c r="BV72" s="8">
        <v>374.6</v>
      </c>
      <c r="BX72" s="14">
        <f ca="1"/>
        <v>847</v>
      </c>
      <c r="BY72" s="14" t="str">
        <f ca="1"/>
        <v>Arlene Weeks</v>
      </c>
      <c r="BZ72" s="14">
        <f ca="1"/>
        <v>110.75</v>
      </c>
      <c r="CO72" t="s">
        <v>99</v>
      </c>
      <c r="CP72" s="8">
        <v>49654.820000000007</v>
      </c>
      <c r="CR72" s="14">
        <f ca="1"/>
        <v>144</v>
      </c>
      <c r="CS72" s="14" t="str">
        <f ca="1"/>
        <v>Bossier City</v>
      </c>
      <c r="CT72" s="14">
        <f ca="1"/>
        <v>2940.62</v>
      </c>
    </row>
    <row r="73" spans="19:98" x14ac:dyDescent="0.3">
      <c r="S73" t="s">
        <v>3116</v>
      </c>
      <c r="T73" s="20">
        <v>6648.4900000000007</v>
      </c>
      <c r="AT73" t="s">
        <v>1599</v>
      </c>
      <c r="AU73" s="8">
        <v>7028.08</v>
      </c>
      <c r="AV73" s="8"/>
      <c r="AW73" s="8"/>
      <c r="AX73" s="14">
        <f ca="1"/>
        <v>70</v>
      </c>
      <c r="AY73" s="14" t="str">
        <f ca="1"/>
        <v>Canon imageCLASS 2200 Advanced Copier</v>
      </c>
      <c r="AZ73" s="14">
        <f ca="1"/>
        <v>7223.17</v>
      </c>
      <c r="BA73" s="8"/>
      <c r="BB73" s="8"/>
      <c r="BC73" s="8"/>
      <c r="BD73" s="8"/>
      <c r="BE73" s="8"/>
      <c r="BU73" t="s">
        <v>1812</v>
      </c>
      <c r="BV73" s="8">
        <v>2591.09</v>
      </c>
      <c r="BX73" s="14">
        <f ca="1"/>
        <v>247</v>
      </c>
      <c r="BY73" s="14" t="str">
        <f ca="1"/>
        <v>Arlene Wiggins Dalton</v>
      </c>
      <c r="BZ73" s="14">
        <f ca="1"/>
        <v>1899.6399999999999</v>
      </c>
      <c r="CO73" t="s">
        <v>1326</v>
      </c>
      <c r="CP73" s="8">
        <v>193.88</v>
      </c>
      <c r="CR73" s="14">
        <f ca="1"/>
        <v>4</v>
      </c>
      <c r="CS73" s="14" t="str">
        <f ca="1"/>
        <v>Boston</v>
      </c>
      <c r="CT73" s="14">
        <f ca="1"/>
        <v>49654.820000000007</v>
      </c>
    </row>
    <row r="74" spans="19:98" x14ac:dyDescent="0.3">
      <c r="S74" t="s">
        <v>3117</v>
      </c>
      <c r="T74" s="20">
        <v>25783.090000000004</v>
      </c>
      <c r="AT74" t="s">
        <v>845</v>
      </c>
      <c r="AU74" s="8">
        <v>6963.67</v>
      </c>
      <c r="AV74" s="8"/>
      <c r="AW74" s="8"/>
      <c r="AX74" s="14">
        <f ca="1"/>
        <v>71</v>
      </c>
      <c r="AY74" s="14" t="str">
        <f ca="1"/>
        <v>GE 48" Fluorescent Tube, Cool White Energy Saver, 34 Watts, 30/Box</v>
      </c>
      <c r="AZ74" s="14">
        <f ca="1"/>
        <v>7095.1600000000008</v>
      </c>
      <c r="BA74" s="8"/>
      <c r="BB74" s="8"/>
      <c r="BC74" s="8"/>
      <c r="BD74" s="8"/>
      <c r="BE74" s="8"/>
      <c r="BU74" t="s">
        <v>1911</v>
      </c>
      <c r="BV74" s="8">
        <v>120.81</v>
      </c>
      <c r="BX74" s="14">
        <f ca="1"/>
        <v>604</v>
      </c>
      <c r="BY74" s="14" t="str">
        <f ca="1"/>
        <v>Arnold Floyd Blair</v>
      </c>
      <c r="BZ74" s="14">
        <f ca="1"/>
        <v>374.6</v>
      </c>
      <c r="CO74" t="s">
        <v>546</v>
      </c>
      <c r="CP74" s="8">
        <v>2482.9</v>
      </c>
      <c r="CR74" s="14">
        <f ca="1"/>
        <v>602</v>
      </c>
      <c r="CS74" s="14" t="str">
        <f ca="1"/>
        <v>Bowie</v>
      </c>
      <c r="CT74" s="14">
        <f ca="1"/>
        <v>193.88</v>
      </c>
    </row>
    <row r="75" spans="19:98" x14ac:dyDescent="0.3">
      <c r="S75" t="s">
        <v>3118</v>
      </c>
      <c r="T75" s="20">
        <v>2943.8199999999997</v>
      </c>
      <c r="AT75" t="s">
        <v>133</v>
      </c>
      <c r="AU75" s="8">
        <v>6930.16</v>
      </c>
      <c r="AV75" s="8"/>
      <c r="AW75" s="8"/>
      <c r="AX75" s="14">
        <f ca="1"/>
        <v>72</v>
      </c>
      <c r="AY75" s="14" t="str">
        <f ca="1"/>
        <v>6185</v>
      </c>
      <c r="AZ75" s="14">
        <f ca="1"/>
        <v>7028.08</v>
      </c>
      <c r="BA75" s="8"/>
      <c r="BB75" s="8"/>
      <c r="BC75" s="8"/>
      <c r="BD75" s="8"/>
      <c r="BE75" s="8"/>
      <c r="BU75" t="s">
        <v>1832</v>
      </c>
      <c r="BV75" s="8">
        <v>64.89</v>
      </c>
      <c r="BX75" s="14">
        <f ca="1"/>
        <v>195</v>
      </c>
      <c r="BY75" s="14" t="str">
        <f ca="1"/>
        <v>Arnold Gay</v>
      </c>
      <c r="BZ75" s="14">
        <f ca="1"/>
        <v>2591.09</v>
      </c>
      <c r="CO75" t="s">
        <v>1260</v>
      </c>
      <c r="CP75" s="8">
        <v>11855</v>
      </c>
      <c r="CR75" s="14">
        <f ca="1"/>
        <v>180</v>
      </c>
      <c r="CS75" s="14" t="str">
        <f ca="1"/>
        <v>Bowling Green</v>
      </c>
      <c r="CT75" s="14">
        <f ca="1"/>
        <v>2482.9</v>
      </c>
    </row>
    <row r="76" spans="19:98" x14ac:dyDescent="0.3">
      <c r="S76" t="s">
        <v>3119</v>
      </c>
      <c r="T76" s="20">
        <v>16728.530000000002</v>
      </c>
      <c r="AT76" t="s">
        <v>57</v>
      </c>
      <c r="AU76" s="8">
        <v>6929.04</v>
      </c>
      <c r="AV76" s="8"/>
      <c r="AW76" s="8"/>
      <c r="AX76" s="14">
        <f ca="1"/>
        <v>73</v>
      </c>
      <c r="AY76" s="14" t="str">
        <f ca="1"/>
        <v>Chromcraft Bull-Nose Wood Oval Conference Tables &amp; Bases</v>
      </c>
      <c r="AZ76" s="14">
        <f ca="1"/>
        <v>6963.67</v>
      </c>
      <c r="BA76" s="8"/>
      <c r="BB76" s="8"/>
      <c r="BC76" s="8"/>
      <c r="BD76" s="8"/>
      <c r="BE76" s="8"/>
      <c r="BU76" t="s">
        <v>2101</v>
      </c>
      <c r="BV76" s="8">
        <v>470.05999999999995</v>
      </c>
      <c r="BX76" s="14">
        <f ca="1"/>
        <v>830</v>
      </c>
      <c r="BY76" s="14" t="str">
        <f ca="1"/>
        <v>Arnold Johnson</v>
      </c>
      <c r="BZ76" s="14">
        <f ca="1"/>
        <v>120.81</v>
      </c>
      <c r="CO76" t="s">
        <v>1623</v>
      </c>
      <c r="CP76" s="8">
        <v>51.86</v>
      </c>
      <c r="CR76" s="14">
        <f ca="1"/>
        <v>25</v>
      </c>
      <c r="CS76" s="14" t="str">
        <f ca="1"/>
        <v>Bozeman</v>
      </c>
      <c r="CT76" s="14">
        <f ca="1"/>
        <v>11855</v>
      </c>
    </row>
    <row r="77" spans="19:98" x14ac:dyDescent="0.3">
      <c r="S77" t="s">
        <v>3120</v>
      </c>
      <c r="T77" s="20">
        <v>5244.52</v>
      </c>
      <c r="AT77" t="s">
        <v>298</v>
      </c>
      <c r="AU77" s="8">
        <v>6853.9999999999991</v>
      </c>
      <c r="AV77" s="8"/>
      <c r="AW77" s="8"/>
      <c r="AX77" s="14">
        <f ca="1"/>
        <v>74</v>
      </c>
      <c r="AY77" s="14" t="str">
        <f ca="1"/>
        <v>Xerox 1941</v>
      </c>
      <c r="AZ77" s="14">
        <f ca="1"/>
        <v>6930.16</v>
      </c>
      <c r="BA77" s="8"/>
      <c r="BB77" s="8"/>
      <c r="BC77" s="8"/>
      <c r="BD77" s="8"/>
      <c r="BE77" s="8"/>
      <c r="BU77" t="s">
        <v>1570</v>
      </c>
      <c r="BV77" s="8">
        <v>89.76</v>
      </c>
      <c r="BX77" s="14">
        <f ca="1"/>
        <v>942</v>
      </c>
      <c r="BY77" s="14" t="str">
        <f ca="1"/>
        <v>Arthur Brady</v>
      </c>
      <c r="BZ77" s="14">
        <f ca="1"/>
        <v>64.89</v>
      </c>
      <c r="CO77" t="s">
        <v>1827</v>
      </c>
      <c r="CP77" s="8">
        <v>39.26</v>
      </c>
      <c r="CR77" s="14">
        <f ca="1"/>
        <v>772</v>
      </c>
      <c r="CS77" s="14" t="str">
        <f ca="1"/>
        <v>Brandon</v>
      </c>
      <c r="CT77" s="14">
        <f ca="1"/>
        <v>51.86</v>
      </c>
    </row>
    <row r="78" spans="19:98" x14ac:dyDescent="0.3">
      <c r="S78" t="s">
        <v>3121</v>
      </c>
      <c r="T78" s="20">
        <v>16840.650000000005</v>
      </c>
      <c r="AT78" t="s">
        <v>1223</v>
      </c>
      <c r="AU78" s="8">
        <v>6769.34</v>
      </c>
      <c r="AV78" s="8"/>
      <c r="AW78" s="8"/>
      <c r="AX78" s="14">
        <f ca="1"/>
        <v>75</v>
      </c>
      <c r="AY78" s="14" t="str">
        <f ca="1"/>
        <v>V3682</v>
      </c>
      <c r="AZ78" s="14">
        <f ca="1"/>
        <v>6929.04</v>
      </c>
      <c r="BA78" s="8"/>
      <c r="BB78" s="8"/>
      <c r="BC78" s="8"/>
      <c r="BD78" s="8"/>
      <c r="BE78" s="8"/>
      <c r="BU78" t="s">
        <v>1073</v>
      </c>
      <c r="BV78" s="8">
        <v>2737.4300000000003</v>
      </c>
      <c r="BX78" s="14">
        <f ca="1"/>
        <v>544</v>
      </c>
      <c r="BY78" s="14" t="str">
        <f ca="1"/>
        <v>Arthur Gold</v>
      </c>
      <c r="BZ78" s="14">
        <f ca="1"/>
        <v>470.05999999999995</v>
      </c>
      <c r="CO78" t="s">
        <v>2390</v>
      </c>
      <c r="CP78" s="8">
        <v>7145.41</v>
      </c>
      <c r="CR78" s="14">
        <f ca="1"/>
        <v>798</v>
      </c>
      <c r="CS78" s="14" t="str">
        <f ca="1"/>
        <v>Branford</v>
      </c>
      <c r="CT78" s="14">
        <f ca="1"/>
        <v>39.26</v>
      </c>
    </row>
    <row r="79" spans="19:98" x14ac:dyDescent="0.3">
      <c r="S79" t="s">
        <v>3122</v>
      </c>
      <c r="T79" s="20">
        <v>5402.4799999999987</v>
      </c>
      <c r="AT79" t="s">
        <v>2627</v>
      </c>
      <c r="AU79" s="8">
        <v>6702.71</v>
      </c>
      <c r="AV79" s="8"/>
      <c r="AW79" s="8"/>
      <c r="AX79" s="14">
        <f ca="1"/>
        <v>76</v>
      </c>
      <c r="AY79" s="14" t="str">
        <f ca="1"/>
        <v>Gyration Ultra Professional Cordless Optical Suite</v>
      </c>
      <c r="AZ79" s="14">
        <f ca="1"/>
        <v>6853.9999999999991</v>
      </c>
      <c r="BA79" s="8"/>
      <c r="BB79" s="8"/>
      <c r="BC79" s="8"/>
      <c r="BD79" s="8"/>
      <c r="BE79" s="8"/>
      <c r="BU79" t="s">
        <v>1608</v>
      </c>
      <c r="BV79" s="8">
        <v>1714.93</v>
      </c>
      <c r="BX79" s="14">
        <f ca="1"/>
        <v>887</v>
      </c>
      <c r="BY79" s="14" t="str">
        <f ca="1"/>
        <v>Arthur Lowe Nash</v>
      </c>
      <c r="BZ79" s="14">
        <f ca="1"/>
        <v>89.76</v>
      </c>
      <c r="CO79" t="s">
        <v>2315</v>
      </c>
      <c r="CP79" s="8">
        <v>639.43000000000006</v>
      </c>
      <c r="CR79" s="14">
        <f ca="1"/>
        <v>50</v>
      </c>
      <c r="CS79" s="14" t="str">
        <f ca="1"/>
        <v>Brentwood</v>
      </c>
      <c r="CT79" s="14">
        <f ca="1"/>
        <v>7145.41</v>
      </c>
    </row>
    <row r="80" spans="19:98" x14ac:dyDescent="0.3">
      <c r="S80" t="s">
        <v>3123</v>
      </c>
      <c r="T80" s="20">
        <v>16675.579999999998</v>
      </c>
      <c r="AT80" t="s">
        <v>916</v>
      </c>
      <c r="AU80" s="8">
        <v>6656.9</v>
      </c>
      <c r="AV80" s="8"/>
      <c r="AW80" s="8"/>
      <c r="AX80" s="14">
        <f ca="1"/>
        <v>77</v>
      </c>
      <c r="AY80" s="14" t="str">
        <f ca="1"/>
        <v>Okidata Pacemark 4410N Wide Format Dot Matrix Printer</v>
      </c>
      <c r="AZ80" s="14">
        <f ca="1"/>
        <v>6769.34</v>
      </c>
      <c r="BA80" s="8"/>
      <c r="BB80" s="8"/>
      <c r="BC80" s="8"/>
      <c r="BD80" s="8"/>
      <c r="BE80" s="8"/>
      <c r="BU80" t="s">
        <v>1928</v>
      </c>
      <c r="BV80" s="8">
        <v>31.96</v>
      </c>
      <c r="BX80" s="14">
        <f ca="1"/>
        <v>182</v>
      </c>
      <c r="BY80" s="14" t="str">
        <f ca="1"/>
        <v>Ashley Reese</v>
      </c>
      <c r="BZ80" s="14">
        <f ca="1"/>
        <v>2737.4300000000003</v>
      </c>
      <c r="CO80" t="s">
        <v>2095</v>
      </c>
      <c r="CP80" s="8">
        <v>1733.91</v>
      </c>
      <c r="CR80" s="14">
        <f ca="1"/>
        <v>392</v>
      </c>
      <c r="CS80" s="14" t="str">
        <f ca="1"/>
        <v>Bristol</v>
      </c>
      <c r="CT80" s="14">
        <f ca="1"/>
        <v>639.43000000000006</v>
      </c>
    </row>
    <row r="81" spans="19:98" x14ac:dyDescent="0.3">
      <c r="S81" t="s">
        <v>3124</v>
      </c>
      <c r="T81" s="20">
        <v>25857.3</v>
      </c>
      <c r="AT81" t="s">
        <v>1908</v>
      </c>
      <c r="AU81" s="8">
        <v>6621.17</v>
      </c>
      <c r="AV81" s="8"/>
      <c r="AW81" s="8"/>
      <c r="AX81" s="14">
        <f ca="1"/>
        <v>78</v>
      </c>
      <c r="AY81" s="14" t="str">
        <f ca="1"/>
        <v>Hewlett-Packard Deskjet 1220Cse Color Inkjet Printer</v>
      </c>
      <c r="AZ81" s="14">
        <f ca="1"/>
        <v>6702.71</v>
      </c>
      <c r="BA81" s="8"/>
      <c r="BB81" s="8"/>
      <c r="BC81" s="8"/>
      <c r="BD81" s="8"/>
      <c r="BE81" s="8"/>
      <c r="BU81" t="s">
        <v>1880</v>
      </c>
      <c r="BV81" s="8">
        <v>266.95</v>
      </c>
      <c r="BX81" s="14">
        <f ca="1"/>
        <v>275</v>
      </c>
      <c r="BY81" s="14" t="str">
        <f ca="1"/>
        <v>Barbara McNamara</v>
      </c>
      <c r="BZ81" s="14">
        <f ca="1"/>
        <v>1714.93</v>
      </c>
      <c r="CO81" t="s">
        <v>2181</v>
      </c>
      <c r="CP81" s="8">
        <v>1924.66</v>
      </c>
      <c r="CR81" s="14">
        <f ca="1"/>
        <v>240</v>
      </c>
      <c r="CS81" s="14" t="str">
        <f ca="1"/>
        <v>Brooklyn Center</v>
      </c>
      <c r="CT81" s="14">
        <f ca="1"/>
        <v>1733.91</v>
      </c>
    </row>
    <row r="82" spans="19:98" x14ac:dyDescent="0.3">
      <c r="S82" t="s">
        <v>3125</v>
      </c>
      <c r="T82" s="20">
        <v>9403.56</v>
      </c>
      <c r="AT82" t="s">
        <v>1440</v>
      </c>
      <c r="AU82" s="8">
        <v>6600.63</v>
      </c>
      <c r="AV82" s="8"/>
      <c r="AW82" s="8"/>
      <c r="AX82" s="14">
        <f ca="1"/>
        <v>79</v>
      </c>
      <c r="AY82" s="14" t="str">
        <f ca="1"/>
        <v>Global Leather Executive Chair</v>
      </c>
      <c r="AZ82" s="14">
        <f ca="1"/>
        <v>6656.9</v>
      </c>
      <c r="BA82" s="8"/>
      <c r="BB82" s="8"/>
      <c r="BC82" s="8"/>
      <c r="BD82" s="8"/>
      <c r="BE82" s="8"/>
      <c r="BU82" t="s">
        <v>1020</v>
      </c>
      <c r="BV82" s="8">
        <v>52.09</v>
      </c>
      <c r="BX82" s="14">
        <f ca="1"/>
        <v>1050</v>
      </c>
      <c r="BY82" s="14" t="str">
        <f ca="1"/>
        <v>Becky Farmer</v>
      </c>
      <c r="BZ82" s="14">
        <f ca="1"/>
        <v>31.96</v>
      </c>
      <c r="CO82" t="s">
        <v>1960</v>
      </c>
      <c r="CP82" s="8">
        <v>378.23</v>
      </c>
      <c r="CR82" s="14">
        <f ca="1"/>
        <v>223</v>
      </c>
      <c r="CS82" s="14" t="str">
        <f ca="1"/>
        <v>Brooklyn Park</v>
      </c>
      <c r="CT82" s="14">
        <f ca="1"/>
        <v>1924.66</v>
      </c>
    </row>
    <row r="83" spans="19:98" x14ac:dyDescent="0.3">
      <c r="S83" t="s">
        <v>3126</v>
      </c>
      <c r="T83" s="20">
        <v>3850.9699999999993</v>
      </c>
      <c r="AT83" t="s">
        <v>240</v>
      </c>
      <c r="AU83" s="8">
        <v>6474.6299999999992</v>
      </c>
      <c r="AV83" s="8"/>
      <c r="AW83" s="8"/>
      <c r="AX83" s="14">
        <f ca="1"/>
        <v>80</v>
      </c>
      <c r="AY83" s="14" t="str">
        <f ca="1"/>
        <v>Ibico Ibimaster 300 Manual Binding System</v>
      </c>
      <c r="AZ83" s="14">
        <f ca="1"/>
        <v>6621.17</v>
      </c>
      <c r="BA83" s="8"/>
      <c r="BB83" s="8"/>
      <c r="BC83" s="8"/>
      <c r="BD83" s="8"/>
      <c r="BE83" s="8"/>
      <c r="BU83" t="s">
        <v>1593</v>
      </c>
      <c r="BV83" s="8">
        <v>120.12</v>
      </c>
      <c r="BX83" s="14">
        <f ca="1"/>
        <v>684</v>
      </c>
      <c r="BY83" s="14" t="str">
        <f ca="1"/>
        <v>Becky O'Brien</v>
      </c>
      <c r="BZ83" s="14">
        <f ca="1"/>
        <v>266.95</v>
      </c>
      <c r="CO83" t="s">
        <v>2771</v>
      </c>
      <c r="CP83" s="8">
        <v>346.52</v>
      </c>
      <c r="CR83" s="14">
        <f ca="1"/>
        <v>491</v>
      </c>
      <c r="CS83" s="14" t="str">
        <f ca="1"/>
        <v>Broomfield</v>
      </c>
      <c r="CT83" s="14">
        <f ca="1"/>
        <v>378.23</v>
      </c>
    </row>
    <row r="84" spans="19:98" x14ac:dyDescent="0.3">
      <c r="S84" t="s">
        <v>3127</v>
      </c>
      <c r="T84" s="20">
        <v>7449.4500000000016</v>
      </c>
      <c r="AT84" t="s">
        <v>1948</v>
      </c>
      <c r="AU84" s="8">
        <v>6355.69</v>
      </c>
      <c r="AV84" s="8"/>
      <c r="AW84" s="8"/>
      <c r="AX84" s="14">
        <f ca="1"/>
        <v>81</v>
      </c>
      <c r="AY84" s="14" t="str">
        <f ca="1"/>
        <v>Hon Pagoda™ Stacking Chairs</v>
      </c>
      <c r="AZ84" s="14">
        <f ca="1"/>
        <v>6600.63</v>
      </c>
      <c r="BA84" s="8"/>
      <c r="BB84" s="8"/>
      <c r="BC84" s="8"/>
      <c r="BD84" s="8"/>
      <c r="BE84" s="8"/>
      <c r="BU84" t="s">
        <v>2904</v>
      </c>
      <c r="BV84" s="8">
        <v>2306.12</v>
      </c>
      <c r="BX84" s="14">
        <f ca="1"/>
        <v>985</v>
      </c>
      <c r="BY84" s="14" t="str">
        <f ca="1"/>
        <v>Becky Puckett</v>
      </c>
      <c r="BZ84" s="14">
        <f ca="1"/>
        <v>52.09</v>
      </c>
      <c r="CO84" t="s">
        <v>1676</v>
      </c>
      <c r="CP84" s="8">
        <v>658.44</v>
      </c>
      <c r="CR84" s="14">
        <f ca="1"/>
        <v>505</v>
      </c>
      <c r="CS84" s="14" t="str">
        <f ca="1"/>
        <v>Bryan</v>
      </c>
      <c r="CT84" s="14">
        <f ca="1"/>
        <v>346.52</v>
      </c>
    </row>
    <row r="85" spans="19:98" x14ac:dyDescent="0.3">
      <c r="S85" t="s">
        <v>3128</v>
      </c>
      <c r="T85" s="20">
        <v>9686.0700000000015</v>
      </c>
      <c r="AT85" t="s">
        <v>2091</v>
      </c>
      <c r="AU85" s="8">
        <v>6310.61</v>
      </c>
      <c r="AV85" s="8"/>
      <c r="AW85" s="8"/>
      <c r="AX85" s="14">
        <f ca="1"/>
        <v>82</v>
      </c>
      <c r="AY85" s="14" t="str">
        <f ca="1"/>
        <v>Canon PC-428 Personal Copier</v>
      </c>
      <c r="AZ85" s="14">
        <f ca="1"/>
        <v>6474.6299999999992</v>
      </c>
      <c r="BA85" s="8"/>
      <c r="BB85" s="8"/>
      <c r="BC85" s="8"/>
      <c r="BD85" s="8"/>
      <c r="BE85" s="8"/>
      <c r="BU85" t="s">
        <v>815</v>
      </c>
      <c r="BV85" s="8">
        <v>43.08</v>
      </c>
      <c r="BX85" s="14">
        <f ca="1"/>
        <v>833</v>
      </c>
      <c r="BY85" s="14" t="str">
        <f ca="1"/>
        <v>Benjamin Chan</v>
      </c>
      <c r="BZ85" s="14">
        <f ca="1"/>
        <v>120.12</v>
      </c>
      <c r="CO85" t="s">
        <v>1100</v>
      </c>
      <c r="CP85" s="8">
        <v>1117.32</v>
      </c>
      <c r="CR85" s="14">
        <f ca="1"/>
        <v>386</v>
      </c>
      <c r="CS85" s="14" t="str">
        <f ca="1"/>
        <v>Bryant</v>
      </c>
      <c r="CT85" s="14">
        <f ca="1"/>
        <v>658.44</v>
      </c>
    </row>
    <row r="86" spans="19:98" x14ac:dyDescent="0.3">
      <c r="S86" t="s">
        <v>3129</v>
      </c>
      <c r="T86" s="20">
        <v>5237.5999999999995</v>
      </c>
      <c r="AT86" t="s">
        <v>2004</v>
      </c>
      <c r="AU86" s="8">
        <v>6264.93</v>
      </c>
      <c r="AV86" s="8"/>
      <c r="AW86" s="8"/>
      <c r="AX86" s="14">
        <f ca="1"/>
        <v>83</v>
      </c>
      <c r="AY86" s="14" t="str">
        <f ca="1"/>
        <v>Canon PC1080F Personal Copier</v>
      </c>
      <c r="AZ86" s="14">
        <f ca="1"/>
        <v>6355.69</v>
      </c>
      <c r="BA86" s="8"/>
      <c r="BB86" s="8"/>
      <c r="BC86" s="8"/>
      <c r="BD86" s="8"/>
      <c r="BE86" s="8"/>
      <c r="BU86" t="s">
        <v>971</v>
      </c>
      <c r="BV86" s="8">
        <v>541.13</v>
      </c>
      <c r="BX86" s="14">
        <f ca="1"/>
        <v>213</v>
      </c>
      <c r="BY86" s="14" t="str">
        <f ca="1"/>
        <v>Benjamin Gunter</v>
      </c>
      <c r="BZ86" s="14">
        <f ca="1"/>
        <v>2306.12</v>
      </c>
      <c r="CO86" t="s">
        <v>1705</v>
      </c>
      <c r="CP86" s="8">
        <v>1424.32</v>
      </c>
      <c r="CR86" s="14">
        <f ca="1"/>
        <v>306</v>
      </c>
      <c r="CS86" s="14" t="str">
        <f ca="1"/>
        <v>Buffalo Grove</v>
      </c>
      <c r="CT86" s="14">
        <f ca="1"/>
        <v>1117.32</v>
      </c>
    </row>
    <row r="87" spans="19:98" x14ac:dyDescent="0.3">
      <c r="S87" t="s">
        <v>3130</v>
      </c>
      <c r="T87" s="20">
        <v>15468.490000000002</v>
      </c>
      <c r="AT87" t="s">
        <v>132</v>
      </c>
      <c r="AU87" s="8">
        <v>6259.6</v>
      </c>
      <c r="AV87" s="8"/>
      <c r="AW87" s="8"/>
      <c r="AX87" s="14">
        <f ca="1"/>
        <v>84</v>
      </c>
      <c r="AY87" s="14" t="str">
        <f ca="1"/>
        <v>T28 WORLD</v>
      </c>
      <c r="AZ87" s="14">
        <f ca="1"/>
        <v>6310.61</v>
      </c>
      <c r="BA87" s="8"/>
      <c r="BB87" s="8"/>
      <c r="BC87" s="8"/>
      <c r="BD87" s="8"/>
      <c r="BE87" s="8"/>
      <c r="BU87" t="s">
        <v>1875</v>
      </c>
      <c r="BV87" s="8">
        <v>2125.12</v>
      </c>
      <c r="BX87" s="14">
        <f ca="1"/>
        <v>1011</v>
      </c>
      <c r="BY87" s="14" t="str">
        <f ca="1"/>
        <v>Benjamin Kaufman</v>
      </c>
      <c r="BZ87" s="14">
        <f ca="1"/>
        <v>43.08</v>
      </c>
      <c r="CO87" t="s">
        <v>1136</v>
      </c>
      <c r="CP87" s="8">
        <v>377.44</v>
      </c>
      <c r="CR87" s="14">
        <f ca="1"/>
        <v>265</v>
      </c>
      <c r="CS87" s="14" t="str">
        <f ca="1"/>
        <v>Bullhead City</v>
      </c>
      <c r="CT87" s="14">
        <f ca="1"/>
        <v>1424.32</v>
      </c>
    </row>
    <row r="88" spans="19:98" x14ac:dyDescent="0.3">
      <c r="S88" t="s">
        <v>3131</v>
      </c>
      <c r="T88" s="20">
        <v>2783.9299999999994</v>
      </c>
      <c r="AT88" t="s">
        <v>759</v>
      </c>
      <c r="AU88" s="8">
        <v>6257.19</v>
      </c>
      <c r="AV88" s="8"/>
      <c r="AW88" s="8"/>
      <c r="AX88" s="14">
        <f ca="1"/>
        <v>85</v>
      </c>
      <c r="AY88" s="14" t="str">
        <f ca="1"/>
        <v>Office Star - Professional Matrix Back Chair with 2-to-1 Synchro Tilt and Mesh Fabric Seat</v>
      </c>
      <c r="AZ88" s="14">
        <f ca="1"/>
        <v>6264.93</v>
      </c>
      <c r="BA88" s="8"/>
      <c r="BB88" s="8"/>
      <c r="BC88" s="8"/>
      <c r="BD88" s="8"/>
      <c r="BE88" s="8"/>
      <c r="BU88" t="s">
        <v>1327</v>
      </c>
      <c r="BV88" s="8">
        <v>101.73</v>
      </c>
      <c r="BX88" s="14">
        <f ca="1"/>
        <v>510</v>
      </c>
      <c r="BY88" s="14" t="str">
        <f ca="1"/>
        <v>Benjamin Lam</v>
      </c>
      <c r="BZ88" s="14">
        <f ca="1"/>
        <v>541.13</v>
      </c>
      <c r="CO88" t="s">
        <v>2033</v>
      </c>
      <c r="CP88" s="8">
        <v>4934</v>
      </c>
      <c r="CR88" s="14">
        <f ca="1"/>
        <v>492</v>
      </c>
      <c r="CS88" s="14" t="str">
        <f ca="1"/>
        <v>Burbank</v>
      </c>
      <c r="CT88" s="14">
        <f ca="1"/>
        <v>377.44</v>
      </c>
    </row>
    <row r="89" spans="19:98" x14ac:dyDescent="0.3">
      <c r="S89" t="s">
        <v>3132</v>
      </c>
      <c r="T89" s="20">
        <v>1516.49</v>
      </c>
      <c r="AT89" t="s">
        <v>301</v>
      </c>
      <c r="AU89" s="8">
        <v>6242.01</v>
      </c>
      <c r="AV89" s="8"/>
      <c r="AW89" s="8"/>
      <c r="AX89" s="14">
        <f ca="1"/>
        <v>86</v>
      </c>
      <c r="AY89" s="14" t="str">
        <f ca="1"/>
        <v>US Robotics 56K V.92 Internal PCI Faxmodem</v>
      </c>
      <c r="AZ89" s="14">
        <f ca="1"/>
        <v>6259.6</v>
      </c>
      <c r="BA89" s="8"/>
      <c r="BB89" s="8"/>
      <c r="BC89" s="8"/>
      <c r="BD89" s="8"/>
      <c r="BE89" s="8"/>
      <c r="BU89" t="s">
        <v>1992</v>
      </c>
      <c r="BV89" s="8">
        <v>91.92</v>
      </c>
      <c r="BX89" s="14">
        <f ca="1"/>
        <v>229</v>
      </c>
      <c r="BY89" s="14" t="str">
        <f ca="1"/>
        <v>Benjamin Porter</v>
      </c>
      <c r="BZ89" s="14">
        <f ca="1"/>
        <v>2125.12</v>
      </c>
      <c r="CO89" t="s">
        <v>2918</v>
      </c>
      <c r="CP89" s="8">
        <v>1713.34</v>
      </c>
      <c r="CR89" s="14">
        <f ca="1"/>
        <v>87</v>
      </c>
      <c r="CS89" s="14" t="str">
        <f ca="1"/>
        <v>Burke</v>
      </c>
      <c r="CT89" s="14">
        <f ca="1"/>
        <v>4934</v>
      </c>
    </row>
    <row r="90" spans="19:98" x14ac:dyDescent="0.3">
      <c r="S90" t="s">
        <v>3133</v>
      </c>
      <c r="T90" s="20">
        <v>15175.699999999997</v>
      </c>
      <c r="AT90" t="s">
        <v>2513</v>
      </c>
      <c r="AU90" s="8">
        <v>6173.42</v>
      </c>
      <c r="AV90" s="8"/>
      <c r="AW90" s="8"/>
      <c r="AX90" s="14">
        <f ca="1"/>
        <v>87</v>
      </c>
      <c r="AY90" s="14" t="str">
        <f ca="1"/>
        <v>Timeport L7089</v>
      </c>
      <c r="AZ90" s="14">
        <f ca="1"/>
        <v>6257.19</v>
      </c>
      <c r="BA90" s="8"/>
      <c r="BB90" s="8"/>
      <c r="BC90" s="8"/>
      <c r="BD90" s="8"/>
      <c r="BE90" s="8"/>
      <c r="BU90" t="s">
        <v>1746</v>
      </c>
      <c r="BV90" s="8">
        <v>92.96</v>
      </c>
      <c r="BX90" s="14">
        <f ca="1"/>
        <v>859</v>
      </c>
      <c r="BY90" s="14" t="str">
        <f ca="1"/>
        <v>Benjamin Strauss</v>
      </c>
      <c r="BZ90" s="14">
        <f ca="1"/>
        <v>101.73</v>
      </c>
      <c r="CO90" t="s">
        <v>491</v>
      </c>
      <c r="CP90" s="8">
        <v>10535.199999999999</v>
      </c>
      <c r="CR90" s="14">
        <f ca="1"/>
        <v>243</v>
      </c>
      <c r="CS90" s="14" t="str">
        <f ca="1"/>
        <v>Burleson</v>
      </c>
      <c r="CT90" s="14">
        <f ca="1"/>
        <v>1713.34</v>
      </c>
    </row>
    <row r="91" spans="19:98" x14ac:dyDescent="0.3">
      <c r="S91" t="s">
        <v>3134</v>
      </c>
      <c r="T91" s="20">
        <v>101.71000000000001</v>
      </c>
      <c r="AT91" t="s">
        <v>75</v>
      </c>
      <c r="AU91" s="8">
        <v>6150.17</v>
      </c>
      <c r="AV91" s="8"/>
      <c r="AW91" s="8"/>
      <c r="AX91" s="14">
        <f ca="1"/>
        <v>88</v>
      </c>
      <c r="AY91" s="14" t="str">
        <f ca="1"/>
        <v>282</v>
      </c>
      <c r="AZ91" s="14">
        <f ca="1"/>
        <v>6242.01</v>
      </c>
      <c r="BA91" s="8"/>
      <c r="BB91" s="8"/>
      <c r="BC91" s="8"/>
      <c r="BD91" s="8"/>
      <c r="BE91" s="8"/>
      <c r="BU91" t="s">
        <v>2393</v>
      </c>
      <c r="BV91" s="8">
        <v>2814.94</v>
      </c>
      <c r="BX91" s="14">
        <f ca="1"/>
        <v>884</v>
      </c>
      <c r="BY91" s="14" t="str">
        <f ca="1"/>
        <v>Bernard Thompson</v>
      </c>
      <c r="BZ91" s="14">
        <f ca="1"/>
        <v>91.92</v>
      </c>
      <c r="CO91" t="s">
        <v>1031</v>
      </c>
      <c r="CP91" s="8">
        <v>6073.83</v>
      </c>
      <c r="CR91" s="14">
        <f ca="1"/>
        <v>28</v>
      </c>
      <c r="CS91" s="14" t="str">
        <f ca="1"/>
        <v>Burlington</v>
      </c>
      <c r="CT91" s="14">
        <f ca="1"/>
        <v>10535.199999999999</v>
      </c>
    </row>
    <row r="92" spans="19:98" x14ac:dyDescent="0.3">
      <c r="S92" t="s">
        <v>3135</v>
      </c>
      <c r="T92" s="20">
        <v>5203.5199999999986</v>
      </c>
      <c r="AT92" t="s">
        <v>212</v>
      </c>
      <c r="AU92" s="8">
        <v>6067.45</v>
      </c>
      <c r="AV92" s="8"/>
      <c r="AW92" s="8"/>
      <c r="AX92" s="14">
        <f ca="1"/>
        <v>89</v>
      </c>
      <c r="AY92" s="14" t="str">
        <f ca="1"/>
        <v>Hon Non-Folding Utility Tables</v>
      </c>
      <c r="AZ92" s="14">
        <f ca="1"/>
        <v>6173.42</v>
      </c>
      <c r="BA92" s="8"/>
      <c r="BB92" s="8"/>
      <c r="BC92" s="8"/>
      <c r="BD92" s="8"/>
      <c r="BE92" s="8"/>
      <c r="BU92" t="s">
        <v>2061</v>
      </c>
      <c r="BV92" s="8">
        <v>1125.76</v>
      </c>
      <c r="BX92" s="14">
        <f ca="1"/>
        <v>882</v>
      </c>
      <c r="BY92" s="14" t="str">
        <f ca="1"/>
        <v>Bernice F Day</v>
      </c>
      <c r="BZ92" s="14">
        <f ca="1"/>
        <v>92.96</v>
      </c>
      <c r="CO92" t="s">
        <v>2720</v>
      </c>
      <c r="CP92" s="8">
        <v>51.03</v>
      </c>
      <c r="CR92" s="14">
        <f ca="1"/>
        <v>65</v>
      </c>
      <c r="CS92" s="14" t="str">
        <f ca="1"/>
        <v>Burnsville</v>
      </c>
      <c r="CT92" s="14">
        <f ca="1"/>
        <v>6073.83</v>
      </c>
    </row>
    <row r="93" spans="19:98" x14ac:dyDescent="0.3">
      <c r="S93" t="s">
        <v>3136</v>
      </c>
      <c r="T93" s="20">
        <v>25267.499999999996</v>
      </c>
      <c r="AT93" t="s">
        <v>1084</v>
      </c>
      <c r="AU93" s="8">
        <v>6008.93</v>
      </c>
      <c r="AV93" s="8"/>
      <c r="AW93" s="8"/>
      <c r="AX93" s="14">
        <f ca="1"/>
        <v>90</v>
      </c>
      <c r="AY93" s="14" t="str">
        <f ca="1"/>
        <v>Holmes Replacement Filter for HEPA Air Cleaner, Very Large Room, HEPA Filter</v>
      </c>
      <c r="AZ93" s="14">
        <f ca="1"/>
        <v>6150.17</v>
      </c>
      <c r="BA93" s="8"/>
      <c r="BB93" s="8"/>
      <c r="BC93" s="8"/>
      <c r="BD93" s="8"/>
      <c r="BE93" s="8"/>
      <c r="BU93" t="s">
        <v>2695</v>
      </c>
      <c r="BV93" s="8">
        <v>653.81999999999994</v>
      </c>
      <c r="BX93" s="14">
        <f ca="1"/>
        <v>178</v>
      </c>
      <c r="BY93" s="14" t="str">
        <f ca="1"/>
        <v>Beth Dolan</v>
      </c>
      <c r="BZ93" s="14">
        <f ca="1"/>
        <v>2814.94</v>
      </c>
      <c r="CO93" t="s">
        <v>1390</v>
      </c>
      <c r="CP93" s="8">
        <v>370.1</v>
      </c>
      <c r="CR93" s="14">
        <f ca="1"/>
        <v>777</v>
      </c>
      <c r="CS93" s="14" t="str">
        <f ca="1"/>
        <v>Butte</v>
      </c>
      <c r="CT93" s="14">
        <f ca="1"/>
        <v>51.03</v>
      </c>
    </row>
    <row r="94" spans="19:98" x14ac:dyDescent="0.3">
      <c r="S94" t="s">
        <v>3137</v>
      </c>
      <c r="T94" s="20">
        <v>67267.769999999975</v>
      </c>
      <c r="AT94" t="s">
        <v>685</v>
      </c>
      <c r="AU94" s="8">
        <v>5841.18</v>
      </c>
      <c r="AV94" s="8"/>
      <c r="AW94" s="8"/>
      <c r="AX94" s="14">
        <f ca="1"/>
        <v>91</v>
      </c>
      <c r="AY94" s="14" t="str">
        <f ca="1"/>
        <v>6120</v>
      </c>
      <c r="AZ94" s="14">
        <f ca="1"/>
        <v>6067.45</v>
      </c>
      <c r="BA94" s="8"/>
      <c r="BB94" s="8"/>
      <c r="BC94" s="8"/>
      <c r="BD94" s="8"/>
      <c r="BE94" s="8"/>
      <c r="BU94" t="s">
        <v>2023</v>
      </c>
      <c r="BV94" s="8">
        <v>4542.16</v>
      </c>
      <c r="BX94" s="14">
        <f ca="1"/>
        <v>357</v>
      </c>
      <c r="BY94" s="14" t="str">
        <f ca="1"/>
        <v>Beth English</v>
      </c>
      <c r="BZ94" s="14">
        <f ca="1"/>
        <v>1125.76</v>
      </c>
      <c r="CO94" t="s">
        <v>1361</v>
      </c>
      <c r="CP94" s="8">
        <v>316.27999999999997</v>
      </c>
      <c r="CR94" s="14">
        <f ca="1"/>
        <v>496</v>
      </c>
      <c r="CS94" s="14" t="str">
        <f ca="1"/>
        <v>Cabot</v>
      </c>
      <c r="CT94" s="14">
        <f ca="1"/>
        <v>370.1</v>
      </c>
    </row>
    <row r="95" spans="19:98" x14ac:dyDescent="0.3">
      <c r="S95" t="s">
        <v>3138</v>
      </c>
      <c r="T95" s="20">
        <v>10775.669999999998</v>
      </c>
      <c r="AT95" t="s">
        <v>1458</v>
      </c>
      <c r="AU95" s="8">
        <v>5836.7300000000005</v>
      </c>
      <c r="AV95" s="8"/>
      <c r="AW95" s="8"/>
      <c r="AX95" s="14">
        <f ca="1"/>
        <v>92</v>
      </c>
      <c r="AY95" s="14" t="str">
        <f ca="1"/>
        <v>TimeportP7382</v>
      </c>
      <c r="AZ95" s="14">
        <f ca="1"/>
        <v>6008.93</v>
      </c>
      <c r="BA95" s="8"/>
      <c r="BB95" s="8"/>
      <c r="BC95" s="8"/>
      <c r="BD95" s="8"/>
      <c r="BE95" s="8"/>
      <c r="BU95" t="s">
        <v>1453</v>
      </c>
      <c r="BV95" s="8">
        <v>920.56</v>
      </c>
      <c r="BX95" s="14">
        <f ca="1"/>
        <v>472</v>
      </c>
      <c r="BY95" s="14" t="str">
        <f ca="1"/>
        <v>Betsy Gibson</v>
      </c>
      <c r="BZ95" s="14">
        <f ca="1"/>
        <v>653.81999999999994</v>
      </c>
      <c r="CO95" t="s">
        <v>1241</v>
      </c>
      <c r="CP95" s="8">
        <v>305.45999999999998</v>
      </c>
      <c r="CR95" s="14">
        <f ca="1"/>
        <v>523</v>
      </c>
      <c r="CS95" s="14" t="str">
        <f ca="1"/>
        <v>Caldwell</v>
      </c>
      <c r="CT95" s="14">
        <f ca="1"/>
        <v>316.27999999999997</v>
      </c>
    </row>
    <row r="96" spans="19:98" x14ac:dyDescent="0.3">
      <c r="S96" t="s">
        <v>3139</v>
      </c>
      <c r="T96" s="20">
        <v>16890.220000000005</v>
      </c>
      <c r="AT96" t="s">
        <v>1788</v>
      </c>
      <c r="AU96" s="8">
        <v>5783.57</v>
      </c>
      <c r="AV96" s="8"/>
      <c r="AW96" s="8"/>
      <c r="AX96" s="14">
        <f ca="1"/>
        <v>93</v>
      </c>
      <c r="AY96" s="14" t="str">
        <f ca="1"/>
        <v>StarTAC 8000</v>
      </c>
      <c r="AZ96" s="14">
        <f ca="1"/>
        <v>5841.18</v>
      </c>
      <c r="BA96" s="8"/>
      <c r="BB96" s="8"/>
      <c r="BC96" s="8"/>
      <c r="BD96" s="8"/>
      <c r="BE96" s="8"/>
      <c r="BU96" t="s">
        <v>1521</v>
      </c>
      <c r="BV96" s="8">
        <v>650.70000000000005</v>
      </c>
      <c r="BX96" s="14">
        <f ca="1"/>
        <v>116</v>
      </c>
      <c r="BY96" s="14" t="str">
        <f ca="1"/>
        <v>Betsy Puckett</v>
      </c>
      <c r="BZ96" s="14">
        <f ca="1"/>
        <v>4542.16</v>
      </c>
      <c r="CO96" t="s">
        <v>1499</v>
      </c>
      <c r="CP96" s="8">
        <v>286.39999999999998</v>
      </c>
      <c r="CR96" s="14">
        <f ca="1"/>
        <v>529</v>
      </c>
      <c r="CS96" s="14" t="str">
        <f ca="1"/>
        <v>Calexico</v>
      </c>
      <c r="CT96" s="14">
        <f ca="1"/>
        <v>305.45999999999998</v>
      </c>
    </row>
    <row r="97" spans="19:98" x14ac:dyDescent="0.3">
      <c r="S97" t="s">
        <v>3140</v>
      </c>
      <c r="T97" s="20">
        <v>13355.849999999999</v>
      </c>
      <c r="AT97" t="s">
        <v>1492</v>
      </c>
      <c r="AU97" s="8">
        <v>5775.81</v>
      </c>
      <c r="AV97" s="8"/>
      <c r="AW97" s="8"/>
      <c r="AX97" s="14">
        <f ca="1"/>
        <v>94</v>
      </c>
      <c r="AY97" s="14" t="str">
        <f ca="1"/>
        <v>Hon Deluxe Fabric Upholstered Stacking Chairs, Rounded Back</v>
      </c>
      <c r="AZ97" s="14">
        <f ca="1"/>
        <v>5836.7300000000005</v>
      </c>
      <c r="BA97" s="8"/>
      <c r="BB97" s="8"/>
      <c r="BC97" s="8"/>
      <c r="BD97" s="8"/>
      <c r="BE97" s="8"/>
      <c r="BU97" t="s">
        <v>1212</v>
      </c>
      <c r="BV97" s="8">
        <v>100.38</v>
      </c>
      <c r="BX97" s="14">
        <f ca="1"/>
        <v>404</v>
      </c>
      <c r="BY97" s="14" t="str">
        <f ca="1"/>
        <v>Betty Giles</v>
      </c>
      <c r="BZ97" s="14">
        <f ca="1"/>
        <v>920.56</v>
      </c>
      <c r="CO97" t="s">
        <v>2548</v>
      </c>
      <c r="CP97" s="8">
        <v>1280.26</v>
      </c>
      <c r="CR97" s="14">
        <f ca="1"/>
        <v>544</v>
      </c>
      <c r="CS97" s="14" t="str">
        <f ca="1"/>
        <v>Calumet City</v>
      </c>
      <c r="CT97" s="14">
        <f ca="1"/>
        <v>286.39999999999998</v>
      </c>
    </row>
    <row r="98" spans="19:98" x14ac:dyDescent="0.3">
      <c r="S98" t="s">
        <v>3141</v>
      </c>
      <c r="T98" s="20">
        <v>3637.02</v>
      </c>
      <c r="AT98" t="s">
        <v>407</v>
      </c>
      <c r="AU98" s="8">
        <v>5707.27</v>
      </c>
      <c r="AV98" s="8"/>
      <c r="AW98" s="8"/>
      <c r="AX98" s="14">
        <f ca="1"/>
        <v>95</v>
      </c>
      <c r="AY98" s="14" t="str">
        <f ca="1"/>
        <v>Adesso Programmable 142-Key Keyboard</v>
      </c>
      <c r="AZ98" s="14">
        <f ca="1"/>
        <v>5783.57</v>
      </c>
      <c r="BA98" s="8"/>
      <c r="BB98" s="8"/>
      <c r="BC98" s="8"/>
      <c r="BD98" s="8"/>
      <c r="BE98" s="8"/>
      <c r="BU98" t="s">
        <v>2772</v>
      </c>
      <c r="BV98" s="8">
        <v>904.31</v>
      </c>
      <c r="BX98" s="14">
        <f ca="1"/>
        <v>474</v>
      </c>
      <c r="BY98" s="14" t="str">
        <f ca="1"/>
        <v>Beverly Cameron</v>
      </c>
      <c r="BZ98" s="14">
        <f ca="1"/>
        <v>650.70000000000005</v>
      </c>
      <c r="CO98" t="s">
        <v>1742</v>
      </c>
      <c r="CP98" s="8">
        <v>125.37</v>
      </c>
      <c r="CR98" s="14">
        <f ca="1"/>
        <v>283</v>
      </c>
      <c r="CS98" s="14" t="str">
        <f ca="1"/>
        <v>Camarillo</v>
      </c>
      <c r="CT98" s="14">
        <f ca="1"/>
        <v>1280.26</v>
      </c>
    </row>
    <row r="99" spans="19:98" x14ac:dyDescent="0.3">
      <c r="S99" t="s">
        <v>3142</v>
      </c>
      <c r="T99" s="20">
        <v>22016.769999999993</v>
      </c>
      <c r="AT99" t="s">
        <v>241</v>
      </c>
      <c r="AU99" s="8">
        <v>5682.39</v>
      </c>
      <c r="AV99" s="8"/>
      <c r="AW99" s="8"/>
      <c r="AX99" s="14">
        <f ca="1"/>
        <v>96</v>
      </c>
      <c r="AY99" s="14" t="str">
        <f ca="1"/>
        <v>Polycom VoiceStation 100</v>
      </c>
      <c r="AZ99" s="14">
        <f ca="1"/>
        <v>5775.81</v>
      </c>
      <c r="BA99" s="8"/>
      <c r="BB99" s="8"/>
      <c r="BC99" s="8"/>
      <c r="BD99" s="8"/>
      <c r="BE99" s="8"/>
      <c r="BU99" t="s">
        <v>2957</v>
      </c>
      <c r="BV99" s="8">
        <v>680</v>
      </c>
      <c r="BX99" s="14">
        <f ca="1"/>
        <v>864</v>
      </c>
      <c r="BY99" s="14" t="str">
        <f ca="1"/>
        <v>Beverly Cooke Brooks</v>
      </c>
      <c r="BZ99" s="14">
        <f ca="1"/>
        <v>100.38</v>
      </c>
      <c r="CO99" t="s">
        <v>1079</v>
      </c>
      <c r="CP99" s="8">
        <v>340.78</v>
      </c>
      <c r="CR99" s="14">
        <f ca="1"/>
        <v>668</v>
      </c>
      <c r="CS99" s="14" t="str">
        <f ca="1"/>
        <v>Cambridge</v>
      </c>
      <c r="CT99" s="14">
        <f ca="1"/>
        <v>125.37</v>
      </c>
    </row>
    <row r="100" spans="19:98" x14ac:dyDescent="0.3">
      <c r="S100" t="s">
        <v>3143</v>
      </c>
      <c r="T100" s="20">
        <v>13636.129999999997</v>
      </c>
      <c r="AT100" t="s">
        <v>1619</v>
      </c>
      <c r="AU100" s="8">
        <v>5511.4500000000007</v>
      </c>
      <c r="AV100" s="8"/>
      <c r="AW100" s="8"/>
      <c r="AX100" s="14">
        <f ca="1"/>
        <v>97</v>
      </c>
      <c r="AY100" s="14" t="str">
        <f ca="1"/>
        <v>Hot File® 7-Pocket, Floor Stand</v>
      </c>
      <c r="AZ100" s="14">
        <f ca="1"/>
        <v>5707.27</v>
      </c>
      <c r="BA100" s="8"/>
      <c r="BB100" s="8"/>
      <c r="BC100" s="8"/>
      <c r="BD100" s="8"/>
      <c r="BE100" s="8"/>
      <c r="BU100" t="s">
        <v>1856</v>
      </c>
      <c r="BV100" s="8">
        <v>765.04</v>
      </c>
      <c r="BX100" s="14">
        <f ca="1"/>
        <v>406</v>
      </c>
      <c r="BY100" s="14" t="str">
        <f ca="1"/>
        <v>Beverly Roberts</v>
      </c>
      <c r="BZ100" s="14">
        <f ca="1"/>
        <v>904.31</v>
      </c>
      <c r="CO100" t="s">
        <v>535</v>
      </c>
      <c r="CP100" s="8">
        <v>2024.27</v>
      </c>
      <c r="CR100" s="14">
        <f ca="1"/>
        <v>509</v>
      </c>
      <c r="CS100" s="14" t="str">
        <f ca="1"/>
        <v>Camp Springs</v>
      </c>
      <c r="CT100" s="14">
        <f ca="1"/>
        <v>340.78</v>
      </c>
    </row>
    <row r="101" spans="19:98" x14ac:dyDescent="0.3">
      <c r="S101" t="s">
        <v>3144</v>
      </c>
      <c r="T101" s="20">
        <v>954.94000000000017</v>
      </c>
      <c r="AT101" t="s">
        <v>1173</v>
      </c>
      <c r="AU101" s="8">
        <v>5461.0599999999995</v>
      </c>
      <c r="AV101" s="8"/>
      <c r="AW101" s="8"/>
      <c r="AX101" s="14">
        <f ca="1"/>
        <v>98</v>
      </c>
      <c r="AY101" s="14" t="str">
        <f ca="1"/>
        <v>Ibico Laser Imprintable Binding System Covers</v>
      </c>
      <c r="AZ101" s="14">
        <f ca="1"/>
        <v>5682.39</v>
      </c>
      <c r="BA101" s="8"/>
      <c r="BB101" s="8"/>
      <c r="BC101" s="8"/>
      <c r="BD101" s="8"/>
      <c r="BE101" s="8"/>
      <c r="BU101" t="s">
        <v>2216</v>
      </c>
      <c r="BV101" s="8">
        <v>498.31</v>
      </c>
      <c r="BX101" s="14">
        <f ca="1"/>
        <v>463</v>
      </c>
      <c r="BY101" s="14" t="str">
        <f ca="1"/>
        <v>Billie Fowler</v>
      </c>
      <c r="BZ101" s="14">
        <f ca="1"/>
        <v>680</v>
      </c>
      <c r="CO101" t="s">
        <v>2701</v>
      </c>
      <c r="CP101" s="8">
        <v>664.34</v>
      </c>
      <c r="CR101" s="14">
        <f ca="1"/>
        <v>214</v>
      </c>
      <c r="CS101" s="14" t="str">
        <f ca="1"/>
        <v>Canton</v>
      </c>
      <c r="CT101" s="14">
        <f ca="1"/>
        <v>2024.27</v>
      </c>
    </row>
    <row r="102" spans="19:98" x14ac:dyDescent="0.3">
      <c r="S102" t="s">
        <v>3145</v>
      </c>
      <c r="T102" s="20">
        <v>490</v>
      </c>
      <c r="AT102" t="s">
        <v>1584</v>
      </c>
      <c r="AU102" s="8">
        <v>5421.96</v>
      </c>
      <c r="AV102" s="8"/>
      <c r="AW102" s="8"/>
      <c r="AX102" s="14">
        <f ca="1"/>
        <v>99</v>
      </c>
      <c r="AY102" s="14" t="str">
        <f ca="1"/>
        <v>Fellowes Stor/Drawer® Steel Plus™ Storage Drawers</v>
      </c>
      <c r="AZ102" s="14">
        <f ca="1"/>
        <v>5511.4500000000007</v>
      </c>
      <c r="BA102" s="8"/>
      <c r="BB102" s="8"/>
      <c r="BC102" s="8"/>
      <c r="BD102" s="8"/>
      <c r="BE102" s="8"/>
      <c r="BU102" t="s">
        <v>346</v>
      </c>
      <c r="BV102" s="8">
        <v>5258.94</v>
      </c>
      <c r="BX102" s="14">
        <f ca="1"/>
        <v>441</v>
      </c>
      <c r="BY102" s="14" t="str">
        <f ca="1"/>
        <v>Billie Stern</v>
      </c>
      <c r="BZ102" s="14">
        <f ca="1"/>
        <v>765.04</v>
      </c>
      <c r="CO102" t="s">
        <v>980</v>
      </c>
      <c r="CP102" s="8">
        <v>68.34</v>
      </c>
      <c r="CR102" s="14">
        <f ca="1"/>
        <v>385</v>
      </c>
      <c r="CS102" s="14" t="str">
        <f ca="1"/>
        <v>Carbondale</v>
      </c>
      <c r="CT102" s="14">
        <f ca="1"/>
        <v>664.34</v>
      </c>
    </row>
    <row r="103" spans="19:98" x14ac:dyDescent="0.3">
      <c r="S103" t="s">
        <v>3146</v>
      </c>
      <c r="T103" s="20">
        <v>3318.9299999999994</v>
      </c>
      <c r="AT103" t="s">
        <v>2652</v>
      </c>
      <c r="AU103" s="8">
        <v>5381.93</v>
      </c>
      <c r="AV103" s="8"/>
      <c r="AW103" s="8"/>
      <c r="AX103" s="14">
        <f ca="1"/>
        <v>100</v>
      </c>
      <c r="AY103" s="14" t="str">
        <f ca="1"/>
        <v>Hewlett-Packard 2600DN Business Color Inkjet Printer</v>
      </c>
      <c r="AZ103" s="14">
        <f ca="1"/>
        <v>5461.0599999999995</v>
      </c>
      <c r="BA103" s="8"/>
      <c r="BB103" s="8"/>
      <c r="BC103" s="8"/>
      <c r="BD103" s="8"/>
      <c r="BE103" s="8"/>
      <c r="BU103" t="s">
        <v>594</v>
      </c>
      <c r="BV103" s="8">
        <v>938.44999999999993</v>
      </c>
      <c r="BX103" s="14">
        <f ca="1"/>
        <v>530</v>
      </c>
      <c r="BY103" s="14" t="str">
        <f ca="1"/>
        <v>Billy Hale</v>
      </c>
      <c r="BZ103" s="14">
        <f ca="1"/>
        <v>498.31</v>
      </c>
      <c r="CO103" t="s">
        <v>2650</v>
      </c>
      <c r="CP103" s="8">
        <v>4973.5200000000004</v>
      </c>
      <c r="CR103" s="14">
        <f ca="1"/>
        <v>744</v>
      </c>
      <c r="CS103" s="14" t="str">
        <f ca="1"/>
        <v>Carlsbad</v>
      </c>
      <c r="CT103" s="14">
        <f ca="1"/>
        <v>68.34</v>
      </c>
    </row>
    <row r="104" spans="19:98" x14ac:dyDescent="0.3">
      <c r="S104" t="s">
        <v>3147</v>
      </c>
      <c r="T104" s="20">
        <v>1809.72</v>
      </c>
      <c r="AT104" t="s">
        <v>315</v>
      </c>
      <c r="AU104" s="8">
        <v>5213.59</v>
      </c>
      <c r="AV104" s="8"/>
      <c r="AW104" s="8"/>
      <c r="AX104" s="14">
        <f ca="1"/>
        <v>101</v>
      </c>
      <c r="AY104" s="14" t="str">
        <f ca="1"/>
        <v>Atlantic Metals Mobile 3-Shelf Bookcases, Custom Colors</v>
      </c>
      <c r="AZ104" s="14">
        <f ca="1"/>
        <v>5421.96</v>
      </c>
      <c r="BA104" s="8"/>
      <c r="BB104" s="8"/>
      <c r="BC104" s="8"/>
      <c r="BD104" s="8"/>
      <c r="BE104" s="8"/>
      <c r="BU104" t="s">
        <v>510</v>
      </c>
      <c r="BV104" s="8">
        <v>383.21999999999997</v>
      </c>
      <c r="BX104" s="14">
        <f ca="1"/>
        <v>98</v>
      </c>
      <c r="BY104" s="14" t="str">
        <f ca="1"/>
        <v>Billy Perry Browning</v>
      </c>
      <c r="BZ104" s="14">
        <f ca="1"/>
        <v>5258.94</v>
      </c>
      <c r="CO104" t="s">
        <v>2129</v>
      </c>
      <c r="CP104" s="8">
        <v>56.24</v>
      </c>
      <c r="CR104" s="14">
        <f ca="1"/>
        <v>85</v>
      </c>
      <c r="CS104" s="14" t="str">
        <f ca="1"/>
        <v>Carmel</v>
      </c>
      <c r="CT104" s="14">
        <f ca="1"/>
        <v>4973.5200000000004</v>
      </c>
    </row>
    <row r="105" spans="19:98" x14ac:dyDescent="0.3">
      <c r="S105" t="s">
        <v>3148</v>
      </c>
      <c r="T105" s="20">
        <v>6553.25</v>
      </c>
      <c r="AT105" t="s">
        <v>1024</v>
      </c>
      <c r="AU105" s="8">
        <v>5183.8900000000003</v>
      </c>
      <c r="AV105" s="8"/>
      <c r="AW105" s="8"/>
      <c r="AX105" s="14">
        <f ca="1"/>
        <v>102</v>
      </c>
      <c r="AY105" s="14" t="str">
        <f ca="1"/>
        <v>Bretford “Just In Time” Height-Adjustable Multi-Task Work Tables</v>
      </c>
      <c r="AZ105" s="14">
        <f ca="1"/>
        <v>5381.93</v>
      </c>
      <c r="BA105" s="8"/>
      <c r="BB105" s="8"/>
      <c r="BC105" s="8"/>
      <c r="BD105" s="8"/>
      <c r="BE105" s="8"/>
      <c r="BU105" t="s">
        <v>2448</v>
      </c>
      <c r="BV105" s="8">
        <v>152.18</v>
      </c>
      <c r="BX105" s="14">
        <f ca="1"/>
        <v>398</v>
      </c>
      <c r="BY105" s="14" t="str">
        <f ca="1"/>
        <v>Bob Berg</v>
      </c>
      <c r="BZ105" s="14">
        <f ca="1"/>
        <v>938.44999999999993</v>
      </c>
      <c r="CO105" t="s">
        <v>2056</v>
      </c>
      <c r="CP105" s="8">
        <v>3855.28</v>
      </c>
      <c r="CR105" s="14">
        <f ca="1"/>
        <v>759</v>
      </c>
      <c r="CS105" s="14" t="str">
        <f ca="1"/>
        <v>Carol City</v>
      </c>
      <c r="CT105" s="14">
        <f ca="1"/>
        <v>56.24</v>
      </c>
    </row>
    <row r="106" spans="19:98" x14ac:dyDescent="0.3">
      <c r="S106" t="s">
        <v>3149</v>
      </c>
      <c r="T106" s="20">
        <v>5886.630000000001</v>
      </c>
      <c r="AT106" t="s">
        <v>554</v>
      </c>
      <c r="AU106" s="8">
        <v>5098.0800000000008</v>
      </c>
      <c r="AV106" s="8"/>
      <c r="AW106" s="8"/>
      <c r="AX106" s="14">
        <f ca="1"/>
        <v>103</v>
      </c>
      <c r="AY106" s="14" t="str">
        <f ca="1"/>
        <v>KH 688</v>
      </c>
      <c r="AZ106" s="14">
        <f ca="1"/>
        <v>5213.59</v>
      </c>
      <c r="BA106" s="8"/>
      <c r="BB106" s="8"/>
      <c r="BC106" s="8"/>
      <c r="BD106" s="8"/>
      <c r="BE106" s="8"/>
      <c r="BU106" t="s">
        <v>453</v>
      </c>
      <c r="BV106" s="8">
        <v>606.47</v>
      </c>
      <c r="BX106" s="14">
        <f ca="1"/>
        <v>597</v>
      </c>
      <c r="BY106" s="14" t="str">
        <f ca="1"/>
        <v>Bob Gibson</v>
      </c>
      <c r="BZ106" s="14">
        <f ca="1"/>
        <v>383.21999999999997</v>
      </c>
      <c r="CO106" t="s">
        <v>591</v>
      </c>
      <c r="CP106" s="8">
        <v>2819.41</v>
      </c>
      <c r="CR106" s="14">
        <f ca="1"/>
        <v>107</v>
      </c>
      <c r="CS106" s="14" t="str">
        <f ca="1"/>
        <v>Carol Stream</v>
      </c>
      <c r="CT106" s="14">
        <f ca="1"/>
        <v>3855.28</v>
      </c>
    </row>
    <row r="107" spans="19:98" x14ac:dyDescent="0.3">
      <c r="S107" t="s">
        <v>3150</v>
      </c>
      <c r="T107" s="20">
        <v>13273.29</v>
      </c>
      <c r="AT107" t="s">
        <v>226</v>
      </c>
      <c r="AU107" s="8">
        <v>5086.46</v>
      </c>
      <c r="AV107" s="8"/>
      <c r="AW107" s="8"/>
      <c r="AX107" s="14">
        <f ca="1"/>
        <v>104</v>
      </c>
      <c r="AY107" s="14" t="str">
        <f ca="1"/>
        <v>Canon PC940 Copier</v>
      </c>
      <c r="AZ107" s="14">
        <f ca="1"/>
        <v>5183.8900000000003</v>
      </c>
      <c r="BA107" s="8"/>
      <c r="BB107" s="8"/>
      <c r="BC107" s="8"/>
      <c r="BD107" s="8"/>
      <c r="BE107" s="8"/>
      <c r="BU107" t="s">
        <v>951</v>
      </c>
      <c r="BV107" s="8">
        <v>189.60000000000002</v>
      </c>
      <c r="BX107" s="14">
        <f ca="1"/>
        <v>794</v>
      </c>
      <c r="BY107" s="14" t="str">
        <f ca="1"/>
        <v>Bobby Clements</v>
      </c>
      <c r="BZ107" s="14">
        <f ca="1"/>
        <v>152.18</v>
      </c>
      <c r="CO107" t="s">
        <v>694</v>
      </c>
      <c r="CP107" s="8">
        <v>8824.17</v>
      </c>
      <c r="CR107" s="14">
        <f ca="1"/>
        <v>155</v>
      </c>
      <c r="CS107" s="14" t="str">
        <f ca="1"/>
        <v>Carpentersville</v>
      </c>
      <c r="CT107" s="14">
        <f ca="1"/>
        <v>2819.41</v>
      </c>
    </row>
    <row r="108" spans="19:98" x14ac:dyDescent="0.3">
      <c r="S108" t="s">
        <v>3151</v>
      </c>
      <c r="T108" s="20">
        <v>10871.13</v>
      </c>
      <c r="AT108" t="s">
        <v>155</v>
      </c>
      <c r="AU108" s="8">
        <v>4951.93</v>
      </c>
      <c r="AV108" s="8"/>
      <c r="AW108" s="8"/>
      <c r="AX108" s="14">
        <f ca="1"/>
        <v>105</v>
      </c>
      <c r="AY108" s="14" t="str">
        <f ca="1"/>
        <v>Bevis Round Conference Table Top, X-Base</v>
      </c>
      <c r="AZ108" s="14">
        <f ca="1"/>
        <v>5098.0800000000008</v>
      </c>
      <c r="BA108" s="8"/>
      <c r="BB108" s="8"/>
      <c r="BC108" s="8"/>
      <c r="BD108" s="8"/>
      <c r="BE108" s="8"/>
      <c r="BU108" t="s">
        <v>224</v>
      </c>
      <c r="BV108" s="8">
        <v>4321.5000000000009</v>
      </c>
      <c r="BX108" s="14">
        <f ca="1"/>
        <v>490</v>
      </c>
      <c r="BY108" s="14" t="str">
        <f ca="1"/>
        <v>Bobby Powell</v>
      </c>
      <c r="BZ108" s="14">
        <f ca="1"/>
        <v>606.47</v>
      </c>
      <c r="CO108" t="s">
        <v>2111</v>
      </c>
      <c r="CP108" s="8">
        <v>553.3900000000001</v>
      </c>
      <c r="CR108" s="14">
        <f ca="1"/>
        <v>36</v>
      </c>
      <c r="CS108" s="14" t="str">
        <f ca="1"/>
        <v>Carrollton</v>
      </c>
      <c r="CT108" s="14">
        <f ca="1"/>
        <v>8824.17</v>
      </c>
    </row>
    <row r="109" spans="19:98" x14ac:dyDescent="0.3">
      <c r="S109" t="s">
        <v>3152</v>
      </c>
      <c r="T109" s="20">
        <v>7818.3</v>
      </c>
      <c r="AT109" t="s">
        <v>2777</v>
      </c>
      <c r="AU109" s="8">
        <v>4920.8100000000004</v>
      </c>
      <c r="AV109" s="8"/>
      <c r="AW109" s="8"/>
      <c r="AX109" s="14">
        <f ca="1"/>
        <v>106</v>
      </c>
      <c r="AY109" s="14" t="str">
        <f ca="1"/>
        <v>Xerox 1937</v>
      </c>
      <c r="AZ109" s="14">
        <f ca="1"/>
        <v>5086.46</v>
      </c>
      <c r="BA109" s="8"/>
      <c r="BB109" s="8"/>
      <c r="BC109" s="8"/>
      <c r="BD109" s="8"/>
      <c r="BE109" s="8"/>
      <c r="BU109" t="s">
        <v>1654</v>
      </c>
      <c r="BV109" s="8">
        <v>13.01</v>
      </c>
      <c r="BX109" s="14">
        <f ca="1"/>
        <v>756</v>
      </c>
      <c r="BY109" s="14" t="str">
        <f ca="1"/>
        <v>Bonnie Chambers</v>
      </c>
      <c r="BZ109" s="14">
        <f ca="1"/>
        <v>189.60000000000002</v>
      </c>
      <c r="CO109" t="s">
        <v>2790</v>
      </c>
      <c r="CP109" s="8">
        <v>755.91</v>
      </c>
      <c r="CR109" s="14">
        <f ca="1"/>
        <v>413</v>
      </c>
      <c r="CS109" s="14" t="str">
        <f ca="1"/>
        <v>Carson City</v>
      </c>
      <c r="CT109" s="14">
        <f ca="1"/>
        <v>553.3900000000001</v>
      </c>
    </row>
    <row r="110" spans="19:98" x14ac:dyDescent="0.3">
      <c r="S110" t="s">
        <v>3153</v>
      </c>
      <c r="T110" s="20">
        <v>22736.910000000003</v>
      </c>
      <c r="AT110" t="s">
        <v>2032</v>
      </c>
      <c r="AU110" s="8">
        <v>4881.84</v>
      </c>
      <c r="AV110" s="8"/>
      <c r="AW110" s="8"/>
      <c r="AX110" s="14">
        <f ca="1"/>
        <v>107</v>
      </c>
      <c r="AY110" s="14" t="str">
        <f ca="1"/>
        <v>Zoom V.92 USB External Faxmodem</v>
      </c>
      <c r="AZ110" s="14">
        <f ca="1"/>
        <v>4951.93</v>
      </c>
      <c r="BA110" s="8"/>
      <c r="BB110" s="8"/>
      <c r="BC110" s="8"/>
      <c r="BD110" s="8"/>
      <c r="BE110" s="8"/>
      <c r="BU110" t="s">
        <v>1447</v>
      </c>
      <c r="BV110" s="8">
        <v>3292.02</v>
      </c>
      <c r="BX110" s="14">
        <f ca="1"/>
        <v>121</v>
      </c>
      <c r="BY110" s="14" t="str">
        <f ca="1"/>
        <v>Bonnie Matthews Rowland</v>
      </c>
      <c r="BZ110" s="14">
        <f ca="1"/>
        <v>4321.5000000000009</v>
      </c>
      <c r="CO110" t="s">
        <v>2298</v>
      </c>
      <c r="CP110" s="8">
        <v>79.81</v>
      </c>
      <c r="CR110" s="14">
        <f ca="1"/>
        <v>369</v>
      </c>
      <c r="CS110" s="14" t="str">
        <f ca="1"/>
        <v>Cary</v>
      </c>
      <c r="CT110" s="14">
        <f ca="1"/>
        <v>755.91</v>
      </c>
    </row>
    <row r="111" spans="19:98" x14ac:dyDescent="0.3">
      <c r="S111" t="s">
        <v>3154</v>
      </c>
      <c r="T111" s="20">
        <v>23413.180000000004</v>
      </c>
      <c r="AT111" t="s">
        <v>292</v>
      </c>
      <c r="AU111" s="8">
        <v>4876.01</v>
      </c>
      <c r="AV111" s="8"/>
      <c r="AW111" s="8"/>
      <c r="AX111" s="14">
        <f ca="1"/>
        <v>108</v>
      </c>
      <c r="AY111" s="14" t="str">
        <f ca="1"/>
        <v>GBC DocuBind 300 Electric Binding Machine</v>
      </c>
      <c r="AZ111" s="14">
        <f ca="1"/>
        <v>4920.8100000000004</v>
      </c>
      <c r="BA111" s="8"/>
      <c r="BB111" s="8"/>
      <c r="BC111" s="8"/>
      <c r="BD111" s="8"/>
      <c r="BE111" s="8"/>
      <c r="BU111" t="s">
        <v>2776</v>
      </c>
      <c r="BV111" s="8">
        <v>4920.8100000000004</v>
      </c>
      <c r="BX111" s="14">
        <f ca="1"/>
        <v>1107</v>
      </c>
      <c r="BY111" s="14" t="str">
        <f ca="1"/>
        <v>Bonnie Potter</v>
      </c>
      <c r="BZ111" s="14">
        <f ca="1"/>
        <v>13.01</v>
      </c>
      <c r="CO111" t="s">
        <v>2707</v>
      </c>
      <c r="CP111" s="8">
        <v>990.25</v>
      </c>
      <c r="CR111" s="14">
        <f ca="1"/>
        <v>725</v>
      </c>
      <c r="CS111" s="14" t="str">
        <f ca="1"/>
        <v>Casselberry</v>
      </c>
      <c r="CT111" s="14">
        <f ca="1"/>
        <v>79.81</v>
      </c>
    </row>
    <row r="112" spans="19:98" x14ac:dyDescent="0.3">
      <c r="S112" t="s">
        <v>3155</v>
      </c>
      <c r="T112" s="20">
        <v>2565.8999999999996</v>
      </c>
      <c r="AT112" t="s">
        <v>1448</v>
      </c>
      <c r="AU112" s="8">
        <v>4868.37</v>
      </c>
      <c r="AV112" s="8"/>
      <c r="AW112" s="8"/>
      <c r="AX112" s="14">
        <f ca="1"/>
        <v>109</v>
      </c>
      <c r="AY112" s="14" t="str">
        <f ca="1"/>
        <v>GBC DocuBind TL200 Manual Binding Machine</v>
      </c>
      <c r="AZ112" s="14">
        <f ca="1"/>
        <v>4881.84</v>
      </c>
      <c r="BA112" s="8"/>
      <c r="BB112" s="8"/>
      <c r="BC112" s="8"/>
      <c r="BD112" s="8"/>
      <c r="BE112" s="8"/>
      <c r="BU112" t="s">
        <v>985</v>
      </c>
      <c r="BV112" s="8">
        <v>243.32</v>
      </c>
      <c r="BX112" s="14">
        <f ca="1"/>
        <v>154</v>
      </c>
      <c r="BY112" s="14" t="str">
        <f ca="1"/>
        <v>Brad H Blake</v>
      </c>
      <c r="BZ112" s="14">
        <f ca="1"/>
        <v>3292.02</v>
      </c>
      <c r="CO112" t="s">
        <v>1529</v>
      </c>
      <c r="CP112" s="8">
        <v>287.85000000000002</v>
      </c>
      <c r="CR112" s="14">
        <f ca="1"/>
        <v>327</v>
      </c>
      <c r="CS112" s="14" t="str">
        <f ca="1"/>
        <v>Catonsville</v>
      </c>
      <c r="CT112" s="14">
        <f ca="1"/>
        <v>990.25</v>
      </c>
    </row>
    <row r="113" spans="19:98" x14ac:dyDescent="0.3">
      <c r="S113" t="s">
        <v>3156</v>
      </c>
      <c r="T113" s="20">
        <v>10621.21</v>
      </c>
      <c r="AT113" t="s">
        <v>329</v>
      </c>
      <c r="AU113" s="8">
        <v>4773.71</v>
      </c>
      <c r="AV113" s="8"/>
      <c r="AW113" s="8"/>
      <c r="AX113" s="14">
        <f ca="1"/>
        <v>110</v>
      </c>
      <c r="AY113" s="14" t="str">
        <f ca="1"/>
        <v>Howard Miller 16" Diameter Gallery Wall Clock</v>
      </c>
      <c r="AZ113" s="14">
        <f ca="1"/>
        <v>4876.01</v>
      </c>
      <c r="BA113" s="8"/>
      <c r="BB113" s="8"/>
      <c r="BC113" s="8"/>
      <c r="BD113" s="8"/>
      <c r="BE113" s="8"/>
      <c r="BU113" t="s">
        <v>1435</v>
      </c>
      <c r="BV113" s="8">
        <v>10629.55</v>
      </c>
      <c r="BX113" s="14">
        <f ca="1"/>
        <v>108</v>
      </c>
      <c r="BY113" s="14" t="str">
        <f ca="1"/>
        <v>Brad Stark</v>
      </c>
      <c r="BZ113" s="14">
        <f ca="1"/>
        <v>4920.8100000000004</v>
      </c>
      <c r="CO113" t="s">
        <v>1541</v>
      </c>
      <c r="CP113" s="8">
        <v>1634.67</v>
      </c>
      <c r="CR113" s="14">
        <f ca="1"/>
        <v>543</v>
      </c>
      <c r="CS113" s="14" t="str">
        <f ca="1"/>
        <v>Cedar Falls</v>
      </c>
      <c r="CT113" s="14">
        <f ca="1"/>
        <v>287.85000000000002</v>
      </c>
    </row>
    <row r="114" spans="19:98" x14ac:dyDescent="0.3">
      <c r="S114" t="s">
        <v>3157</v>
      </c>
      <c r="T114" s="20">
        <v>2152.5299999999997</v>
      </c>
      <c r="AT114" t="s">
        <v>592</v>
      </c>
      <c r="AU114" s="8">
        <v>4653.6600000000008</v>
      </c>
      <c r="AV114" s="8"/>
      <c r="AW114" s="8"/>
      <c r="AX114" s="14">
        <f ca="1"/>
        <v>111</v>
      </c>
      <c r="AY114" s="14" t="str">
        <f ca="1"/>
        <v>Letter Size Cart</v>
      </c>
      <c r="AZ114" s="14">
        <f ca="1"/>
        <v>4868.37</v>
      </c>
      <c r="BA114" s="8"/>
      <c r="BB114" s="8"/>
      <c r="BC114" s="8"/>
      <c r="BD114" s="8"/>
      <c r="BE114" s="8"/>
      <c r="BU114" t="s">
        <v>2955</v>
      </c>
      <c r="BV114" s="8">
        <v>283.56</v>
      </c>
      <c r="BX114" s="14">
        <f ca="1"/>
        <v>702</v>
      </c>
      <c r="BY114" s="14" t="str">
        <f ca="1"/>
        <v>Bradley Pollock</v>
      </c>
      <c r="BZ114" s="14">
        <f ca="1"/>
        <v>243.32</v>
      </c>
      <c r="CO114" t="s">
        <v>1071</v>
      </c>
      <c r="CP114" s="8">
        <v>3655.9200000000005</v>
      </c>
      <c r="CR114" s="14">
        <f ca="1"/>
        <v>247</v>
      </c>
      <c r="CS114" s="14" t="str">
        <f ca="1"/>
        <v>Cedar Hill</v>
      </c>
      <c r="CT114" s="14">
        <f ca="1"/>
        <v>1634.67</v>
      </c>
    </row>
    <row r="115" spans="19:98" x14ac:dyDescent="0.3">
      <c r="S115" t="s">
        <v>3158</v>
      </c>
      <c r="T115" s="20">
        <v>37768.199999999997</v>
      </c>
      <c r="AT115" t="s">
        <v>2235</v>
      </c>
      <c r="AU115" s="8">
        <v>4636.63</v>
      </c>
      <c r="AV115" s="8"/>
      <c r="AW115" s="8"/>
      <c r="AX115" s="14">
        <f ca="1"/>
        <v>112</v>
      </c>
      <c r="AY115" s="14" t="str">
        <f ca="1"/>
        <v>Bretford CR4500 Series Slim Rectangular Table</v>
      </c>
      <c r="AZ115" s="14">
        <f ca="1"/>
        <v>4773.71</v>
      </c>
      <c r="BA115" s="8"/>
      <c r="BB115" s="8"/>
      <c r="BC115" s="8"/>
      <c r="BD115" s="8"/>
      <c r="BE115" s="8"/>
      <c r="BU115" t="s">
        <v>624</v>
      </c>
      <c r="BV115" s="8">
        <v>145.22</v>
      </c>
      <c r="BX115" s="14">
        <f ca="1"/>
        <v>34</v>
      </c>
      <c r="BY115" s="14" t="str">
        <f ca="1"/>
        <v>Bradley Schroeder</v>
      </c>
      <c r="BZ115" s="14">
        <f ca="1"/>
        <v>10629.55</v>
      </c>
      <c r="CO115" t="s">
        <v>1834</v>
      </c>
      <c r="CP115" s="8">
        <v>459.46999999999997</v>
      </c>
      <c r="CR115" s="14">
        <f ca="1"/>
        <v>118</v>
      </c>
      <c r="CS115" s="14" t="str">
        <f ca="1"/>
        <v>Cedar Park</v>
      </c>
      <c r="CT115" s="14">
        <f ca="1"/>
        <v>3655.9200000000005</v>
      </c>
    </row>
    <row r="116" spans="19:98" x14ac:dyDescent="0.3">
      <c r="S116" t="s">
        <v>3159</v>
      </c>
      <c r="T116" s="20">
        <v>12354.359999999999</v>
      </c>
      <c r="AT116" t="s">
        <v>2289</v>
      </c>
      <c r="AU116" s="8">
        <v>4634.6899999999996</v>
      </c>
      <c r="AV116" s="8"/>
      <c r="AW116" s="8"/>
      <c r="AX116" s="14">
        <f ca="1"/>
        <v>113</v>
      </c>
      <c r="AY116" s="14" t="str">
        <f ca="1"/>
        <v>Hon Every-Day® Chair Series Swivel Task Chairs</v>
      </c>
      <c r="AZ116" s="14">
        <f ca="1"/>
        <v>4653.6600000000008</v>
      </c>
      <c r="BA116" s="8"/>
      <c r="BB116" s="8"/>
      <c r="BC116" s="8"/>
      <c r="BD116" s="8"/>
      <c r="BE116" s="8"/>
      <c r="BU116" t="s">
        <v>2512</v>
      </c>
      <c r="BV116" s="8">
        <v>7727.12</v>
      </c>
      <c r="BX116" s="14">
        <f ca="1"/>
        <v>666</v>
      </c>
      <c r="BY116" s="14" t="str">
        <f ca="1"/>
        <v>Brandon Beach</v>
      </c>
      <c r="BZ116" s="14">
        <f ca="1"/>
        <v>283.56</v>
      </c>
      <c r="CO116" t="s">
        <v>1669</v>
      </c>
      <c r="CP116" s="8">
        <v>1346.1799999999998</v>
      </c>
      <c r="CR116" s="14">
        <f ca="1"/>
        <v>455</v>
      </c>
      <c r="CS116" s="14" t="str">
        <f ca="1"/>
        <v>Cedar Rapids</v>
      </c>
      <c r="CT116" s="14">
        <f ca="1"/>
        <v>459.46999999999997</v>
      </c>
    </row>
    <row r="117" spans="19:98" x14ac:dyDescent="0.3">
      <c r="S117" t="s">
        <v>3160</v>
      </c>
      <c r="T117" s="20">
        <v>5296.6299999999992</v>
      </c>
      <c r="AT117" t="s">
        <v>87</v>
      </c>
      <c r="AU117" s="8">
        <v>4544.22</v>
      </c>
      <c r="AV117" s="8"/>
      <c r="AW117" s="8"/>
      <c r="AX117" s="14">
        <f ca="1"/>
        <v>114</v>
      </c>
      <c r="AY117" s="14" t="str">
        <f ca="1"/>
        <v>Tennsco Double-Tier Lockers</v>
      </c>
      <c r="AZ117" s="14">
        <f ca="1"/>
        <v>4636.63</v>
      </c>
      <c r="BA117" s="8"/>
      <c r="BB117" s="8"/>
      <c r="BC117" s="8"/>
      <c r="BD117" s="8"/>
      <c r="BE117" s="8"/>
      <c r="BU117" t="s">
        <v>2811</v>
      </c>
      <c r="BV117" s="8">
        <v>28.46</v>
      </c>
      <c r="BX117" s="14">
        <f ca="1"/>
        <v>799</v>
      </c>
      <c r="BY117" s="14" t="str">
        <f ca="1"/>
        <v>Brandon E Shepherd</v>
      </c>
      <c r="BZ117" s="14">
        <f ca="1"/>
        <v>145.22</v>
      </c>
      <c r="CO117" t="s">
        <v>1713</v>
      </c>
      <c r="CP117" s="8">
        <v>175.29999999999998</v>
      </c>
      <c r="CR117" s="14">
        <f ca="1"/>
        <v>275</v>
      </c>
      <c r="CS117" s="14" t="str">
        <f ca="1"/>
        <v>Central Islip</v>
      </c>
      <c r="CT117" s="14">
        <f ca="1"/>
        <v>1346.1799999999998</v>
      </c>
    </row>
    <row r="118" spans="19:98" x14ac:dyDescent="0.3">
      <c r="S118" t="s">
        <v>3161</v>
      </c>
      <c r="T118" s="20">
        <v>31319.000000000004</v>
      </c>
      <c r="AT118" t="s">
        <v>1217</v>
      </c>
      <c r="AU118" s="8">
        <v>4486.1899999999996</v>
      </c>
      <c r="AV118" s="8"/>
      <c r="AW118" s="8"/>
      <c r="AX118" s="14">
        <f ca="1"/>
        <v>115</v>
      </c>
      <c r="AY118" s="14" t="str">
        <f ca="1"/>
        <v>Bretford Rectangular Conference Table Tops</v>
      </c>
      <c r="AZ118" s="14">
        <f ca="1"/>
        <v>4634.6899999999996</v>
      </c>
      <c r="BA118" s="8"/>
      <c r="BB118" s="8"/>
      <c r="BC118" s="8"/>
      <c r="BD118" s="8"/>
      <c r="BE118" s="8"/>
      <c r="BU118" t="s">
        <v>774</v>
      </c>
      <c r="BV118" s="8">
        <v>1653.29</v>
      </c>
      <c r="BX118" s="14">
        <f ca="1"/>
        <v>61</v>
      </c>
      <c r="BY118" s="14" t="str">
        <f ca="1"/>
        <v>Brenda Jain</v>
      </c>
      <c r="BZ118" s="14">
        <f ca="1"/>
        <v>7727.12</v>
      </c>
      <c r="CO118" t="s">
        <v>1553</v>
      </c>
      <c r="CP118" s="8">
        <v>2875.4300000000003</v>
      </c>
      <c r="CR118" s="14">
        <f ca="1"/>
        <v>615</v>
      </c>
      <c r="CS118" s="14" t="str">
        <f ca="1"/>
        <v>Chambersburg</v>
      </c>
      <c r="CT118" s="14">
        <f ca="1"/>
        <v>175.29999999999998</v>
      </c>
    </row>
    <row r="119" spans="19:98" x14ac:dyDescent="0.3">
      <c r="S119" t="s">
        <v>3162</v>
      </c>
      <c r="T119" s="20">
        <v>3561.5900000000006</v>
      </c>
      <c r="AT119" t="s">
        <v>854</v>
      </c>
      <c r="AU119" s="8">
        <v>4266.51</v>
      </c>
      <c r="AV119" s="8"/>
      <c r="AW119" s="8"/>
      <c r="AX119" s="14">
        <f ca="1"/>
        <v>116</v>
      </c>
      <c r="AY119" s="14" t="str">
        <f ca="1"/>
        <v>Motorola SB4200 Cable Modem</v>
      </c>
      <c r="AZ119" s="14">
        <f ca="1"/>
        <v>4544.22</v>
      </c>
      <c r="BA119" s="8"/>
      <c r="BB119" s="8"/>
      <c r="BC119" s="8"/>
      <c r="BD119" s="8"/>
      <c r="BE119" s="8"/>
      <c r="BU119" t="s">
        <v>880</v>
      </c>
      <c r="BV119" s="8">
        <v>94.2</v>
      </c>
      <c r="BX119" s="14">
        <f ca="1"/>
        <v>1058</v>
      </c>
      <c r="BY119" s="14" t="str">
        <f ca="1"/>
        <v>Brenda May</v>
      </c>
      <c r="BZ119" s="14">
        <f ca="1"/>
        <v>28.46</v>
      </c>
      <c r="CO119" t="s">
        <v>2438</v>
      </c>
      <c r="CP119" s="8">
        <v>226.22</v>
      </c>
      <c r="CR119" s="14">
        <f ca="1"/>
        <v>148</v>
      </c>
      <c r="CS119" s="14" t="str">
        <f ca="1"/>
        <v>Chandler</v>
      </c>
      <c r="CT119" s="14">
        <f ca="1"/>
        <v>2875.4300000000003</v>
      </c>
    </row>
    <row r="120" spans="19:98" x14ac:dyDescent="0.3">
      <c r="S120" t="s">
        <v>3163</v>
      </c>
      <c r="T120" s="20">
        <v>9015.8000000000011</v>
      </c>
      <c r="AT120" t="s">
        <v>1798</v>
      </c>
      <c r="AU120" s="8">
        <v>4085</v>
      </c>
      <c r="AV120" s="8"/>
      <c r="AW120" s="8"/>
      <c r="AX120" s="14">
        <f ca="1"/>
        <v>117</v>
      </c>
      <c r="AY120" s="14" t="str">
        <f ca="1"/>
        <v>V70</v>
      </c>
      <c r="AZ120" s="14">
        <f ca="1"/>
        <v>4486.1899999999996</v>
      </c>
      <c r="BA120" s="8"/>
      <c r="BB120" s="8"/>
      <c r="BC120" s="8"/>
      <c r="BD120" s="8"/>
      <c r="BE120" s="8"/>
      <c r="BU120" t="s">
        <v>788</v>
      </c>
      <c r="BV120" s="8">
        <v>1332.82</v>
      </c>
      <c r="BX120" s="14">
        <f ca="1"/>
        <v>278</v>
      </c>
      <c r="BY120" s="14" t="str">
        <f ca="1"/>
        <v>Brenda Nelson Blanchard</v>
      </c>
      <c r="BZ120" s="14">
        <f ca="1"/>
        <v>1653.29</v>
      </c>
      <c r="CO120" t="s">
        <v>2927</v>
      </c>
      <c r="CP120" s="8">
        <v>2181.6999999999998</v>
      </c>
      <c r="CR120" s="14">
        <f ca="1"/>
        <v>585</v>
      </c>
      <c r="CS120" s="14" t="str">
        <f ca="1"/>
        <v>Channelview</v>
      </c>
      <c r="CT120" s="14">
        <f ca="1"/>
        <v>226.22</v>
      </c>
    </row>
    <row r="121" spans="19:98" x14ac:dyDescent="0.3">
      <c r="S121" t="s">
        <v>3164</v>
      </c>
      <c r="T121" s="20">
        <v>1701.6000000000001</v>
      </c>
      <c r="AT121" t="s">
        <v>274</v>
      </c>
      <c r="AU121" s="8">
        <v>4083.19</v>
      </c>
      <c r="AV121" s="8"/>
      <c r="AW121" s="8"/>
      <c r="AX121" s="14">
        <f ca="1"/>
        <v>118</v>
      </c>
      <c r="AY121" s="14" t="str">
        <f ca="1"/>
        <v>Eldon ClusterMat Chair Mat with Cordless Antistatic Protection</v>
      </c>
      <c r="AZ121" s="14">
        <f ca="1"/>
        <v>4266.51</v>
      </c>
      <c r="BA121" s="8"/>
      <c r="BB121" s="8"/>
      <c r="BC121" s="8"/>
      <c r="BD121" s="8"/>
      <c r="BE121" s="8"/>
      <c r="BU121" t="s">
        <v>1129</v>
      </c>
      <c r="BV121" s="8">
        <v>78.08</v>
      </c>
      <c r="BX121" s="14">
        <f ca="1"/>
        <v>880</v>
      </c>
      <c r="BY121" s="14" t="str">
        <f ca="1"/>
        <v>Brenda Ross</v>
      </c>
      <c r="BZ121" s="14">
        <f ca="1"/>
        <v>94.2</v>
      </c>
      <c r="CO121" t="s">
        <v>113</v>
      </c>
      <c r="CP121" s="8">
        <v>14397.549999999996</v>
      </c>
      <c r="CR121" s="14">
        <f ca="1"/>
        <v>203</v>
      </c>
      <c r="CS121" s="14" t="str">
        <f ca="1"/>
        <v>Charleston</v>
      </c>
      <c r="CT121" s="14">
        <f ca="1"/>
        <v>2181.6999999999998</v>
      </c>
    </row>
    <row r="122" spans="19:98" x14ac:dyDescent="0.3">
      <c r="S122" t="s">
        <v>3165</v>
      </c>
      <c r="T122" s="20">
        <v>12530.77</v>
      </c>
      <c r="AT122" t="s">
        <v>242</v>
      </c>
      <c r="AU122" s="8">
        <v>4074.3600000000006</v>
      </c>
      <c r="AV122" s="8"/>
      <c r="AW122" s="8"/>
      <c r="AX122" s="14">
        <f ca="1"/>
        <v>119</v>
      </c>
      <c r="AY122" s="14" t="str">
        <f ca="1"/>
        <v>Hon 2111 Invitation™ Series Corner Table</v>
      </c>
      <c r="AZ122" s="14">
        <f ca="1"/>
        <v>4085</v>
      </c>
      <c r="BA122" s="8"/>
      <c r="BB122" s="8"/>
      <c r="BC122" s="8"/>
      <c r="BD122" s="8"/>
      <c r="BE122" s="8"/>
      <c r="BU122" t="s">
        <v>638</v>
      </c>
      <c r="BV122" s="8">
        <v>325.51</v>
      </c>
      <c r="BX122" s="14">
        <f ca="1"/>
        <v>319</v>
      </c>
      <c r="BY122" s="14" t="str">
        <f ca="1"/>
        <v>Brett Hawkins</v>
      </c>
      <c r="BZ122" s="14">
        <f ca="1"/>
        <v>1332.82</v>
      </c>
      <c r="CO122" t="s">
        <v>2802</v>
      </c>
      <c r="CP122" s="8">
        <v>1868.83</v>
      </c>
      <c r="CR122" s="14">
        <f ca="1"/>
        <v>17</v>
      </c>
      <c r="CS122" s="14" t="str">
        <f ca="1"/>
        <v>Charlotte</v>
      </c>
      <c r="CT122" s="14">
        <f ca="1"/>
        <v>14397.549999999996</v>
      </c>
    </row>
    <row r="123" spans="19:98" x14ac:dyDescent="0.3">
      <c r="S123" t="s">
        <v>3166</v>
      </c>
      <c r="T123" s="20">
        <v>27397.57</v>
      </c>
      <c r="AT123" t="s">
        <v>2206</v>
      </c>
      <c r="AU123" s="8">
        <v>4069.5600000000004</v>
      </c>
      <c r="AV123" s="8"/>
      <c r="AW123" s="8"/>
      <c r="AX123" s="14">
        <f ca="1"/>
        <v>120</v>
      </c>
      <c r="AY123" s="14" t="str">
        <f ca="1"/>
        <v>Hon Valutask™ Swivel Chairs</v>
      </c>
      <c r="AZ123" s="14">
        <f ca="1"/>
        <v>4083.19</v>
      </c>
      <c r="BA123" s="8"/>
      <c r="BB123" s="8"/>
      <c r="BC123" s="8"/>
      <c r="BD123" s="8"/>
      <c r="BE123" s="8"/>
      <c r="BU123" t="s">
        <v>2200</v>
      </c>
      <c r="BV123" s="8">
        <v>825.46</v>
      </c>
      <c r="BX123" s="14">
        <f ca="1"/>
        <v>913</v>
      </c>
      <c r="BY123" s="14" t="str">
        <f ca="1"/>
        <v>Brett Ingram</v>
      </c>
      <c r="BZ123" s="14">
        <f ca="1"/>
        <v>78.08</v>
      </c>
      <c r="CO123" t="s">
        <v>1322</v>
      </c>
      <c r="CP123" s="8">
        <v>176.01</v>
      </c>
      <c r="CR123" s="14">
        <f ca="1"/>
        <v>227</v>
      </c>
      <c r="CS123" s="14" t="str">
        <f ca="1"/>
        <v>Charlottesville</v>
      </c>
      <c r="CT123" s="14">
        <f ca="1"/>
        <v>1868.83</v>
      </c>
    </row>
    <row r="124" spans="19:98" x14ac:dyDescent="0.3">
      <c r="S124" t="s">
        <v>3167</v>
      </c>
      <c r="T124" s="20">
        <v>11200.539999999997</v>
      </c>
      <c r="AT124" t="s">
        <v>106</v>
      </c>
      <c r="AU124" s="8">
        <v>3970.39</v>
      </c>
      <c r="AV124" s="8"/>
      <c r="AW124" s="8"/>
      <c r="AX124" s="14">
        <f ca="1"/>
        <v>121</v>
      </c>
      <c r="AY124" s="14" t="str">
        <f ca="1"/>
        <v>Dixon Ticonderoga Core-Lock Colored Pencils, 48-Color Set</v>
      </c>
      <c r="AZ124" s="14">
        <f ca="1"/>
        <v>4074.3600000000006</v>
      </c>
      <c r="BA124" s="8"/>
      <c r="BB124" s="8"/>
      <c r="BC124" s="8"/>
      <c r="BD124" s="8"/>
      <c r="BE124" s="8"/>
      <c r="BU124" t="s">
        <v>210</v>
      </c>
      <c r="BV124" s="8">
        <v>10514.6</v>
      </c>
      <c r="BX124" s="14">
        <f ca="1"/>
        <v>633</v>
      </c>
      <c r="BY124" s="14" t="str">
        <f ca="1"/>
        <v>Brett Schultz</v>
      </c>
      <c r="BZ124" s="14">
        <f ca="1"/>
        <v>325.51</v>
      </c>
      <c r="CO124" t="s">
        <v>2201</v>
      </c>
      <c r="CP124" s="8">
        <v>825.46</v>
      </c>
      <c r="CR124" s="14">
        <f ca="1"/>
        <v>613</v>
      </c>
      <c r="CS124" s="14" t="str">
        <f ca="1"/>
        <v>Chattanooga</v>
      </c>
      <c r="CT124" s="14">
        <f ca="1"/>
        <v>176.01</v>
      </c>
    </row>
    <row r="125" spans="19:98" x14ac:dyDescent="0.3">
      <c r="S125" t="s">
        <v>3168</v>
      </c>
      <c r="T125" s="20">
        <v>25136.129999999997</v>
      </c>
      <c r="AT125" t="s">
        <v>405</v>
      </c>
      <c r="AU125" s="8">
        <v>3913.02</v>
      </c>
      <c r="AV125" s="8"/>
      <c r="AW125" s="8"/>
      <c r="AX125" s="14">
        <f ca="1"/>
        <v>122</v>
      </c>
      <c r="AY125" s="14" t="str">
        <f ca="1"/>
        <v>Global Leather &amp; Oak Executive Chair, Burgundy</v>
      </c>
      <c r="AZ125" s="14">
        <f ca="1"/>
        <v>4069.5600000000004</v>
      </c>
      <c r="BA125" s="8"/>
      <c r="BB125" s="8"/>
      <c r="BC125" s="8"/>
      <c r="BD125" s="8"/>
      <c r="BE125" s="8"/>
      <c r="BU125" t="s">
        <v>1125</v>
      </c>
      <c r="BV125" s="8">
        <v>343.83000000000004</v>
      </c>
      <c r="BX125" s="14">
        <f ca="1"/>
        <v>423</v>
      </c>
      <c r="BY125" s="14" t="str">
        <f ca="1"/>
        <v>Brian Bennett</v>
      </c>
      <c r="BZ125" s="14">
        <f ca="1"/>
        <v>825.46</v>
      </c>
      <c r="CO125" t="s">
        <v>1653</v>
      </c>
      <c r="CP125" s="8">
        <v>320.75</v>
      </c>
      <c r="CR125" s="14">
        <f ca="1"/>
        <v>353</v>
      </c>
      <c r="CS125" s="14" t="str">
        <f ca="1"/>
        <v>Cheektowaga</v>
      </c>
      <c r="CT125" s="14">
        <f ca="1"/>
        <v>825.46</v>
      </c>
    </row>
    <row r="126" spans="19:98" x14ac:dyDescent="0.3">
      <c r="S126" t="s">
        <v>3169</v>
      </c>
      <c r="T126" s="20">
        <v>992.07</v>
      </c>
      <c r="AT126" t="s">
        <v>753</v>
      </c>
      <c r="AU126" s="8">
        <v>3899.48</v>
      </c>
      <c r="AV126" s="8"/>
      <c r="AW126" s="8"/>
      <c r="AX126" s="14">
        <f ca="1"/>
        <v>123</v>
      </c>
      <c r="AY126" s="14" t="str">
        <f ca="1"/>
        <v>Euro Pro Shark Stick Mini Vacuum</v>
      </c>
      <c r="AZ126" s="14">
        <f ca="1"/>
        <v>3970.39</v>
      </c>
      <c r="BA126" s="8"/>
      <c r="BB126" s="8"/>
      <c r="BC126" s="8"/>
      <c r="BD126" s="8"/>
      <c r="BE126" s="8"/>
      <c r="BU126" t="s">
        <v>2614</v>
      </c>
      <c r="BV126" s="8">
        <v>2376.12</v>
      </c>
      <c r="BX126" s="14">
        <f ca="1"/>
        <v>38</v>
      </c>
      <c r="BY126" s="14" t="str">
        <f ca="1"/>
        <v>Brian Grady</v>
      </c>
      <c r="BZ126" s="14">
        <f ca="1"/>
        <v>10514.6</v>
      </c>
      <c r="CO126" t="s">
        <v>494</v>
      </c>
      <c r="CP126" s="8">
        <v>10.72</v>
      </c>
      <c r="CR126" s="14">
        <f ca="1"/>
        <v>519</v>
      </c>
      <c r="CS126" s="14" t="str">
        <f ca="1"/>
        <v>Chesapeake</v>
      </c>
      <c r="CT126" s="14">
        <f ca="1"/>
        <v>320.75</v>
      </c>
    </row>
    <row r="127" spans="19:98" x14ac:dyDescent="0.3">
      <c r="S127" t="s">
        <v>3170</v>
      </c>
      <c r="T127" s="20">
        <v>3652.49</v>
      </c>
      <c r="AT127" t="s">
        <v>2055</v>
      </c>
      <c r="AU127" s="8">
        <v>3855.28</v>
      </c>
      <c r="AV127" s="8"/>
      <c r="AW127" s="8"/>
      <c r="AX127" s="14">
        <f ca="1"/>
        <v>124</v>
      </c>
      <c r="AY127" s="14" t="str">
        <f ca="1"/>
        <v>Hewlett-Packard cp1700 [D, PS] Series Color Inkjet Printers</v>
      </c>
      <c r="AZ127" s="14">
        <f ca="1"/>
        <v>3913.02</v>
      </c>
      <c r="BA127" s="8"/>
      <c r="BB127" s="8"/>
      <c r="BC127" s="8"/>
      <c r="BD127" s="8"/>
      <c r="BE127" s="8"/>
      <c r="BU127" t="s">
        <v>2630</v>
      </c>
      <c r="BV127" s="8">
        <v>1549.1</v>
      </c>
      <c r="BX127" s="14">
        <f ca="1"/>
        <v>621</v>
      </c>
      <c r="BY127" s="14" t="str">
        <f ca="1"/>
        <v>Brian Leach</v>
      </c>
      <c r="BZ127" s="14">
        <f ca="1"/>
        <v>343.83000000000004</v>
      </c>
      <c r="CO127" t="s">
        <v>2939</v>
      </c>
      <c r="CP127" s="8">
        <v>506.5</v>
      </c>
      <c r="CR127" s="14">
        <f ca="1"/>
        <v>859</v>
      </c>
      <c r="CS127" s="14" t="str">
        <f ca="1"/>
        <v>Cheshire</v>
      </c>
      <c r="CT127" s="14">
        <f ca="1"/>
        <v>10.72</v>
      </c>
    </row>
    <row r="128" spans="19:98" x14ac:dyDescent="0.3">
      <c r="S128" t="s">
        <v>3171</v>
      </c>
      <c r="T128" s="20">
        <v>8591.7799999999988</v>
      </c>
      <c r="AT128" t="s">
        <v>1792</v>
      </c>
      <c r="AU128" s="8">
        <v>3855.0200000000004</v>
      </c>
      <c r="AV128" s="8"/>
      <c r="AW128" s="8"/>
      <c r="AX128" s="14">
        <f ca="1"/>
        <v>125</v>
      </c>
      <c r="AY128" s="14" t="str">
        <f ca="1"/>
        <v>T18</v>
      </c>
      <c r="AZ128" s="14">
        <f ca="1"/>
        <v>3899.48</v>
      </c>
      <c r="BA128" s="8"/>
      <c r="BB128" s="8"/>
      <c r="BC128" s="8"/>
      <c r="BD128" s="8"/>
      <c r="BE128" s="8"/>
      <c r="BU128" t="s">
        <v>2722</v>
      </c>
      <c r="BV128" s="8">
        <v>312.58999999999997</v>
      </c>
      <c r="BX128" s="14">
        <f ca="1"/>
        <v>206</v>
      </c>
      <c r="BY128" s="14" t="str">
        <f ca="1"/>
        <v>Brooke Lancaster</v>
      </c>
      <c r="BZ128" s="14">
        <f ca="1"/>
        <v>2376.12</v>
      </c>
      <c r="CO128" t="s">
        <v>177</v>
      </c>
      <c r="CP128" s="8">
        <v>22957.999999999996</v>
      </c>
      <c r="CR128" s="14">
        <f ca="1"/>
        <v>431</v>
      </c>
      <c r="CS128" s="14" t="str">
        <f ca="1"/>
        <v>Cheyenne</v>
      </c>
      <c r="CT128" s="14">
        <f ca="1"/>
        <v>506.5</v>
      </c>
    </row>
    <row r="129" spans="19:98" x14ac:dyDescent="0.3">
      <c r="S129" t="s">
        <v>3172</v>
      </c>
      <c r="T129" s="20">
        <v>909.09</v>
      </c>
      <c r="AT129" t="s">
        <v>921</v>
      </c>
      <c r="AU129" s="8">
        <v>3827.1099999999997</v>
      </c>
      <c r="AV129" s="8"/>
      <c r="AW129" s="8"/>
      <c r="AX129" s="14">
        <f ca="1"/>
        <v>126</v>
      </c>
      <c r="AY129" s="14" t="str">
        <f ca="1"/>
        <v>Epson LQ-570e Dot Matrix Printer</v>
      </c>
      <c r="AZ129" s="14">
        <f ca="1"/>
        <v>3855.28</v>
      </c>
      <c r="BA129" s="8"/>
      <c r="BB129" s="8"/>
      <c r="BC129" s="8"/>
      <c r="BD129" s="8"/>
      <c r="BE129" s="8"/>
      <c r="BU129" t="s">
        <v>2647</v>
      </c>
      <c r="BV129" s="8">
        <v>1989.32</v>
      </c>
      <c r="BX129" s="14">
        <f ca="1"/>
        <v>289</v>
      </c>
      <c r="BY129" s="14" t="str">
        <f ca="1"/>
        <v>Brooke Shepherd</v>
      </c>
      <c r="BZ129" s="14">
        <f ca="1"/>
        <v>1549.1</v>
      </c>
      <c r="CO129" t="s">
        <v>749</v>
      </c>
      <c r="CP129" s="8">
        <v>7840.04</v>
      </c>
      <c r="CR129" s="14">
        <f ca="1"/>
        <v>8</v>
      </c>
      <c r="CS129" s="14" t="str">
        <f ca="1"/>
        <v>Chicago</v>
      </c>
      <c r="CT129" s="14">
        <f ca="1"/>
        <v>22957.999999999996</v>
      </c>
    </row>
    <row r="130" spans="19:98" x14ac:dyDescent="0.3">
      <c r="S130" t="s">
        <v>3173</v>
      </c>
      <c r="T130" s="20">
        <v>4957.99</v>
      </c>
      <c r="AT130" t="s">
        <v>202</v>
      </c>
      <c r="AU130" s="8">
        <v>3758.23</v>
      </c>
      <c r="AV130" s="8"/>
      <c r="AW130" s="8"/>
      <c r="AX130" s="14">
        <f ca="1"/>
        <v>127</v>
      </c>
      <c r="AY130" s="14" t="str">
        <f ca="1"/>
        <v>Lifetime Advantage™ Folding Chairs, 4/Carton</v>
      </c>
      <c r="AZ130" s="14">
        <f ca="1"/>
        <v>3855.0200000000004</v>
      </c>
      <c r="BA130" s="8"/>
      <c r="BB130" s="8"/>
      <c r="BC130" s="8"/>
      <c r="BD130" s="8"/>
      <c r="BE130" s="8"/>
      <c r="BU130" t="s">
        <v>2306</v>
      </c>
      <c r="BV130" s="8">
        <v>1542.46</v>
      </c>
      <c r="BX130" s="14">
        <f ca="1"/>
        <v>641</v>
      </c>
      <c r="BY130" s="14" t="str">
        <f ca="1"/>
        <v>Brooke Weeks Taylor</v>
      </c>
      <c r="BZ130" s="14">
        <f ca="1"/>
        <v>312.58999999999997</v>
      </c>
      <c r="CO130" t="s">
        <v>2491</v>
      </c>
      <c r="CP130" s="8">
        <v>10818.98</v>
      </c>
      <c r="CR130" s="14">
        <f ca="1"/>
        <v>41</v>
      </c>
      <c r="CS130" s="14" t="str">
        <f ca="1"/>
        <v>Chico</v>
      </c>
      <c r="CT130" s="14">
        <f ca="1"/>
        <v>7840.04</v>
      </c>
    </row>
    <row r="131" spans="19:98" x14ac:dyDescent="0.3">
      <c r="S131" t="s">
        <v>3174</v>
      </c>
      <c r="T131" s="20">
        <v>11588.339999999997</v>
      </c>
      <c r="AT131" t="s">
        <v>1111</v>
      </c>
      <c r="AU131" s="8">
        <v>3722.41</v>
      </c>
      <c r="AV131" s="8"/>
      <c r="AW131" s="8"/>
      <c r="AX131" s="14">
        <f ca="1"/>
        <v>128</v>
      </c>
      <c r="AY131" s="14" t="str">
        <f ca="1"/>
        <v>T65</v>
      </c>
      <c r="AZ131" s="14">
        <f ca="1"/>
        <v>3827.1099999999997</v>
      </c>
      <c r="BA131" s="8"/>
      <c r="BB131" s="8"/>
      <c r="BC131" s="8"/>
      <c r="BD131" s="8"/>
      <c r="BE131" s="8"/>
      <c r="BU131" t="s">
        <v>1355</v>
      </c>
      <c r="BV131" s="8">
        <v>1719.07</v>
      </c>
      <c r="BX131" s="14">
        <f ca="1"/>
        <v>239</v>
      </c>
      <c r="BY131" s="14" t="str">
        <f ca="1"/>
        <v>Bruce Stark</v>
      </c>
      <c r="BZ131" s="14">
        <f ca="1"/>
        <v>1989.32</v>
      </c>
      <c r="CO131" t="s">
        <v>2188</v>
      </c>
      <c r="CP131" s="8">
        <v>282.38</v>
      </c>
      <c r="CR131" s="14">
        <f ca="1"/>
        <v>27</v>
      </c>
      <c r="CS131" s="14" t="str">
        <f ca="1"/>
        <v>Cincinnati</v>
      </c>
      <c r="CT131" s="14">
        <f ca="1"/>
        <v>10818.98</v>
      </c>
    </row>
    <row r="132" spans="19:98" x14ac:dyDescent="0.3">
      <c r="S132" t="s">
        <v>3175</v>
      </c>
      <c r="T132" s="20">
        <v>6543.6099999999988</v>
      </c>
      <c r="AT132" t="s">
        <v>928</v>
      </c>
      <c r="AU132" s="8">
        <v>3627.08</v>
      </c>
      <c r="AV132" s="8"/>
      <c r="AW132" s="8"/>
      <c r="AX132" s="14">
        <f ca="1"/>
        <v>129</v>
      </c>
      <c r="AY132" s="14" t="str">
        <f ca="1"/>
        <v>Accessory24</v>
      </c>
      <c r="AZ132" s="14">
        <f ca="1"/>
        <v>3758.23</v>
      </c>
      <c r="BA132" s="8"/>
      <c r="BB132" s="8"/>
      <c r="BC132" s="8"/>
      <c r="BD132" s="8"/>
      <c r="BE132" s="8"/>
      <c r="BU132" t="s">
        <v>948</v>
      </c>
      <c r="BV132" s="8">
        <v>400.47</v>
      </c>
      <c r="BX132" s="14">
        <f ca="1"/>
        <v>290</v>
      </c>
      <c r="BY132" s="14" t="str">
        <f ca="1"/>
        <v>Calvin Boyette</v>
      </c>
      <c r="BZ132" s="14">
        <f ca="1"/>
        <v>1542.46</v>
      </c>
      <c r="CO132" t="s">
        <v>1432</v>
      </c>
      <c r="CP132" s="8">
        <v>280.57</v>
      </c>
      <c r="CR132" s="14">
        <f ca="1"/>
        <v>547</v>
      </c>
      <c r="CS132" s="14" t="str">
        <f ca="1"/>
        <v>Clarksville</v>
      </c>
      <c r="CT132" s="14">
        <f ca="1"/>
        <v>282.38</v>
      </c>
    </row>
    <row r="133" spans="19:98" x14ac:dyDescent="0.3">
      <c r="S133" t="s">
        <v>3176</v>
      </c>
      <c r="T133" s="20">
        <v>2629.9400000000005</v>
      </c>
      <c r="AT133" t="s">
        <v>2036</v>
      </c>
      <c r="AU133" s="8">
        <v>3600.65</v>
      </c>
      <c r="AV133" s="8"/>
      <c r="AW133" s="8"/>
      <c r="AX133" s="14">
        <f ca="1"/>
        <v>130</v>
      </c>
      <c r="AY133" s="14" t="str">
        <f ca="1"/>
        <v>DMI Eclipse Executive Suite Bookcases</v>
      </c>
      <c r="AZ133" s="14">
        <f ca="1"/>
        <v>3722.41</v>
      </c>
      <c r="BA133" s="8"/>
      <c r="BB133" s="8"/>
      <c r="BC133" s="8"/>
      <c r="BD133" s="8"/>
      <c r="BE133" s="8"/>
      <c r="BU133" t="s">
        <v>2238</v>
      </c>
      <c r="BV133" s="8">
        <v>87.25</v>
      </c>
      <c r="BX133" s="14">
        <f ca="1"/>
        <v>274</v>
      </c>
      <c r="BY133" s="14" t="str">
        <f ca="1"/>
        <v>Calvin Conway</v>
      </c>
      <c r="BZ133" s="14">
        <f ca="1"/>
        <v>1719.07</v>
      </c>
      <c r="CO133" t="s">
        <v>2941</v>
      </c>
      <c r="CP133" s="8">
        <v>1379.9099999999999</v>
      </c>
      <c r="CR133" s="14">
        <f ca="1"/>
        <v>548</v>
      </c>
      <c r="CS133" s="14" t="str">
        <f ca="1"/>
        <v>Clayton</v>
      </c>
      <c r="CT133" s="14">
        <f ca="1"/>
        <v>280.57</v>
      </c>
    </row>
    <row r="134" spans="19:98" x14ac:dyDescent="0.3">
      <c r="S134" t="s">
        <v>3177</v>
      </c>
      <c r="T134" s="20">
        <v>7935.95</v>
      </c>
      <c r="AT134" t="s">
        <v>1635</v>
      </c>
      <c r="AU134" s="8">
        <v>3537.86</v>
      </c>
      <c r="AV134" s="8"/>
      <c r="AW134" s="8"/>
      <c r="AX134" s="14">
        <f ca="1"/>
        <v>131</v>
      </c>
      <c r="AY134" s="14" t="str">
        <f ca="1"/>
        <v>Ibico EB-19 Dual Function Manual Binding System</v>
      </c>
      <c r="AZ134" s="14">
        <f ca="1"/>
        <v>3627.08</v>
      </c>
      <c r="BA134" s="8"/>
      <c r="BB134" s="8"/>
      <c r="BC134" s="8"/>
      <c r="BD134" s="8"/>
      <c r="BE134" s="8"/>
      <c r="BU134" t="s">
        <v>548</v>
      </c>
      <c r="BV134" s="8">
        <v>677.08</v>
      </c>
      <c r="BX134" s="14">
        <f ca="1"/>
        <v>581</v>
      </c>
      <c r="BY134" s="14" t="str">
        <f ca="1"/>
        <v>Calvin Parsons Walter</v>
      </c>
      <c r="BZ134" s="14">
        <f ca="1"/>
        <v>400.47</v>
      </c>
      <c r="CO134" t="s">
        <v>2675</v>
      </c>
      <c r="CP134" s="8">
        <v>364.92</v>
      </c>
      <c r="CR134" s="14">
        <f ca="1"/>
        <v>270</v>
      </c>
      <c r="CS134" s="14" t="str">
        <f ca="1"/>
        <v>Clearfield</v>
      </c>
      <c r="CT134" s="14">
        <f ca="1"/>
        <v>1379.9099999999999</v>
      </c>
    </row>
    <row r="135" spans="19:98" x14ac:dyDescent="0.3">
      <c r="S135" t="s">
        <v>3178</v>
      </c>
      <c r="T135" s="20">
        <v>6688.9900000000007</v>
      </c>
      <c r="AT135" t="s">
        <v>2025</v>
      </c>
      <c r="AU135" s="8">
        <v>3522.8900000000003</v>
      </c>
      <c r="AV135" s="8"/>
      <c r="AW135" s="8"/>
      <c r="AX135" s="14">
        <f ca="1"/>
        <v>132</v>
      </c>
      <c r="AY135" s="14" t="str">
        <f ca="1"/>
        <v>Gyration RF Keyboard</v>
      </c>
      <c r="AZ135" s="14">
        <f ca="1"/>
        <v>3600.65</v>
      </c>
      <c r="BA135" s="8"/>
      <c r="BB135" s="8"/>
      <c r="BC135" s="8"/>
      <c r="BD135" s="8"/>
      <c r="BE135" s="8"/>
      <c r="BU135" t="s">
        <v>1154</v>
      </c>
      <c r="BV135" s="8">
        <v>85.26</v>
      </c>
      <c r="BX135" s="14">
        <f ca="1"/>
        <v>895</v>
      </c>
      <c r="BY135" s="14" t="str">
        <f ca="1"/>
        <v>Cameron Kendall</v>
      </c>
      <c r="BZ135" s="14">
        <f ca="1"/>
        <v>87.25</v>
      </c>
      <c r="CO135" t="s">
        <v>2118</v>
      </c>
      <c r="CP135" s="8">
        <v>304.33999999999997</v>
      </c>
      <c r="CR135" s="14">
        <f ca="1"/>
        <v>498</v>
      </c>
      <c r="CS135" s="14" t="str">
        <f ca="1"/>
        <v>Cleveland</v>
      </c>
      <c r="CT135" s="14">
        <f ca="1"/>
        <v>364.92</v>
      </c>
    </row>
    <row r="136" spans="19:98" x14ac:dyDescent="0.3">
      <c r="S136" t="s">
        <v>3179</v>
      </c>
      <c r="T136" s="20">
        <v>10835.310000000001</v>
      </c>
      <c r="AT136" t="s">
        <v>228</v>
      </c>
      <c r="AU136" s="8">
        <v>3521.0199999999995</v>
      </c>
      <c r="AV136" s="8"/>
      <c r="AW136" s="8"/>
      <c r="AX136" s="14">
        <f ca="1"/>
        <v>133</v>
      </c>
      <c r="AY136" s="14" t="str">
        <f ca="1"/>
        <v>Bush Westfield Collection Bookcases, Fully Assembled</v>
      </c>
      <c r="AZ136" s="14">
        <f ca="1"/>
        <v>3537.86</v>
      </c>
      <c r="BA136" s="8"/>
      <c r="BB136" s="8"/>
      <c r="BC136" s="8"/>
      <c r="BD136" s="8"/>
      <c r="BE136" s="8"/>
      <c r="BU136" t="s">
        <v>940</v>
      </c>
      <c r="BV136" s="8">
        <v>4086.5</v>
      </c>
      <c r="BX136" s="14">
        <f ca="1"/>
        <v>464</v>
      </c>
      <c r="BY136" s="14" t="str">
        <f ca="1"/>
        <v>Cameron Owens</v>
      </c>
      <c r="BZ136" s="14">
        <f ca="1"/>
        <v>677.08</v>
      </c>
      <c r="CO136" t="s">
        <v>2373</v>
      </c>
      <c r="CP136" s="8">
        <v>74.23</v>
      </c>
      <c r="CR136" s="14">
        <f ca="1"/>
        <v>530</v>
      </c>
      <c r="CS136" s="14" t="str">
        <f ca="1"/>
        <v>Cleveland Heights</v>
      </c>
      <c r="CT136" s="14">
        <f ca="1"/>
        <v>304.33999999999997</v>
      </c>
    </row>
    <row r="137" spans="19:98" x14ac:dyDescent="0.3">
      <c r="S137" t="s">
        <v>3180</v>
      </c>
      <c r="T137" s="20">
        <v>7930.9</v>
      </c>
      <c r="AT137" t="s">
        <v>1274</v>
      </c>
      <c r="AU137" s="8">
        <v>3473.08</v>
      </c>
      <c r="AV137" s="8"/>
      <c r="AW137" s="8"/>
      <c r="AX137" s="14">
        <f ca="1"/>
        <v>134</v>
      </c>
      <c r="AY137" s="14" t="str">
        <f ca="1"/>
        <v>Panasonic KX-P1150 Dot Matrix Printer</v>
      </c>
      <c r="AZ137" s="14">
        <f ca="1"/>
        <v>3522.8900000000003</v>
      </c>
      <c r="BA137" s="8"/>
      <c r="BB137" s="8"/>
      <c r="BC137" s="8"/>
      <c r="BD137" s="8"/>
      <c r="BE137" s="8"/>
      <c r="BU137" t="s">
        <v>2711</v>
      </c>
      <c r="BV137" s="8">
        <v>614.99</v>
      </c>
      <c r="BX137" s="14">
        <f ca="1"/>
        <v>898</v>
      </c>
      <c r="BY137" s="14" t="str">
        <f ca="1"/>
        <v>Carla Hauser</v>
      </c>
      <c r="BZ137" s="14">
        <f ca="1"/>
        <v>85.26</v>
      </c>
      <c r="CO137" t="s">
        <v>1709</v>
      </c>
      <c r="CP137" s="8">
        <v>1364.65</v>
      </c>
      <c r="CR137" s="14">
        <f ca="1"/>
        <v>734</v>
      </c>
      <c r="CS137" s="14" t="str">
        <f ca="1"/>
        <v>Clifton</v>
      </c>
      <c r="CT137" s="14">
        <f ca="1"/>
        <v>74.23</v>
      </c>
    </row>
    <row r="138" spans="19:98" x14ac:dyDescent="0.3">
      <c r="S138" t="s">
        <v>3181</v>
      </c>
      <c r="T138" s="20">
        <v>1916.8</v>
      </c>
      <c r="AT138" t="s">
        <v>556</v>
      </c>
      <c r="AU138" s="8">
        <v>3467.1000000000004</v>
      </c>
      <c r="AV138" s="8"/>
      <c r="AW138" s="8"/>
      <c r="AX138" s="14">
        <f ca="1"/>
        <v>135</v>
      </c>
      <c r="AY138" s="14" t="str">
        <f ca="1"/>
        <v>Carina Double Wide Media Storage Towers in Natural &amp; Black</v>
      </c>
      <c r="AZ138" s="14">
        <f ca="1"/>
        <v>3521.0199999999995</v>
      </c>
      <c r="BA138" s="8"/>
      <c r="BB138" s="8"/>
      <c r="BC138" s="8"/>
      <c r="BD138" s="8"/>
      <c r="BE138" s="8"/>
      <c r="BU138" t="s">
        <v>835</v>
      </c>
      <c r="BV138" s="8">
        <v>204.79000000000002</v>
      </c>
      <c r="BX138" s="14">
        <f ca="1"/>
        <v>126</v>
      </c>
      <c r="BY138" s="14" t="str">
        <f ca="1"/>
        <v>Carlos Adkins</v>
      </c>
      <c r="BZ138" s="14">
        <f ca="1"/>
        <v>4086.5</v>
      </c>
      <c r="CO138" t="s">
        <v>2156</v>
      </c>
      <c r="CP138" s="8">
        <v>73.959999999999994</v>
      </c>
      <c r="CR138" s="14">
        <f ca="1"/>
        <v>272</v>
      </c>
      <c r="CS138" s="14" t="str">
        <f ca="1"/>
        <v>Clinton</v>
      </c>
      <c r="CT138" s="14">
        <f ca="1"/>
        <v>1364.65</v>
      </c>
    </row>
    <row r="139" spans="19:98" x14ac:dyDescent="0.3">
      <c r="S139" t="s">
        <v>3182</v>
      </c>
      <c r="T139" s="20">
        <v>7445.03</v>
      </c>
      <c r="AT139" t="s">
        <v>1207</v>
      </c>
      <c r="AU139" s="8">
        <v>3418.1099999999997</v>
      </c>
      <c r="AV139" s="8"/>
      <c r="AW139" s="8"/>
      <c r="AX139" s="14">
        <f ca="1"/>
        <v>136</v>
      </c>
      <c r="AY139" s="14" t="str">
        <f ca="1"/>
        <v>O'Sullivan 3-Shelf Heavy-Duty Bookcases</v>
      </c>
      <c r="AZ139" s="14">
        <f ca="1"/>
        <v>3473.08</v>
      </c>
      <c r="BA139" s="8"/>
      <c r="BB139" s="8"/>
      <c r="BC139" s="8"/>
      <c r="BD139" s="8"/>
      <c r="BE139" s="8"/>
      <c r="BU139" t="s">
        <v>2116</v>
      </c>
      <c r="BV139" s="8">
        <v>304.33999999999997</v>
      </c>
      <c r="BX139" s="14">
        <f ca="1"/>
        <v>485</v>
      </c>
      <c r="BY139" s="14" t="str">
        <f ca="1"/>
        <v>Carlos Byrd</v>
      </c>
      <c r="BZ139" s="14">
        <f ca="1"/>
        <v>614.99</v>
      </c>
      <c r="CO139" t="s">
        <v>2625</v>
      </c>
      <c r="CP139" s="8">
        <v>556.61</v>
      </c>
      <c r="CR139" s="14">
        <f ca="1"/>
        <v>735</v>
      </c>
      <c r="CS139" s="14" t="str">
        <f ca="1"/>
        <v>Cloverleaf</v>
      </c>
      <c r="CT139" s="14">
        <f ca="1"/>
        <v>73.959999999999994</v>
      </c>
    </row>
    <row r="140" spans="19:98" x14ac:dyDescent="0.3">
      <c r="S140" t="s">
        <v>3183</v>
      </c>
      <c r="T140" s="20">
        <v>24061.330000000009</v>
      </c>
      <c r="AT140" t="s">
        <v>1356</v>
      </c>
      <c r="AU140" s="8">
        <v>3370.73</v>
      </c>
      <c r="AV140" s="8"/>
      <c r="AW140" s="8"/>
      <c r="AX140" s="14">
        <f ca="1"/>
        <v>137</v>
      </c>
      <c r="AY140" s="14" t="str">
        <f ca="1"/>
        <v>Keytronic 105-Key Spanish Keyboard</v>
      </c>
      <c r="AZ140" s="14">
        <f ca="1"/>
        <v>3467.1000000000004</v>
      </c>
      <c r="BA140" s="8"/>
      <c r="BB140" s="8"/>
      <c r="BC140" s="8"/>
      <c r="BD140" s="8"/>
      <c r="BE140" s="8"/>
      <c r="BU140" t="s">
        <v>2341</v>
      </c>
      <c r="BV140" s="8">
        <v>889.64</v>
      </c>
      <c r="BX140" s="14">
        <f ca="1"/>
        <v>736</v>
      </c>
      <c r="BY140" s="14" t="str">
        <f ca="1"/>
        <v>Carlos Hanson</v>
      </c>
      <c r="BZ140" s="14">
        <f ca="1"/>
        <v>204.79000000000002</v>
      </c>
      <c r="CO140" t="s">
        <v>1874</v>
      </c>
      <c r="CP140" s="8">
        <v>2856.6</v>
      </c>
      <c r="CR140" s="14">
        <f ca="1"/>
        <v>412</v>
      </c>
      <c r="CS140" s="14" t="str">
        <f ca="1"/>
        <v>Clovis</v>
      </c>
      <c r="CT140" s="14">
        <f ca="1"/>
        <v>556.61</v>
      </c>
    </row>
    <row r="141" spans="19:98" x14ac:dyDescent="0.3">
      <c r="S141" t="s">
        <v>3184</v>
      </c>
      <c r="T141" s="20">
        <v>6585.4000000000005</v>
      </c>
      <c r="AT141" t="s">
        <v>977</v>
      </c>
      <c r="AU141" s="8">
        <v>3319.2000000000003</v>
      </c>
      <c r="AV141" s="8"/>
      <c r="AW141" s="8"/>
      <c r="AX141" s="14">
        <f ca="1"/>
        <v>138</v>
      </c>
      <c r="AY141" s="14" t="str">
        <f ca="1"/>
        <v>Accessory34</v>
      </c>
      <c r="AZ141" s="14">
        <f ca="1"/>
        <v>3418.1099999999997</v>
      </c>
      <c r="BA141" s="8"/>
      <c r="BB141" s="8"/>
      <c r="BC141" s="8"/>
      <c r="BD141" s="8"/>
      <c r="BE141" s="8"/>
      <c r="BU141" t="s">
        <v>2054</v>
      </c>
      <c r="BV141" s="8">
        <v>3855.28</v>
      </c>
      <c r="BX141" s="14">
        <f ca="1"/>
        <v>648</v>
      </c>
      <c r="BY141" s="14" t="str">
        <f ca="1"/>
        <v>Carlos Hess</v>
      </c>
      <c r="BZ141" s="14">
        <f ca="1"/>
        <v>304.33999999999997</v>
      </c>
      <c r="CO141" t="s">
        <v>652</v>
      </c>
      <c r="CP141" s="8">
        <v>627.78</v>
      </c>
      <c r="CR141" s="14">
        <f ca="1"/>
        <v>150</v>
      </c>
      <c r="CS141" s="14" t="str">
        <f ca="1"/>
        <v>Coachella</v>
      </c>
      <c r="CT141" s="14">
        <f ca="1"/>
        <v>2856.6</v>
      </c>
    </row>
    <row r="142" spans="19:98" x14ac:dyDescent="0.3">
      <c r="S142" t="s">
        <v>3185</v>
      </c>
      <c r="T142" s="20">
        <v>13664.44</v>
      </c>
      <c r="AT142" t="s">
        <v>1363</v>
      </c>
      <c r="AU142" s="8">
        <v>3308.2700000000004</v>
      </c>
      <c r="AV142" s="8"/>
      <c r="AW142" s="8"/>
      <c r="AX142" s="14">
        <f ca="1"/>
        <v>139</v>
      </c>
      <c r="AY142" s="14" t="str">
        <f ca="1"/>
        <v>Rush Hierlooms Collection 1" Thick Stackable Bookcases</v>
      </c>
      <c r="AZ142" s="14">
        <f ca="1"/>
        <v>3370.73</v>
      </c>
      <c r="BA142" s="8"/>
      <c r="BB142" s="8"/>
      <c r="BC142" s="8"/>
      <c r="BD142" s="8"/>
      <c r="BE142" s="8"/>
      <c r="BU142" t="s">
        <v>544</v>
      </c>
      <c r="BV142" s="8">
        <v>1593.26</v>
      </c>
      <c r="BX142" s="14">
        <f ca="1"/>
        <v>412</v>
      </c>
      <c r="BY142" s="14" t="str">
        <f ca="1"/>
        <v>Carmen Elmore</v>
      </c>
      <c r="BZ142" s="14">
        <f ca="1"/>
        <v>889.64</v>
      </c>
      <c r="CO142" t="s">
        <v>2367</v>
      </c>
      <c r="CP142" s="8">
        <v>3009.94</v>
      </c>
      <c r="CR142" s="14">
        <f ca="1"/>
        <v>394</v>
      </c>
      <c r="CS142" s="14" t="str">
        <f ca="1"/>
        <v>Coconut Creek</v>
      </c>
      <c r="CT142" s="14">
        <f ca="1"/>
        <v>627.78</v>
      </c>
    </row>
    <row r="143" spans="19:98" x14ac:dyDescent="0.3">
      <c r="S143" t="s">
        <v>3186</v>
      </c>
      <c r="T143" s="20">
        <v>20716.770000000004</v>
      </c>
      <c r="AT143" t="s">
        <v>2202</v>
      </c>
      <c r="AU143" s="8">
        <v>3304.24</v>
      </c>
      <c r="AV143" s="8"/>
      <c r="AW143" s="8"/>
      <c r="AX143" s="14">
        <f ca="1"/>
        <v>140</v>
      </c>
      <c r="AY143" s="14" t="str">
        <f ca="1"/>
        <v>i2000</v>
      </c>
      <c r="AZ143" s="14">
        <f ca="1"/>
        <v>3319.2000000000003</v>
      </c>
      <c r="BA143" s="8"/>
      <c r="BB143" s="8"/>
      <c r="BC143" s="8"/>
      <c r="BD143" s="8"/>
      <c r="BE143" s="8"/>
      <c r="BU143" t="s">
        <v>2770</v>
      </c>
      <c r="BV143" s="8">
        <v>346.52</v>
      </c>
      <c r="BX143" s="14">
        <f ca="1"/>
        <v>131</v>
      </c>
      <c r="BY143" s="14" t="str">
        <f ca="1"/>
        <v>Carmen McPherson</v>
      </c>
      <c r="BZ143" s="14">
        <f ca="1"/>
        <v>3855.28</v>
      </c>
      <c r="CO143" t="s">
        <v>2384</v>
      </c>
      <c r="CP143" s="8">
        <v>189.29</v>
      </c>
      <c r="CR143" s="14">
        <f ca="1"/>
        <v>140</v>
      </c>
      <c r="CS143" s="14" t="str">
        <f ca="1"/>
        <v>Coeur D Alene</v>
      </c>
      <c r="CT143" s="14">
        <f ca="1"/>
        <v>3009.94</v>
      </c>
    </row>
    <row r="144" spans="19:98" x14ac:dyDescent="0.3">
      <c r="S144" t="s">
        <v>3187</v>
      </c>
      <c r="T144" s="20">
        <v>11562.930000000002</v>
      </c>
      <c r="AT144" t="s">
        <v>379</v>
      </c>
      <c r="AU144" s="8">
        <v>3216.81</v>
      </c>
      <c r="AV144" s="8"/>
      <c r="AW144" s="8"/>
      <c r="AX144" s="14">
        <f ca="1"/>
        <v>141</v>
      </c>
      <c r="AY144" s="14" t="str">
        <f ca="1"/>
        <v>StarTAC ST7762</v>
      </c>
      <c r="AZ144" s="14">
        <f ca="1"/>
        <v>3308.2700000000004</v>
      </c>
      <c r="BA144" s="8"/>
      <c r="BB144" s="8"/>
      <c r="BC144" s="8"/>
      <c r="BD144" s="8"/>
      <c r="BE144" s="8"/>
      <c r="BU144" t="s">
        <v>541</v>
      </c>
      <c r="BV144" s="8">
        <v>211.82999999999998</v>
      </c>
      <c r="BX144" s="14">
        <f ca="1"/>
        <v>286</v>
      </c>
      <c r="BY144" s="14" t="str">
        <f ca="1"/>
        <v>Carol Saunders</v>
      </c>
      <c r="BZ144" s="14">
        <f ca="1"/>
        <v>1593.26</v>
      </c>
      <c r="CO144" t="s">
        <v>400</v>
      </c>
      <c r="CP144" s="8">
        <v>464.86</v>
      </c>
      <c r="CR144" s="14">
        <f ca="1"/>
        <v>608</v>
      </c>
      <c r="CS144" s="14" t="str">
        <f ca="1"/>
        <v>College Park</v>
      </c>
      <c r="CT144" s="14">
        <f ca="1"/>
        <v>189.29</v>
      </c>
    </row>
    <row r="145" spans="19:98" x14ac:dyDescent="0.3">
      <c r="S145" t="s">
        <v>3188</v>
      </c>
      <c r="T145" s="20">
        <v>12568.22</v>
      </c>
      <c r="AT145" t="s">
        <v>818</v>
      </c>
      <c r="AU145" s="8">
        <v>3206.94</v>
      </c>
      <c r="AV145" s="8"/>
      <c r="AW145" s="8"/>
      <c r="AX145" s="14">
        <f ca="1"/>
        <v>142</v>
      </c>
      <c r="AY145" s="14" t="str">
        <f ca="1"/>
        <v>Kensington 7 Outlet MasterPiece Power Center</v>
      </c>
      <c r="AZ145" s="14">
        <f ca="1"/>
        <v>3304.24</v>
      </c>
      <c r="BA145" s="8"/>
      <c r="BB145" s="8"/>
      <c r="BC145" s="8"/>
      <c r="BD145" s="8"/>
      <c r="BE145" s="8"/>
      <c r="BU145" t="s">
        <v>2342</v>
      </c>
      <c r="BV145" s="8">
        <v>200.64</v>
      </c>
      <c r="BX145" s="14">
        <f ca="1"/>
        <v>619</v>
      </c>
      <c r="BY145" s="14" t="str">
        <f ca="1"/>
        <v>Carol Sherrill</v>
      </c>
      <c r="BZ145" s="14">
        <f ca="1"/>
        <v>346.52</v>
      </c>
      <c r="CO145" t="s">
        <v>1978</v>
      </c>
      <c r="CP145" s="8">
        <v>393.94</v>
      </c>
      <c r="CR145" s="14">
        <f ca="1"/>
        <v>453</v>
      </c>
      <c r="CS145" s="14" t="str">
        <f ca="1"/>
        <v>College Station</v>
      </c>
      <c r="CT145" s="14">
        <f ca="1"/>
        <v>464.86</v>
      </c>
    </row>
    <row r="146" spans="19:98" x14ac:dyDescent="0.3">
      <c r="S146" t="s">
        <v>3189</v>
      </c>
      <c r="T146" s="20">
        <v>8859.1899999999987</v>
      </c>
      <c r="AT146" t="s">
        <v>365</v>
      </c>
      <c r="AU146" s="8">
        <v>3187.21</v>
      </c>
      <c r="AV146" s="8"/>
      <c r="AW146" s="8"/>
      <c r="AX146" s="14">
        <f ca="1"/>
        <v>143</v>
      </c>
      <c r="AY146" s="14" t="str">
        <f ca="1"/>
        <v>SC7868i</v>
      </c>
      <c r="AZ146" s="14">
        <f ca="1"/>
        <v>3216.81</v>
      </c>
      <c r="BA146" s="8"/>
      <c r="BB146" s="8"/>
      <c r="BC146" s="8"/>
      <c r="BD146" s="8"/>
      <c r="BE146" s="8"/>
      <c r="BU146" t="s">
        <v>2820</v>
      </c>
      <c r="BV146" s="8">
        <v>5086.08</v>
      </c>
      <c r="BX146" s="14">
        <f ca="1"/>
        <v>728</v>
      </c>
      <c r="BY146" s="14" t="str">
        <f ca="1"/>
        <v>Carol Wood</v>
      </c>
      <c r="BZ146" s="14">
        <f ca="1"/>
        <v>211.82999999999998</v>
      </c>
      <c r="CO146" t="s">
        <v>1767</v>
      </c>
      <c r="CP146" s="8">
        <v>48.3</v>
      </c>
      <c r="CR146" s="14">
        <f ca="1"/>
        <v>479</v>
      </c>
      <c r="CS146" s="14" t="str">
        <f ca="1"/>
        <v>Collierville</v>
      </c>
      <c r="CT146" s="14">
        <f ca="1"/>
        <v>393.94</v>
      </c>
    </row>
    <row r="147" spans="19:98" x14ac:dyDescent="0.3">
      <c r="S147" t="s">
        <v>3190</v>
      </c>
      <c r="T147" s="20">
        <v>1071.55</v>
      </c>
      <c r="AT147" t="s">
        <v>318</v>
      </c>
      <c r="AU147" s="8">
        <v>3141.9799999999996</v>
      </c>
      <c r="AV147" s="8"/>
      <c r="AW147" s="8"/>
      <c r="AX147" s="14">
        <f ca="1"/>
        <v>144</v>
      </c>
      <c r="AY147" s="14" t="str">
        <f ca="1"/>
        <v>High Speed Automatic Electric Letter Opener</v>
      </c>
      <c r="AZ147" s="14">
        <f ca="1"/>
        <v>3206.94</v>
      </c>
      <c r="BA147" s="8"/>
      <c r="BB147" s="8"/>
      <c r="BC147" s="8"/>
      <c r="BD147" s="8"/>
      <c r="BE147" s="8"/>
      <c r="BU147" t="s">
        <v>2198</v>
      </c>
      <c r="BV147" s="8">
        <v>127.35999999999999</v>
      </c>
      <c r="BX147" s="14">
        <f ca="1"/>
        <v>742</v>
      </c>
      <c r="BY147" s="14" t="str">
        <f ca="1"/>
        <v>Carole Creech</v>
      </c>
      <c r="BZ147" s="14">
        <f ca="1"/>
        <v>200.64</v>
      </c>
      <c r="CO147" t="s">
        <v>1385</v>
      </c>
      <c r="CP147" s="8">
        <v>2695.2900000000004</v>
      </c>
      <c r="CR147" s="14">
        <f ca="1"/>
        <v>781</v>
      </c>
      <c r="CS147" s="14" t="str">
        <f ca="1"/>
        <v>Colorado Springs</v>
      </c>
      <c r="CT147" s="14">
        <f ca="1"/>
        <v>48.3</v>
      </c>
    </row>
    <row r="148" spans="19:98" x14ac:dyDescent="0.3">
      <c r="S148" t="s">
        <v>3191</v>
      </c>
      <c r="T148" s="20">
        <v>5378.71</v>
      </c>
      <c r="AT148" t="s">
        <v>654</v>
      </c>
      <c r="AU148" s="8">
        <v>3118.22</v>
      </c>
      <c r="AV148" s="8"/>
      <c r="AW148" s="8"/>
      <c r="AX148" s="14">
        <f ca="1"/>
        <v>145</v>
      </c>
      <c r="AY148" s="14" t="str">
        <f ca="1"/>
        <v>Balt Split Level Computer Training Table</v>
      </c>
      <c r="AZ148" s="14">
        <f ca="1"/>
        <v>3187.21</v>
      </c>
      <c r="BA148" s="8"/>
      <c r="BB148" s="8"/>
      <c r="BC148" s="8"/>
      <c r="BD148" s="8"/>
      <c r="BE148" s="8"/>
      <c r="BU148" t="s">
        <v>96</v>
      </c>
      <c r="BV148" s="8">
        <v>10740.57</v>
      </c>
      <c r="BX148" s="14">
        <f ca="1"/>
        <v>101</v>
      </c>
      <c r="BY148" s="14" t="str">
        <f ca="1"/>
        <v>Carole Miller</v>
      </c>
      <c r="BZ148" s="14">
        <f ca="1"/>
        <v>5086.08</v>
      </c>
      <c r="CO148" t="s">
        <v>2018</v>
      </c>
      <c r="CP148" s="8">
        <v>5626.9800000000005</v>
      </c>
      <c r="CR148" s="14">
        <f ca="1"/>
        <v>165</v>
      </c>
      <c r="CS148" s="14" t="str">
        <f ca="1"/>
        <v>Columbia</v>
      </c>
      <c r="CT148" s="14">
        <f ca="1"/>
        <v>2695.2900000000004</v>
      </c>
    </row>
    <row r="149" spans="19:98" x14ac:dyDescent="0.3">
      <c r="S149" t="s">
        <v>3192</v>
      </c>
      <c r="T149" s="20">
        <v>36735.799999999996</v>
      </c>
      <c r="AT149" t="s">
        <v>254</v>
      </c>
      <c r="AU149" s="8">
        <v>3075.94</v>
      </c>
      <c r="AV149" s="8"/>
      <c r="AW149" s="8"/>
      <c r="AX149" s="14">
        <f ca="1"/>
        <v>146</v>
      </c>
      <c r="AY149" s="14" t="str">
        <f ca="1"/>
        <v>Accessory31</v>
      </c>
      <c r="AZ149" s="14">
        <f ca="1"/>
        <v>3141.9799999999996</v>
      </c>
      <c r="BA149" s="8"/>
      <c r="BB149" s="8"/>
      <c r="BC149" s="8"/>
      <c r="BD149" s="8"/>
      <c r="BE149" s="8"/>
      <c r="BU149" t="s">
        <v>1980</v>
      </c>
      <c r="BV149" s="8">
        <v>98.17</v>
      </c>
      <c r="BX149" s="14">
        <f ca="1"/>
        <v>822</v>
      </c>
      <c r="BY149" s="14" t="str">
        <f ca="1"/>
        <v>Carole Rosen</v>
      </c>
      <c r="BZ149" s="14">
        <f ca="1"/>
        <v>127.35999999999999</v>
      </c>
      <c r="CO149" t="s">
        <v>2413</v>
      </c>
      <c r="CP149" s="8">
        <v>1764.1499999999999</v>
      </c>
      <c r="CR149" s="14">
        <f ca="1"/>
        <v>75</v>
      </c>
      <c r="CS149" s="14" t="str">
        <f ca="1"/>
        <v>Columbus</v>
      </c>
      <c r="CT149" s="14">
        <f ca="1"/>
        <v>5626.9800000000005</v>
      </c>
    </row>
    <row r="150" spans="19:98" x14ac:dyDescent="0.3">
      <c r="S150" t="s">
        <v>3193</v>
      </c>
      <c r="T150" s="20">
        <v>4782.8300000000008</v>
      </c>
      <c r="AT150" t="s">
        <v>2485</v>
      </c>
      <c r="AU150" s="8">
        <v>2995.1</v>
      </c>
      <c r="AV150" s="8"/>
      <c r="AW150" s="8"/>
      <c r="AX150" s="14">
        <f ca="1"/>
        <v>147</v>
      </c>
      <c r="AY150" s="14" t="str">
        <f ca="1"/>
        <v>Catalog Binders with Expanding Posts</v>
      </c>
      <c r="AZ150" s="14">
        <f ca="1"/>
        <v>3118.22</v>
      </c>
      <c r="BA150" s="8"/>
      <c r="BB150" s="8"/>
      <c r="BC150" s="8"/>
      <c r="BD150" s="8"/>
      <c r="BE150" s="8"/>
      <c r="BU150" t="s">
        <v>1868</v>
      </c>
      <c r="BV150" s="8">
        <v>1943.87</v>
      </c>
      <c r="BX150" s="14">
        <f ca="1"/>
        <v>32</v>
      </c>
      <c r="BY150" s="14" t="str">
        <f ca="1"/>
        <v>Caroline Johnston</v>
      </c>
      <c r="BZ150" s="14">
        <f ca="1"/>
        <v>10740.57</v>
      </c>
      <c r="CO150" t="s">
        <v>1769</v>
      </c>
      <c r="CP150" s="8">
        <v>2900.0099999999998</v>
      </c>
      <c r="CR150" s="14">
        <f ca="1"/>
        <v>237</v>
      </c>
      <c r="CS150" s="14" t="str">
        <f ca="1"/>
        <v>Commack</v>
      </c>
      <c r="CT150" s="14">
        <f ca="1"/>
        <v>1764.1499999999999</v>
      </c>
    </row>
    <row r="151" spans="19:98" x14ac:dyDescent="0.3">
      <c r="S151" t="s">
        <v>3194</v>
      </c>
      <c r="T151" s="20">
        <v>6929.8200000000006</v>
      </c>
      <c r="AT151" t="s">
        <v>308</v>
      </c>
      <c r="AU151" s="8">
        <v>2931.09</v>
      </c>
      <c r="AV151" s="8"/>
      <c r="AW151" s="8"/>
      <c r="AX151" s="14">
        <f ca="1"/>
        <v>148</v>
      </c>
      <c r="AY151" s="14" t="str">
        <f ca="1"/>
        <v>Deflect-o EconoMat Nonstudded, No Bevel Mat</v>
      </c>
      <c r="AZ151" s="14">
        <f ca="1"/>
        <v>3075.94</v>
      </c>
      <c r="BA151" s="8"/>
      <c r="BB151" s="8"/>
      <c r="BC151" s="8"/>
      <c r="BD151" s="8"/>
      <c r="BE151" s="8"/>
      <c r="BU151" t="s">
        <v>2082</v>
      </c>
      <c r="BV151" s="8">
        <v>799.76</v>
      </c>
      <c r="BX151" s="14">
        <f ca="1"/>
        <v>873</v>
      </c>
      <c r="BY151" s="14" t="str">
        <f ca="1"/>
        <v>Caroline Stone</v>
      </c>
      <c r="BZ151" s="14">
        <f ca="1"/>
        <v>98.17</v>
      </c>
      <c r="CO151" t="s">
        <v>728</v>
      </c>
      <c r="CP151" s="8">
        <v>6441.0599999999995</v>
      </c>
      <c r="CR151" s="14">
        <f ca="1"/>
        <v>146</v>
      </c>
      <c r="CS151" s="14" t="str">
        <f ca="1"/>
        <v>Commerce City</v>
      </c>
      <c r="CT151" s="14">
        <f ca="1"/>
        <v>2900.0099999999998</v>
      </c>
    </row>
    <row r="152" spans="19:98" x14ac:dyDescent="0.3">
      <c r="S152" t="s">
        <v>3195</v>
      </c>
      <c r="T152" s="20">
        <v>4790.6899999999996</v>
      </c>
      <c r="AT152" t="s">
        <v>765</v>
      </c>
      <c r="AU152" s="8">
        <v>2901.48</v>
      </c>
      <c r="AV152" s="8"/>
      <c r="AW152" s="8"/>
      <c r="AX152" s="14">
        <f ca="1"/>
        <v>149</v>
      </c>
      <c r="AY152" s="14" t="str">
        <f ca="1"/>
        <v>5185</v>
      </c>
      <c r="AZ152" s="14">
        <f ca="1"/>
        <v>2995.1</v>
      </c>
      <c r="BA152" s="8"/>
      <c r="BB152" s="8"/>
      <c r="BC152" s="8"/>
      <c r="BD152" s="8"/>
      <c r="BE152" s="8"/>
      <c r="BU152" t="s">
        <v>1409</v>
      </c>
      <c r="BV152" s="8">
        <v>397.54999999999995</v>
      </c>
      <c r="BX152" s="14">
        <f ca="1"/>
        <v>244</v>
      </c>
      <c r="BY152" s="14" t="str">
        <f ca="1"/>
        <v>Carolyn Bowling</v>
      </c>
      <c r="BZ152" s="14">
        <f ca="1"/>
        <v>1943.87</v>
      </c>
      <c r="CO152" t="s">
        <v>1359</v>
      </c>
      <c r="CP152" s="8">
        <v>130.47</v>
      </c>
      <c r="CR152" s="14">
        <f ca="1"/>
        <v>59</v>
      </c>
      <c r="CS152" s="14" t="str">
        <f ca="1"/>
        <v>Concord</v>
      </c>
      <c r="CT152" s="14">
        <f ca="1"/>
        <v>6441.0599999999995</v>
      </c>
    </row>
    <row r="153" spans="19:98" x14ac:dyDescent="0.3">
      <c r="S153" t="s">
        <v>3196</v>
      </c>
      <c r="T153" s="20">
        <v>10096.129999999999</v>
      </c>
      <c r="AT153" t="s">
        <v>282</v>
      </c>
      <c r="AU153" s="8">
        <v>2855.4300000000003</v>
      </c>
      <c r="AV153" s="8"/>
      <c r="AW153" s="8"/>
      <c r="AX153" s="14">
        <f ca="1"/>
        <v>150</v>
      </c>
      <c r="AY153" s="14" t="str">
        <f ca="1"/>
        <v>Fellowes 17-key keypad for PS/2 interface</v>
      </c>
      <c r="AZ153" s="14">
        <f ca="1"/>
        <v>2931.09</v>
      </c>
      <c r="BA153" s="8"/>
      <c r="BB153" s="8"/>
      <c r="BC153" s="8"/>
      <c r="BD153" s="8"/>
      <c r="BE153" s="8"/>
      <c r="BU153" t="s">
        <v>2148</v>
      </c>
      <c r="BV153" s="8">
        <v>641.11</v>
      </c>
      <c r="BX153" s="14">
        <f ca="1"/>
        <v>430</v>
      </c>
      <c r="BY153" s="14" t="str">
        <f ca="1"/>
        <v>Carolyn Fisher</v>
      </c>
      <c r="BZ153" s="14">
        <f ca="1"/>
        <v>799.76</v>
      </c>
      <c r="CO153" t="s">
        <v>1256</v>
      </c>
      <c r="CP153" s="8">
        <v>1978.3</v>
      </c>
      <c r="CR153" s="14">
        <f ca="1"/>
        <v>658</v>
      </c>
      <c r="CS153" s="14" t="str">
        <f ca="1"/>
        <v>Conroe</v>
      </c>
      <c r="CT153" s="14">
        <f ca="1"/>
        <v>130.47</v>
      </c>
    </row>
    <row r="154" spans="19:98" x14ac:dyDescent="0.3">
      <c r="S154" t="s">
        <v>3197</v>
      </c>
      <c r="T154" s="20">
        <v>4178.57</v>
      </c>
      <c r="AT154" t="s">
        <v>2933</v>
      </c>
      <c r="AU154" s="8">
        <v>2849.64</v>
      </c>
      <c r="AV154" s="8"/>
      <c r="AW154" s="8"/>
      <c r="AX154" s="14">
        <f ca="1"/>
        <v>151</v>
      </c>
      <c r="AY154" s="14" t="str">
        <f ca="1"/>
        <v>i470</v>
      </c>
      <c r="AZ154" s="14">
        <f ca="1"/>
        <v>2901.48</v>
      </c>
      <c r="BA154" s="8"/>
      <c r="BB154" s="8"/>
      <c r="BC154" s="8"/>
      <c r="BD154" s="8"/>
      <c r="BE154" s="8"/>
      <c r="BU154" t="s">
        <v>606</v>
      </c>
      <c r="BV154" s="8">
        <v>1531.31</v>
      </c>
      <c r="BX154" s="14">
        <f ca="1"/>
        <v>582</v>
      </c>
      <c r="BY154" s="14" t="str">
        <f ca="1"/>
        <v>Carolyn Greer</v>
      </c>
      <c r="BZ154" s="14">
        <f ca="1"/>
        <v>397.54999999999995</v>
      </c>
      <c r="CO154" t="s">
        <v>1510</v>
      </c>
      <c r="CP154" s="8">
        <v>384.34</v>
      </c>
      <c r="CR154" s="14">
        <f ca="1"/>
        <v>219</v>
      </c>
      <c r="CS154" s="14" t="str">
        <f ca="1"/>
        <v>Coon Rapids</v>
      </c>
      <c r="CT154" s="14">
        <f ca="1"/>
        <v>1978.3</v>
      </c>
    </row>
    <row r="155" spans="19:98" x14ac:dyDescent="0.3">
      <c r="S155" t="s">
        <v>3198</v>
      </c>
      <c r="T155" s="20">
        <v>30105.89</v>
      </c>
      <c r="AT155" t="s">
        <v>313</v>
      </c>
      <c r="AU155" s="8">
        <v>2800.78</v>
      </c>
      <c r="AV155" s="8"/>
      <c r="AW155" s="8"/>
      <c r="AX155" s="14">
        <f ca="1"/>
        <v>152</v>
      </c>
      <c r="AY155" s="14" t="str">
        <f ca="1"/>
        <v>Bevis Round Conference Table Top &amp; Single Column Base</v>
      </c>
      <c r="AZ155" s="14">
        <f ca="1"/>
        <v>2855.4300000000003</v>
      </c>
      <c r="BA155" s="8"/>
      <c r="BB155" s="8"/>
      <c r="BC155" s="8"/>
      <c r="BD155" s="8"/>
      <c r="BE155" s="8"/>
      <c r="BU155" t="s">
        <v>1101</v>
      </c>
      <c r="BV155" s="8">
        <v>1211.6000000000001</v>
      </c>
      <c r="BX155" s="14">
        <f ca="1"/>
        <v>478</v>
      </c>
      <c r="BY155" s="14" t="str">
        <f ca="1"/>
        <v>Carolyn Hoffman</v>
      </c>
      <c r="BZ155" s="14">
        <f ca="1"/>
        <v>641.11</v>
      </c>
      <c r="CO155" t="s">
        <v>1380</v>
      </c>
      <c r="CP155" s="8">
        <v>1635.08</v>
      </c>
      <c r="CR155" s="14">
        <f ca="1"/>
        <v>486</v>
      </c>
      <c r="CS155" s="14" t="str">
        <f ca="1"/>
        <v>Coos Bay</v>
      </c>
      <c r="CT155" s="14">
        <f ca="1"/>
        <v>384.34</v>
      </c>
    </row>
    <row r="156" spans="19:98" x14ac:dyDescent="0.3">
      <c r="S156" t="s">
        <v>3199</v>
      </c>
      <c r="T156" s="20">
        <v>23121.02</v>
      </c>
      <c r="AT156" t="s">
        <v>1946</v>
      </c>
      <c r="AU156" s="8">
        <v>2800.33</v>
      </c>
      <c r="AV156" s="8"/>
      <c r="AW156" s="8"/>
      <c r="AX156" s="14">
        <f ca="1"/>
        <v>153</v>
      </c>
      <c r="AY156" s="14" t="str">
        <f ca="1"/>
        <v>Hon Rectangular Conference Tables</v>
      </c>
      <c r="AZ156" s="14">
        <f ca="1"/>
        <v>2849.64</v>
      </c>
      <c r="BA156" s="8"/>
      <c r="BB156" s="8"/>
      <c r="BC156" s="8"/>
      <c r="BD156" s="8"/>
      <c r="BE156" s="8"/>
      <c r="BU156" t="s">
        <v>2944</v>
      </c>
      <c r="BV156" s="8">
        <v>110.71</v>
      </c>
      <c r="BX156" s="14">
        <f ca="1"/>
        <v>292</v>
      </c>
      <c r="BY156" s="14" t="str">
        <f ca="1"/>
        <v>Carolyn Proctor</v>
      </c>
      <c r="BZ156" s="14">
        <f ca="1"/>
        <v>1531.31</v>
      </c>
      <c r="CO156" t="s">
        <v>834</v>
      </c>
      <c r="CP156" s="8">
        <v>2626.3399999999997</v>
      </c>
      <c r="CR156" s="14">
        <f ca="1"/>
        <v>246</v>
      </c>
      <c r="CS156" s="14" t="str">
        <f ca="1"/>
        <v>Coral Gables</v>
      </c>
      <c r="CT156" s="14">
        <f ca="1"/>
        <v>1635.08</v>
      </c>
    </row>
    <row r="157" spans="19:98" x14ac:dyDescent="0.3">
      <c r="S157" t="s">
        <v>3200</v>
      </c>
      <c r="T157" s="20">
        <v>16260.810000000001</v>
      </c>
      <c r="AT157" t="s">
        <v>1048</v>
      </c>
      <c r="AU157" s="8">
        <v>2782.15</v>
      </c>
      <c r="AV157" s="8"/>
      <c r="AW157" s="8"/>
      <c r="AX157" s="14">
        <f ca="1"/>
        <v>154</v>
      </c>
      <c r="AY157" s="14" t="str">
        <f ca="1"/>
        <v>Belkin 107-key enhanced keyboard, USB/PS/2 interface</v>
      </c>
      <c r="AZ157" s="14">
        <f ca="1"/>
        <v>2800.78</v>
      </c>
      <c r="BA157" s="8"/>
      <c r="BB157" s="8"/>
      <c r="BC157" s="8"/>
      <c r="BD157" s="8"/>
      <c r="BE157" s="8"/>
      <c r="BU157" t="s">
        <v>2978</v>
      </c>
      <c r="BV157" s="8">
        <v>546.21</v>
      </c>
      <c r="BX157" s="14">
        <f ca="1"/>
        <v>344</v>
      </c>
      <c r="BY157" s="14" t="str">
        <f ca="1"/>
        <v>Carrie Duke</v>
      </c>
      <c r="BZ157" s="14">
        <f ca="1"/>
        <v>1211.6000000000001</v>
      </c>
      <c r="CO157" t="s">
        <v>2953</v>
      </c>
      <c r="CP157" s="8">
        <v>1118.1199999999999</v>
      </c>
      <c r="CR157" s="14">
        <f ca="1"/>
        <v>170</v>
      </c>
      <c r="CS157" s="14" t="str">
        <f ca="1"/>
        <v>Coral Springs</v>
      </c>
      <c r="CT157" s="14">
        <f ca="1"/>
        <v>2626.3399999999997</v>
      </c>
    </row>
    <row r="158" spans="19:98" x14ac:dyDescent="0.3">
      <c r="S158" t="s">
        <v>3201</v>
      </c>
      <c r="T158" s="20">
        <v>5137.93</v>
      </c>
      <c r="AT158" t="s">
        <v>1664</v>
      </c>
      <c r="AU158" s="8">
        <v>2775.08</v>
      </c>
      <c r="AV158" s="8"/>
      <c r="AW158" s="8"/>
      <c r="AX158" s="14">
        <f ca="1"/>
        <v>155</v>
      </c>
      <c r="AY158" s="14" t="str">
        <f ca="1"/>
        <v>300 Series Non-Flip</v>
      </c>
      <c r="AZ158" s="14">
        <f ca="1"/>
        <v>2800.33</v>
      </c>
      <c r="BA158" s="8"/>
      <c r="BB158" s="8"/>
      <c r="BC158" s="8"/>
      <c r="BD158" s="8"/>
      <c r="BE158" s="8"/>
      <c r="BU158" t="s">
        <v>876</v>
      </c>
      <c r="BV158" s="8">
        <v>150.6</v>
      </c>
      <c r="BX158" s="14">
        <f ca="1"/>
        <v>849</v>
      </c>
      <c r="BY158" s="14" t="str">
        <f ca="1"/>
        <v>Carrie High</v>
      </c>
      <c r="BZ158" s="14">
        <f ca="1"/>
        <v>110.71</v>
      </c>
      <c r="CO158" t="s">
        <v>2851</v>
      </c>
      <c r="CP158" s="8">
        <v>2400.9499999999998</v>
      </c>
      <c r="CR158" s="14">
        <f ca="1"/>
        <v>305</v>
      </c>
      <c r="CS158" s="14" t="str">
        <f ca="1"/>
        <v>Coram</v>
      </c>
      <c r="CT158" s="14">
        <f ca="1"/>
        <v>1118.1199999999999</v>
      </c>
    </row>
    <row r="159" spans="19:98" x14ac:dyDescent="0.3">
      <c r="S159" t="s">
        <v>3202</v>
      </c>
      <c r="T159" s="20">
        <v>1229.07</v>
      </c>
      <c r="AT159" t="s">
        <v>1692</v>
      </c>
      <c r="AU159" s="8">
        <v>2694.49</v>
      </c>
      <c r="AV159" s="8"/>
      <c r="AW159" s="8"/>
      <c r="AX159" s="14">
        <f ca="1"/>
        <v>156</v>
      </c>
      <c r="AY159" s="14" t="str">
        <f ca="1"/>
        <v>Microsoft Natural Multimedia Keyboard</v>
      </c>
      <c r="AZ159" s="14">
        <f ca="1"/>
        <v>2782.15</v>
      </c>
      <c r="BA159" s="8"/>
      <c r="BB159" s="8"/>
      <c r="BC159" s="8"/>
      <c r="BD159" s="8"/>
      <c r="BE159" s="8"/>
      <c r="BU159" t="s">
        <v>404</v>
      </c>
      <c r="BV159" s="8">
        <v>4093.16</v>
      </c>
      <c r="BX159" s="14">
        <f ca="1"/>
        <v>509</v>
      </c>
      <c r="BY159" s="14" t="str">
        <f ca="1"/>
        <v>Carrie Lewis</v>
      </c>
      <c r="BZ159" s="14">
        <f ca="1"/>
        <v>546.21</v>
      </c>
      <c r="CO159" t="s">
        <v>1002</v>
      </c>
      <c r="CP159" s="8">
        <v>495.82</v>
      </c>
      <c r="CR159" s="14">
        <f ca="1"/>
        <v>184</v>
      </c>
      <c r="CS159" s="14" t="str">
        <f ca="1"/>
        <v>Corsicana</v>
      </c>
      <c r="CT159" s="14">
        <f ca="1"/>
        <v>2400.9499999999998</v>
      </c>
    </row>
    <row r="160" spans="19:98" x14ac:dyDescent="0.3">
      <c r="S160" t="s">
        <v>3203</v>
      </c>
      <c r="T160" s="20">
        <v>1807.72</v>
      </c>
      <c r="AT160" t="s">
        <v>2070</v>
      </c>
      <c r="AU160" s="8">
        <v>2692.12</v>
      </c>
      <c r="AV160" s="8"/>
      <c r="AW160" s="8"/>
      <c r="AX160" s="14">
        <f ca="1"/>
        <v>157</v>
      </c>
      <c r="AY160" s="14" t="str">
        <f ca="1"/>
        <v>3M Polarizing Task Lamp with Clamp Arm, Light Gray</v>
      </c>
      <c r="AZ160" s="14">
        <f ca="1"/>
        <v>2775.08</v>
      </c>
      <c r="BA160" s="8"/>
      <c r="BB160" s="8"/>
      <c r="BC160" s="8"/>
      <c r="BD160" s="8"/>
      <c r="BE160" s="8"/>
      <c r="BU160" t="s">
        <v>1994</v>
      </c>
      <c r="BV160" s="8">
        <v>5.9</v>
      </c>
      <c r="BX160" s="14">
        <f ca="1"/>
        <v>796</v>
      </c>
      <c r="BY160" s="14" t="str">
        <f ca="1"/>
        <v>Carrie McIntosh</v>
      </c>
      <c r="BZ160" s="14">
        <f ca="1"/>
        <v>150.6</v>
      </c>
      <c r="CO160" t="s">
        <v>1820</v>
      </c>
      <c r="CP160" s="8">
        <v>782.66</v>
      </c>
      <c r="CR160" s="14">
        <f ca="1"/>
        <v>435</v>
      </c>
      <c r="CS160" s="14" t="str">
        <f ca="1"/>
        <v>Corvallis</v>
      </c>
      <c r="CT160" s="14">
        <f ca="1"/>
        <v>495.82</v>
      </c>
    </row>
    <row r="161" spans="19:98" x14ac:dyDescent="0.3">
      <c r="S161" t="s">
        <v>3204</v>
      </c>
      <c r="T161" s="20">
        <v>19228.73</v>
      </c>
      <c r="AT161" t="s">
        <v>148</v>
      </c>
      <c r="AU161" s="8">
        <v>2681.15</v>
      </c>
      <c r="AV161" s="8"/>
      <c r="AW161" s="8"/>
      <c r="AX161" s="14">
        <f ca="1"/>
        <v>158</v>
      </c>
      <c r="AY161" s="14" t="str">
        <f ca="1"/>
        <v>Balt Solid Wood Rectangular Table</v>
      </c>
      <c r="AZ161" s="14">
        <f ca="1"/>
        <v>2694.49</v>
      </c>
      <c r="BA161" s="8"/>
      <c r="BB161" s="8"/>
      <c r="BC161" s="8"/>
      <c r="BD161" s="8"/>
      <c r="BE161" s="8"/>
      <c r="BU161" t="s">
        <v>2639</v>
      </c>
      <c r="BV161" s="8">
        <v>31.98</v>
      </c>
      <c r="BX161" s="14">
        <f ca="1"/>
        <v>125</v>
      </c>
      <c r="BY161" s="14" t="str">
        <f ca="1"/>
        <v>Catherine Dorsey Burnett</v>
      </c>
      <c r="BZ161" s="14">
        <f ca="1"/>
        <v>4093.16</v>
      </c>
      <c r="CO161" t="s">
        <v>891</v>
      </c>
      <c r="CP161" s="8">
        <v>236.71</v>
      </c>
      <c r="CR161" s="14">
        <f ca="1"/>
        <v>361</v>
      </c>
      <c r="CS161" s="14" t="str">
        <f ca="1"/>
        <v>Costa Mesa</v>
      </c>
      <c r="CT161" s="14">
        <f ca="1"/>
        <v>782.66</v>
      </c>
    </row>
    <row r="162" spans="19:98" x14ac:dyDescent="0.3">
      <c r="S162" t="s">
        <v>3205</v>
      </c>
      <c r="T162" s="20">
        <v>26689.089999999997</v>
      </c>
      <c r="AT162" t="s">
        <v>1237</v>
      </c>
      <c r="AU162" s="8">
        <v>2651.2999999999997</v>
      </c>
      <c r="AV162" s="8"/>
      <c r="AW162" s="8"/>
      <c r="AX162" s="14">
        <f ca="1"/>
        <v>159</v>
      </c>
      <c r="AY162" s="14" t="str">
        <f ca="1"/>
        <v>688</v>
      </c>
      <c r="AZ162" s="14">
        <f ca="1"/>
        <v>2692.12</v>
      </c>
      <c r="BA162" s="8"/>
      <c r="BB162" s="8"/>
      <c r="BC162" s="8"/>
      <c r="BD162" s="8"/>
      <c r="BE162" s="8"/>
      <c r="BU162" t="s">
        <v>889</v>
      </c>
      <c r="BV162" s="8">
        <v>236.71</v>
      </c>
      <c r="BX162" s="14">
        <f ca="1"/>
        <v>1127</v>
      </c>
      <c r="BY162" s="14" t="str">
        <f ca="1"/>
        <v>Catherine Mullins</v>
      </c>
      <c r="BZ162" s="14">
        <f ca="1"/>
        <v>5.9</v>
      </c>
      <c r="CO162" t="s">
        <v>550</v>
      </c>
      <c r="CP162" s="8">
        <v>677.08</v>
      </c>
      <c r="CR162" s="14">
        <f ca="1"/>
        <v>578</v>
      </c>
      <c r="CS162" s="14" t="str">
        <f ca="1"/>
        <v>Council Bluffs</v>
      </c>
      <c r="CT162" s="14">
        <f ca="1"/>
        <v>236.71</v>
      </c>
    </row>
    <row r="163" spans="19:98" x14ac:dyDescent="0.3">
      <c r="S163" t="s">
        <v>3206</v>
      </c>
      <c r="T163" s="20">
        <v>10284.630000000001</v>
      </c>
      <c r="AT163" t="s">
        <v>1248</v>
      </c>
      <c r="AU163" s="8">
        <v>2645.81</v>
      </c>
      <c r="AV163" s="8"/>
      <c r="AW163" s="8"/>
      <c r="AX163" s="14">
        <f ca="1"/>
        <v>160</v>
      </c>
      <c r="AY163" s="14" t="str">
        <f ca="1"/>
        <v>g520</v>
      </c>
      <c r="AZ163" s="14">
        <f ca="1"/>
        <v>2681.15</v>
      </c>
      <c r="BA163" s="8"/>
      <c r="BB163" s="8"/>
      <c r="BC163" s="8"/>
      <c r="BD163" s="8"/>
      <c r="BE163" s="8"/>
      <c r="BU163" t="s">
        <v>1725</v>
      </c>
      <c r="BV163" s="8">
        <v>7584.2300000000005</v>
      </c>
      <c r="BX163" s="14">
        <f ca="1"/>
        <v>1049</v>
      </c>
      <c r="BY163" s="14" t="str">
        <f ca="1"/>
        <v>Cathy Burgess</v>
      </c>
      <c r="BZ163" s="14">
        <f ca="1"/>
        <v>31.98</v>
      </c>
      <c r="CO163" t="s">
        <v>2002</v>
      </c>
      <c r="CP163" s="8">
        <v>8287.84</v>
      </c>
      <c r="CR163" s="14">
        <f ca="1"/>
        <v>380</v>
      </c>
      <c r="CS163" s="14" t="str">
        <f ca="1"/>
        <v>Covington</v>
      </c>
      <c r="CT163" s="14">
        <f ca="1"/>
        <v>677.08</v>
      </c>
    </row>
    <row r="164" spans="19:98" x14ac:dyDescent="0.3">
      <c r="S164" t="s">
        <v>3207</v>
      </c>
      <c r="T164" s="20">
        <v>26719.229999999996</v>
      </c>
      <c r="AT164" t="s">
        <v>1519</v>
      </c>
      <c r="AU164" s="8">
        <v>2570.4499999999998</v>
      </c>
      <c r="AV164" s="8"/>
      <c r="AW164" s="8"/>
      <c r="AX164" s="14">
        <f ca="1"/>
        <v>161</v>
      </c>
      <c r="AY164" s="14" t="str">
        <f ca="1"/>
        <v>Panasonic KX-P2130 Dot Matrix Printer</v>
      </c>
      <c r="AZ164" s="14">
        <f ca="1"/>
        <v>2651.2999999999997</v>
      </c>
      <c r="BA164" s="8"/>
      <c r="BB164" s="8"/>
      <c r="BC164" s="8"/>
      <c r="BD164" s="8"/>
      <c r="BE164" s="8"/>
      <c r="BU164" t="s">
        <v>1036</v>
      </c>
      <c r="BV164" s="8">
        <v>1254.1199999999999</v>
      </c>
      <c r="BX164" s="14">
        <f ca="1"/>
        <v>711</v>
      </c>
      <c r="BY164" s="14" t="str">
        <f ca="1"/>
        <v>Cathy Simon</v>
      </c>
      <c r="BZ164" s="14">
        <f ca="1"/>
        <v>236.71</v>
      </c>
      <c r="CO164" t="s">
        <v>532</v>
      </c>
      <c r="CP164" s="8">
        <v>2561.31</v>
      </c>
      <c r="CR164" s="14">
        <f ca="1"/>
        <v>37</v>
      </c>
      <c r="CS164" s="14" t="str">
        <f ca="1"/>
        <v>Cranford</v>
      </c>
      <c r="CT164" s="14">
        <f ca="1"/>
        <v>8287.84</v>
      </c>
    </row>
    <row r="165" spans="19:98" x14ac:dyDescent="0.3">
      <c r="S165" t="s">
        <v>3208</v>
      </c>
      <c r="T165" s="20">
        <v>3011.6</v>
      </c>
      <c r="AT165" t="s">
        <v>1133</v>
      </c>
      <c r="AU165" s="8">
        <v>2569.64</v>
      </c>
      <c r="AV165" s="8"/>
      <c r="AW165" s="8"/>
      <c r="AX165" s="14">
        <f ca="1"/>
        <v>162</v>
      </c>
      <c r="AY165" s="14" t="str">
        <f ca="1"/>
        <v>Office Star - Ergonomic Mid Back Chair with 2-Way Adjustable Arms</v>
      </c>
      <c r="AZ165" s="14">
        <f ca="1"/>
        <v>2645.81</v>
      </c>
      <c r="BA165" s="8"/>
      <c r="BB165" s="8"/>
      <c r="BC165" s="8"/>
      <c r="BD165" s="8"/>
      <c r="BE165" s="8"/>
      <c r="BU165" t="s">
        <v>1119</v>
      </c>
      <c r="BV165" s="8">
        <v>536.23</v>
      </c>
      <c r="BX165" s="14">
        <f ca="1"/>
        <v>62</v>
      </c>
      <c r="BY165" s="14" t="str">
        <f ca="1"/>
        <v>Chad Henson</v>
      </c>
      <c r="BZ165" s="14">
        <f ca="1"/>
        <v>7584.2300000000005</v>
      </c>
      <c r="CO165" t="s">
        <v>2795</v>
      </c>
      <c r="CP165" s="8">
        <v>52.43</v>
      </c>
      <c r="CR165" s="14">
        <f ca="1"/>
        <v>175</v>
      </c>
      <c r="CS165" s="14" t="str">
        <f ca="1"/>
        <v>Cranston</v>
      </c>
      <c r="CT165" s="14">
        <f ca="1"/>
        <v>2561.31</v>
      </c>
    </row>
    <row r="166" spans="19:98" x14ac:dyDescent="0.3">
      <c r="S166" t="s">
        <v>3209</v>
      </c>
      <c r="T166" s="20">
        <v>3219.89</v>
      </c>
      <c r="AT166" t="s">
        <v>1366</v>
      </c>
      <c r="AU166" s="8">
        <v>2542.5299999999997</v>
      </c>
      <c r="AV166" s="8"/>
      <c r="AW166" s="8"/>
      <c r="AX166" s="14">
        <f ca="1"/>
        <v>163</v>
      </c>
      <c r="AY166" s="14" t="str">
        <f ca="1"/>
        <v>Sharp AL-1530CS Digital Copier</v>
      </c>
      <c r="AZ166" s="14">
        <f ca="1"/>
        <v>2570.4499999999998</v>
      </c>
      <c r="BA166" s="8"/>
      <c r="BB166" s="8"/>
      <c r="BC166" s="8"/>
      <c r="BD166" s="8"/>
      <c r="BE166" s="8"/>
      <c r="BU166" t="s">
        <v>1923</v>
      </c>
      <c r="BV166" s="8">
        <v>787.36</v>
      </c>
      <c r="BX166" s="14">
        <f ca="1"/>
        <v>333</v>
      </c>
      <c r="BY166" s="14" t="str">
        <f ca="1"/>
        <v>Charles Cline</v>
      </c>
      <c r="BZ166" s="14">
        <f ca="1"/>
        <v>1254.1199999999999</v>
      </c>
      <c r="CO166" t="s">
        <v>740</v>
      </c>
      <c r="CP166" s="8">
        <v>80.86</v>
      </c>
      <c r="CR166" s="14">
        <f ca="1"/>
        <v>769</v>
      </c>
      <c r="CS166" s="14" t="str">
        <f ca="1"/>
        <v>Creve Coeur</v>
      </c>
      <c r="CT166" s="14">
        <f ca="1"/>
        <v>52.43</v>
      </c>
    </row>
    <row r="167" spans="19:98" x14ac:dyDescent="0.3">
      <c r="S167" t="s">
        <v>3210</v>
      </c>
      <c r="T167" s="20">
        <v>3968.5299999999993</v>
      </c>
      <c r="AT167" t="s">
        <v>141</v>
      </c>
      <c r="AU167" s="8">
        <v>2516.58</v>
      </c>
      <c r="AV167" s="8"/>
      <c r="AW167" s="8"/>
      <c r="AX167" s="14">
        <f ca="1"/>
        <v>164</v>
      </c>
      <c r="AY167" s="14" t="str">
        <f ca="1"/>
        <v>Global Ergonomic Managers Chair</v>
      </c>
      <c r="AZ167" s="14">
        <f ca="1"/>
        <v>2569.64</v>
      </c>
      <c r="BA167" s="8"/>
      <c r="BB167" s="8"/>
      <c r="BC167" s="8"/>
      <c r="BD167" s="8"/>
      <c r="BE167" s="8"/>
      <c r="BU167" t="s">
        <v>1379</v>
      </c>
      <c r="BV167" s="8">
        <v>1635.08</v>
      </c>
      <c r="BX167" s="14">
        <f ca="1"/>
        <v>513</v>
      </c>
      <c r="BY167" s="14" t="str">
        <f ca="1"/>
        <v>Charles Ward</v>
      </c>
      <c r="BZ167" s="14">
        <f ca="1"/>
        <v>536.23</v>
      </c>
      <c r="CO167" t="s">
        <v>1023</v>
      </c>
      <c r="CP167" s="8">
        <v>1039.48</v>
      </c>
      <c r="CR167" s="14">
        <f ca="1"/>
        <v>721</v>
      </c>
      <c r="CS167" s="14" t="str">
        <f ca="1"/>
        <v>Crofton</v>
      </c>
      <c r="CT167" s="14">
        <f ca="1"/>
        <v>80.86</v>
      </c>
    </row>
    <row r="168" spans="19:98" x14ac:dyDescent="0.3">
      <c r="S168" t="s">
        <v>3211</v>
      </c>
      <c r="T168" s="20">
        <v>10185.36</v>
      </c>
      <c r="AT168" t="s">
        <v>1795</v>
      </c>
      <c r="AU168" s="8">
        <v>2495.35</v>
      </c>
      <c r="AV168" s="8"/>
      <c r="AW168" s="8"/>
      <c r="AX168" s="14">
        <f ca="1"/>
        <v>165</v>
      </c>
      <c r="AY168" s="14" t="str">
        <f ca="1"/>
        <v>Canon MP41DH Printing Calculator</v>
      </c>
      <c r="AZ168" s="14">
        <f ca="1"/>
        <v>2542.5299999999997</v>
      </c>
      <c r="BA168" s="8"/>
      <c r="BB168" s="8"/>
      <c r="BC168" s="8"/>
      <c r="BD168" s="8"/>
      <c r="BE168" s="8"/>
      <c r="BU168" t="s">
        <v>1449</v>
      </c>
      <c r="BV168" s="8">
        <v>106.57</v>
      </c>
      <c r="BX168" s="14">
        <f ca="1"/>
        <v>433</v>
      </c>
      <c r="BY168" s="14" t="str">
        <f ca="1"/>
        <v>Charlie Moore</v>
      </c>
      <c r="BZ168" s="14">
        <f ca="1"/>
        <v>787.36</v>
      </c>
      <c r="CO168" t="s">
        <v>1054</v>
      </c>
      <c r="CP168" s="8">
        <v>3031.73</v>
      </c>
      <c r="CR168" s="14">
        <f ca="1"/>
        <v>320</v>
      </c>
      <c r="CS168" s="14" t="str">
        <f ca="1"/>
        <v>Crown Point</v>
      </c>
      <c r="CT168" s="14">
        <f ca="1"/>
        <v>1039.48</v>
      </c>
    </row>
    <row r="169" spans="19:98" x14ac:dyDescent="0.3">
      <c r="S169" t="s">
        <v>3212</v>
      </c>
      <c r="T169" s="20">
        <v>12684.679999999998</v>
      </c>
      <c r="AT169" t="s">
        <v>2140</v>
      </c>
      <c r="AU169" s="8">
        <v>2481.17</v>
      </c>
      <c r="AV169" s="8"/>
      <c r="AW169" s="8"/>
      <c r="AX169" s="14">
        <f ca="1"/>
        <v>166</v>
      </c>
      <c r="AY169" s="14" t="str">
        <f ca="1"/>
        <v>Keytronic Designer 104- Key Black Keyboard</v>
      </c>
      <c r="AZ169" s="14">
        <f ca="1"/>
        <v>2516.58</v>
      </c>
      <c r="BA169" s="8"/>
      <c r="BB169" s="8"/>
      <c r="BC169" s="8"/>
      <c r="BD169" s="8"/>
      <c r="BE169" s="8"/>
      <c r="BU169" t="s">
        <v>1047</v>
      </c>
      <c r="BV169" s="8">
        <v>694.91</v>
      </c>
      <c r="BX169" s="14">
        <f ca="1"/>
        <v>281</v>
      </c>
      <c r="BY169" s="14" t="str">
        <f ca="1"/>
        <v>Charlotte L Doyle</v>
      </c>
      <c r="BZ169" s="14">
        <f ca="1"/>
        <v>1635.08</v>
      </c>
      <c r="CO169" t="s">
        <v>1601</v>
      </c>
      <c r="CP169" s="8">
        <v>1216.32</v>
      </c>
      <c r="CR169" s="14">
        <f ca="1"/>
        <v>139</v>
      </c>
      <c r="CS169" s="14" t="str">
        <f ca="1"/>
        <v>Cumberland</v>
      </c>
      <c r="CT169" s="14">
        <f ca="1"/>
        <v>3031.73</v>
      </c>
    </row>
    <row r="170" spans="19:98" x14ac:dyDescent="0.3">
      <c r="S170" t="s">
        <v>3213</v>
      </c>
      <c r="T170" s="20">
        <v>49028.219999999994</v>
      </c>
      <c r="AT170" t="s">
        <v>959</v>
      </c>
      <c r="AU170" s="8">
        <v>2465.75</v>
      </c>
      <c r="AV170" s="8"/>
      <c r="AW170" s="8"/>
      <c r="AX170" s="14">
        <f ca="1"/>
        <v>167</v>
      </c>
      <c r="AY170" s="14" t="str">
        <f ca="1"/>
        <v>Bevis Boat-Shaped Conference Table</v>
      </c>
      <c r="AZ170" s="14">
        <f ca="1"/>
        <v>2495.35</v>
      </c>
      <c r="BA170" s="8"/>
      <c r="BB170" s="8"/>
      <c r="BC170" s="8"/>
      <c r="BD170" s="8"/>
      <c r="BE170" s="8"/>
      <c r="BU170" t="s">
        <v>2679</v>
      </c>
      <c r="BV170" s="8">
        <v>107.95</v>
      </c>
      <c r="BX170" s="14">
        <f ca="1"/>
        <v>854</v>
      </c>
      <c r="BY170" s="14" t="str">
        <f ca="1"/>
        <v>Charlotte Patterson</v>
      </c>
      <c r="BZ170" s="14">
        <f ca="1"/>
        <v>106.57</v>
      </c>
      <c r="CO170" t="s">
        <v>64</v>
      </c>
      <c r="CP170" s="8">
        <v>13231.399999999998</v>
      </c>
      <c r="CR170" s="14">
        <f ca="1"/>
        <v>294</v>
      </c>
      <c r="CS170" s="14" t="str">
        <f ca="1"/>
        <v>Cuyahoga Falls</v>
      </c>
      <c r="CT170" s="14">
        <f ca="1"/>
        <v>1216.32</v>
      </c>
    </row>
    <row r="171" spans="19:98" x14ac:dyDescent="0.3">
      <c r="S171" t="s">
        <v>3214</v>
      </c>
      <c r="T171" s="20">
        <v>2367.9900000000002</v>
      </c>
      <c r="AT171" t="s">
        <v>2633</v>
      </c>
      <c r="AU171" s="8">
        <v>2414.46</v>
      </c>
      <c r="AV171" s="8"/>
      <c r="AW171" s="8"/>
      <c r="AX171" s="14">
        <f ca="1"/>
        <v>168</v>
      </c>
      <c r="AY171" s="14" t="str">
        <f ca="1"/>
        <v>Tripp Lite Isotel 8 Ultra 8 Outlet Metal Surge</v>
      </c>
      <c r="AZ171" s="14">
        <f ca="1"/>
        <v>2481.17</v>
      </c>
      <c r="BA171" s="8"/>
      <c r="BB171" s="8"/>
      <c r="BC171" s="8"/>
      <c r="BD171" s="8"/>
      <c r="BE171" s="8"/>
      <c r="BU171" t="s">
        <v>1078</v>
      </c>
      <c r="BV171" s="8">
        <v>57.34</v>
      </c>
      <c r="BX171" s="14">
        <f ca="1"/>
        <v>460</v>
      </c>
      <c r="BY171" s="14" t="str">
        <f ca="1"/>
        <v>Cheryl Guthrie</v>
      </c>
      <c r="BZ171" s="14">
        <f ca="1"/>
        <v>694.91</v>
      </c>
      <c r="CO171" t="s">
        <v>1842</v>
      </c>
      <c r="CP171" s="8">
        <v>264.95</v>
      </c>
      <c r="CR171" s="14">
        <f ca="1"/>
        <v>20</v>
      </c>
      <c r="CS171" s="14" t="str">
        <f ca="1"/>
        <v>Dallas</v>
      </c>
      <c r="CT171" s="14">
        <f ca="1"/>
        <v>13231.399999999998</v>
      </c>
    </row>
    <row r="172" spans="19:98" x14ac:dyDescent="0.3">
      <c r="S172" t="s">
        <v>3215</v>
      </c>
      <c r="T172" s="20">
        <v>13650.95</v>
      </c>
      <c r="AT172" t="s">
        <v>1787</v>
      </c>
      <c r="AU172" s="8">
        <v>2394.9700000000003</v>
      </c>
      <c r="AV172" s="8"/>
      <c r="AW172" s="8"/>
      <c r="AX172" s="14">
        <f ca="1"/>
        <v>169</v>
      </c>
      <c r="AY172" s="14" t="str">
        <f ca="1"/>
        <v>Fellowes Strictly Business® Drawer File, Letter/Legal Size</v>
      </c>
      <c r="AZ172" s="14">
        <f ca="1"/>
        <v>2465.75</v>
      </c>
      <c r="BA172" s="8"/>
      <c r="BB172" s="8"/>
      <c r="BC172" s="8"/>
      <c r="BD172" s="8"/>
      <c r="BE172" s="8"/>
      <c r="BU172" t="s">
        <v>3021</v>
      </c>
      <c r="BV172" s="8">
        <v>182.33</v>
      </c>
      <c r="BX172" s="14">
        <f ca="1"/>
        <v>852</v>
      </c>
      <c r="BY172" s="14" t="str">
        <f ca="1"/>
        <v>Chris F Brandt</v>
      </c>
      <c r="BZ172" s="14">
        <f ca="1"/>
        <v>107.95</v>
      </c>
      <c r="CO172" t="s">
        <v>1830</v>
      </c>
      <c r="CP172" s="8">
        <v>606.51</v>
      </c>
      <c r="CR172" s="14">
        <f ca="1"/>
        <v>559</v>
      </c>
      <c r="CS172" s="14" t="str">
        <f ca="1"/>
        <v>Dalton</v>
      </c>
      <c r="CT172" s="14">
        <f ca="1"/>
        <v>264.95</v>
      </c>
    </row>
    <row r="173" spans="19:98" x14ac:dyDescent="0.3">
      <c r="S173" t="s">
        <v>3216</v>
      </c>
      <c r="T173" s="20">
        <v>15196.84</v>
      </c>
      <c r="AT173" t="s">
        <v>1041</v>
      </c>
      <c r="AU173" s="8">
        <v>2382.7199999999998</v>
      </c>
      <c r="AV173" s="8"/>
      <c r="AW173" s="8"/>
      <c r="AX173" s="14">
        <f ca="1"/>
        <v>170</v>
      </c>
      <c r="AY173" s="14" t="str">
        <f ca="1"/>
        <v>Desktop 3-Pocket Hot File®</v>
      </c>
      <c r="AZ173" s="14">
        <f ca="1"/>
        <v>2414.46</v>
      </c>
      <c r="BA173" s="8"/>
      <c r="BB173" s="8"/>
      <c r="BC173" s="8"/>
      <c r="BD173" s="8"/>
      <c r="BE173" s="8"/>
      <c r="BU173" t="s">
        <v>1580</v>
      </c>
      <c r="BV173" s="8">
        <v>80.23</v>
      </c>
      <c r="BX173" s="14">
        <f ca="1"/>
        <v>962</v>
      </c>
      <c r="BY173" s="14" t="str">
        <f ca="1"/>
        <v>Chris Ford</v>
      </c>
      <c r="BZ173" s="14">
        <f ca="1"/>
        <v>57.34</v>
      </c>
      <c r="CO173" t="s">
        <v>1295</v>
      </c>
      <c r="CP173" s="8">
        <v>9641.89</v>
      </c>
      <c r="CR173" s="14">
        <f ca="1"/>
        <v>401</v>
      </c>
      <c r="CS173" s="14" t="str">
        <f ca="1"/>
        <v>Danbury</v>
      </c>
      <c r="CT173" s="14">
        <f ca="1"/>
        <v>606.51</v>
      </c>
    </row>
    <row r="174" spans="19:98" x14ac:dyDescent="0.3">
      <c r="S174" t="s">
        <v>3217</v>
      </c>
      <c r="T174" s="20">
        <v>572.28</v>
      </c>
      <c r="AT174" t="s">
        <v>813</v>
      </c>
      <c r="AU174" s="8">
        <v>2356.3500000000004</v>
      </c>
      <c r="AV174" s="8"/>
      <c r="AW174" s="8"/>
      <c r="AX174" s="14">
        <f ca="1"/>
        <v>171</v>
      </c>
      <c r="AY174" s="14" t="str">
        <f ca="1"/>
        <v>GBC VeloBinder Electric Binding Machine</v>
      </c>
      <c r="AZ174" s="14">
        <f ca="1"/>
        <v>2394.9700000000003</v>
      </c>
      <c r="BA174" s="8"/>
      <c r="BB174" s="8"/>
      <c r="BC174" s="8"/>
      <c r="BD174" s="8"/>
      <c r="BE174" s="8"/>
      <c r="BU174" t="s">
        <v>912</v>
      </c>
      <c r="BV174" s="8">
        <v>28.66</v>
      </c>
      <c r="BX174" s="14">
        <f ca="1"/>
        <v>761</v>
      </c>
      <c r="BY174" s="14" t="str">
        <f ca="1"/>
        <v>Chris Pritchard</v>
      </c>
      <c r="BZ174" s="14">
        <f ca="1"/>
        <v>182.33</v>
      </c>
      <c r="CO174" t="s">
        <v>391</v>
      </c>
      <c r="CP174" s="8">
        <v>7842.21</v>
      </c>
      <c r="CR174" s="14">
        <f ca="1"/>
        <v>33</v>
      </c>
      <c r="CS174" s="14" t="str">
        <f ca="1"/>
        <v>Danville</v>
      </c>
      <c r="CT174" s="14">
        <f ca="1"/>
        <v>9641.89</v>
      </c>
    </row>
    <row r="175" spans="19:98" x14ac:dyDescent="0.3">
      <c r="S175" t="s">
        <v>3218</v>
      </c>
      <c r="T175" s="20">
        <v>10768.770000000002</v>
      </c>
      <c r="AT175" t="s">
        <v>2760</v>
      </c>
      <c r="AU175" s="8">
        <v>2354.54</v>
      </c>
      <c r="AV175" s="8"/>
      <c r="AW175" s="8"/>
      <c r="AX175" s="14">
        <f ca="1"/>
        <v>172</v>
      </c>
      <c r="AY175" s="14" t="str">
        <f ca="1"/>
        <v>Acco Smartsocket™ Table Surge Protector, 6 Color-Coded Adapter Outlets</v>
      </c>
      <c r="AZ175" s="14">
        <f ca="1"/>
        <v>2382.7199999999998</v>
      </c>
      <c r="BA175" s="8"/>
      <c r="BB175" s="8"/>
      <c r="BC175" s="8"/>
      <c r="BD175" s="8"/>
      <c r="BE175" s="8"/>
      <c r="BU175" t="s">
        <v>1062</v>
      </c>
      <c r="BV175" s="8">
        <v>3.42</v>
      </c>
      <c r="BX175" s="14">
        <f ca="1"/>
        <v>909</v>
      </c>
      <c r="BY175" s="14" t="str">
        <f ca="1"/>
        <v>Christian Albright</v>
      </c>
      <c r="BZ175" s="14">
        <f ca="1"/>
        <v>80.23</v>
      </c>
      <c r="CO175" t="s">
        <v>2648</v>
      </c>
      <c r="CP175" s="8">
        <v>1989.32</v>
      </c>
      <c r="CR175" s="14">
        <f ca="1"/>
        <v>40</v>
      </c>
      <c r="CS175" s="14" t="str">
        <f ca="1"/>
        <v>Davis</v>
      </c>
      <c r="CT175" s="14">
        <f ca="1"/>
        <v>7842.21</v>
      </c>
    </row>
    <row r="176" spans="19:98" x14ac:dyDescent="0.3">
      <c r="S176" t="s">
        <v>3219</v>
      </c>
      <c r="T176" s="20">
        <v>7888.86</v>
      </c>
      <c r="AT176" t="s">
        <v>706</v>
      </c>
      <c r="AU176" s="8">
        <v>2346.44</v>
      </c>
      <c r="AV176" s="8"/>
      <c r="AW176" s="8"/>
      <c r="AX176" s="14">
        <f ca="1"/>
        <v>173</v>
      </c>
      <c r="AY176" s="14" t="str">
        <f ca="1"/>
        <v>BPI Conference Tables</v>
      </c>
      <c r="AZ176" s="14">
        <f ca="1"/>
        <v>2356.3500000000004</v>
      </c>
      <c r="BA176" s="8"/>
      <c r="BB176" s="8"/>
      <c r="BC176" s="8"/>
      <c r="BD176" s="8"/>
      <c r="BE176" s="8"/>
      <c r="BU176" t="s">
        <v>2657</v>
      </c>
      <c r="BV176" s="8">
        <v>10.96</v>
      </c>
      <c r="BX176" s="14">
        <f ca="1"/>
        <v>1057</v>
      </c>
      <c r="BY176" s="14" t="str">
        <f ca="1"/>
        <v>Christina Hanna</v>
      </c>
      <c r="BZ176" s="14">
        <f ca="1"/>
        <v>28.66</v>
      </c>
      <c r="CO176" t="s">
        <v>2678</v>
      </c>
      <c r="CP176" s="8">
        <v>175.51</v>
      </c>
      <c r="CR176" s="14">
        <f ca="1"/>
        <v>218</v>
      </c>
      <c r="CS176" s="14" t="str">
        <f ca="1"/>
        <v>Dayton</v>
      </c>
      <c r="CT176" s="14">
        <f ca="1"/>
        <v>1989.32</v>
      </c>
    </row>
    <row r="177" spans="19:98" x14ac:dyDescent="0.3">
      <c r="S177" t="s">
        <v>3220</v>
      </c>
      <c r="T177" s="20">
        <v>338.41</v>
      </c>
      <c r="AT177" t="s">
        <v>303</v>
      </c>
      <c r="AU177" s="8">
        <v>2332.46</v>
      </c>
      <c r="AV177" s="8"/>
      <c r="AW177" s="8"/>
      <c r="AX177" s="14">
        <f ca="1"/>
        <v>174</v>
      </c>
      <c r="AY177" s="14" t="str">
        <f ca="1"/>
        <v>Panasonic KX-P3626 Dot Matrix Printer</v>
      </c>
      <c r="AZ177" s="14">
        <f ca="1"/>
        <v>2354.54</v>
      </c>
      <c r="BA177" s="8"/>
      <c r="BB177" s="8"/>
      <c r="BC177" s="8"/>
      <c r="BD177" s="8"/>
      <c r="BE177" s="8"/>
      <c r="BU177" t="s">
        <v>1181</v>
      </c>
      <c r="BV177" s="8">
        <v>1232.01</v>
      </c>
      <c r="BX177" s="14">
        <f ca="1"/>
        <v>1130</v>
      </c>
      <c r="BY177" s="14" t="str">
        <f ca="1"/>
        <v>Christina Matthews</v>
      </c>
      <c r="BZ177" s="14">
        <f ca="1"/>
        <v>3.42</v>
      </c>
      <c r="CO177" t="s">
        <v>786</v>
      </c>
      <c r="CP177" s="8">
        <v>145.41999999999999</v>
      </c>
      <c r="CR177" s="14">
        <f ca="1"/>
        <v>614</v>
      </c>
      <c r="CS177" s="14" t="str">
        <f ca="1"/>
        <v>Dearborn</v>
      </c>
      <c r="CT177" s="14">
        <f ca="1"/>
        <v>175.51</v>
      </c>
    </row>
    <row r="178" spans="19:98" x14ac:dyDescent="0.3">
      <c r="S178" t="s">
        <v>3221</v>
      </c>
      <c r="T178" s="20">
        <v>7990.0900000000011</v>
      </c>
      <c r="AT178" t="s">
        <v>560</v>
      </c>
      <c r="AU178" s="8">
        <v>2326.1400000000003</v>
      </c>
      <c r="AV178" s="8"/>
      <c r="AW178" s="8"/>
      <c r="AX178" s="14">
        <f ca="1"/>
        <v>175</v>
      </c>
      <c r="AY178" s="14" t="str">
        <f ca="1"/>
        <v>StarTAC 3000</v>
      </c>
      <c r="AZ178" s="14">
        <f ca="1"/>
        <v>2346.44</v>
      </c>
      <c r="BA178" s="8"/>
      <c r="BB178" s="8"/>
      <c r="BC178" s="8"/>
      <c r="BD178" s="8"/>
      <c r="BE178" s="8"/>
      <c r="BU178" t="s">
        <v>2456</v>
      </c>
      <c r="BV178" s="8">
        <v>14.76</v>
      </c>
      <c r="BX178" s="14">
        <f ca="1"/>
        <v>1111</v>
      </c>
      <c r="BY178" s="14" t="str">
        <f ca="1"/>
        <v>Christina Zhu</v>
      </c>
      <c r="BZ178" s="14">
        <f ca="1"/>
        <v>10.96</v>
      </c>
      <c r="CO178" t="s">
        <v>1855</v>
      </c>
      <c r="CP178" s="8">
        <v>2873.83</v>
      </c>
      <c r="CR178" s="14">
        <f ca="1"/>
        <v>641</v>
      </c>
      <c r="CS178" s="14" t="str">
        <f ca="1"/>
        <v>Dearborn Heights</v>
      </c>
      <c r="CT178" s="14">
        <f ca="1"/>
        <v>145.41999999999999</v>
      </c>
    </row>
    <row r="179" spans="19:98" x14ac:dyDescent="0.3">
      <c r="S179" t="s">
        <v>3222</v>
      </c>
      <c r="T179" s="20">
        <v>3635.9099999999994</v>
      </c>
      <c r="AT179" t="s">
        <v>972</v>
      </c>
      <c r="AU179" s="8">
        <v>2321</v>
      </c>
      <c r="AV179" s="8"/>
      <c r="AW179" s="8"/>
      <c r="AX179" s="14">
        <f ca="1"/>
        <v>176</v>
      </c>
      <c r="AY179" s="14" t="str">
        <f ca="1"/>
        <v>DAX Natural Wood-Tone Poster Frame</v>
      </c>
      <c r="AZ179" s="14">
        <f ca="1"/>
        <v>2332.46</v>
      </c>
      <c r="BA179" s="8"/>
      <c r="BB179" s="8"/>
      <c r="BC179" s="8"/>
      <c r="BD179" s="8"/>
      <c r="BE179" s="8"/>
      <c r="BU179" t="s">
        <v>683</v>
      </c>
      <c r="BV179" s="8">
        <v>15224.63</v>
      </c>
      <c r="BX179" s="14">
        <f ca="1"/>
        <v>335</v>
      </c>
      <c r="BY179" s="14" t="str">
        <f ca="1"/>
        <v>Christopher Bryant</v>
      </c>
      <c r="BZ179" s="14">
        <f ca="1"/>
        <v>1232.01</v>
      </c>
      <c r="CO179" t="s">
        <v>394</v>
      </c>
      <c r="CP179" s="8">
        <v>686.4</v>
      </c>
      <c r="CR179" s="14">
        <f ca="1"/>
        <v>149</v>
      </c>
      <c r="CS179" s="14" t="str">
        <f ca="1"/>
        <v>Decatur</v>
      </c>
      <c r="CT179" s="14">
        <f ca="1"/>
        <v>2873.83</v>
      </c>
    </row>
    <row r="180" spans="19:98" x14ac:dyDescent="0.3">
      <c r="S180" t="s">
        <v>3223</v>
      </c>
      <c r="T180" s="20">
        <v>24281.089999999997</v>
      </c>
      <c r="AT180" t="s">
        <v>1027</v>
      </c>
      <c r="AU180" s="8">
        <v>2310.6999999999998</v>
      </c>
      <c r="AV180" s="8"/>
      <c r="AW180" s="8"/>
      <c r="AX180" s="14">
        <f ca="1"/>
        <v>177</v>
      </c>
      <c r="AY180" s="14" t="str">
        <f ca="1"/>
        <v>Rubbermaid ClusterMat Chairmats, Mat Size- 66" x 60", Lip 20" x 11" -90 Degree Angle</v>
      </c>
      <c r="AZ180" s="14">
        <f ca="1"/>
        <v>2326.1400000000003</v>
      </c>
      <c r="BA180" s="8"/>
      <c r="BB180" s="8"/>
      <c r="BC180" s="8"/>
      <c r="BD180" s="8"/>
      <c r="BE180" s="8"/>
      <c r="BU180" t="s">
        <v>2590</v>
      </c>
      <c r="BV180" s="8">
        <v>538.64</v>
      </c>
      <c r="BX180" s="14">
        <f ca="1"/>
        <v>1102</v>
      </c>
      <c r="BY180" s="14" t="str">
        <f ca="1"/>
        <v>Christopher High</v>
      </c>
      <c r="BZ180" s="14">
        <f ca="1"/>
        <v>14.76</v>
      </c>
      <c r="CO180" t="s">
        <v>825</v>
      </c>
      <c r="CP180" s="8">
        <v>100.59</v>
      </c>
      <c r="CR180" s="14">
        <f ca="1"/>
        <v>377</v>
      </c>
      <c r="CS180" s="14" t="str">
        <f ca="1"/>
        <v>Deer Park</v>
      </c>
      <c r="CT180" s="14">
        <f ca="1"/>
        <v>686.4</v>
      </c>
    </row>
    <row r="181" spans="19:98" x14ac:dyDescent="0.3">
      <c r="AT181" t="s">
        <v>1093</v>
      </c>
      <c r="AU181" s="8">
        <v>2309.4899999999998</v>
      </c>
      <c r="AV181" s="8"/>
      <c r="AW181" s="8"/>
      <c r="AX181" s="14">
        <f ca="1"/>
        <v>178</v>
      </c>
      <c r="AY181" s="14" t="str">
        <f ca="1"/>
        <v>Global Leather Task Chair, Black</v>
      </c>
      <c r="AZ181" s="14">
        <f ca="1"/>
        <v>2321</v>
      </c>
      <c r="BA181" s="8"/>
      <c r="BB181" s="8"/>
      <c r="BC181" s="8"/>
      <c r="BD181" s="8"/>
      <c r="BE181" s="8"/>
      <c r="BU181" t="s">
        <v>1576</v>
      </c>
      <c r="BV181" s="8">
        <v>996.45</v>
      </c>
      <c r="BX181" s="14">
        <f ca="1"/>
        <v>13</v>
      </c>
      <c r="BY181" s="14" t="str">
        <f ca="1"/>
        <v>Christopher Meadows</v>
      </c>
      <c r="BZ181" s="14">
        <f ca="1"/>
        <v>15224.63</v>
      </c>
      <c r="CO181" t="s">
        <v>1144</v>
      </c>
      <c r="CP181" s="8">
        <v>584.07999999999993</v>
      </c>
      <c r="CR181" s="14">
        <f ca="1"/>
        <v>691</v>
      </c>
      <c r="CS181" s="14" t="str">
        <f ca="1"/>
        <v>Delaware</v>
      </c>
      <c r="CT181" s="14">
        <f ca="1"/>
        <v>100.59</v>
      </c>
    </row>
    <row r="182" spans="19:98" x14ac:dyDescent="0.3">
      <c r="AT182" t="s">
        <v>252</v>
      </c>
      <c r="AU182" s="8">
        <v>2299.5499999999997</v>
      </c>
      <c r="AV182" s="8"/>
      <c r="AW182" s="8"/>
      <c r="AX182" s="14">
        <f ca="1"/>
        <v>179</v>
      </c>
      <c r="AY182" s="14" t="str">
        <f ca="1"/>
        <v>Xerox 194</v>
      </c>
      <c r="AZ182" s="14">
        <f ca="1"/>
        <v>2310.6999999999998</v>
      </c>
      <c r="BA182" s="8"/>
      <c r="BB182" s="8"/>
      <c r="BC182" s="8"/>
      <c r="BD182" s="8"/>
      <c r="BE182" s="8"/>
      <c r="BU182" t="s">
        <v>2395</v>
      </c>
      <c r="BV182" s="8">
        <v>386.61</v>
      </c>
      <c r="BX182" s="14">
        <f ca="1"/>
        <v>511</v>
      </c>
      <c r="BY182" s="14" t="str">
        <f ca="1"/>
        <v>Christopher Norton Patterson</v>
      </c>
      <c r="BZ182" s="14">
        <f ca="1"/>
        <v>538.64</v>
      </c>
      <c r="CO182" t="s">
        <v>2970</v>
      </c>
      <c r="CP182" s="8">
        <v>162.49</v>
      </c>
      <c r="CR182" s="14">
        <f ca="1"/>
        <v>406</v>
      </c>
      <c r="CS182" s="14" t="str">
        <f ca="1"/>
        <v>Denton</v>
      </c>
      <c r="CT182" s="14">
        <f ca="1"/>
        <v>584.07999999999993</v>
      </c>
    </row>
    <row r="183" spans="19:98" x14ac:dyDescent="0.3">
      <c r="AT183" t="s">
        <v>1037</v>
      </c>
      <c r="AU183" s="8">
        <v>2282.64</v>
      </c>
      <c r="AV183" s="8"/>
      <c r="AW183" s="8"/>
      <c r="AX183" s="14">
        <f ca="1"/>
        <v>180</v>
      </c>
      <c r="AY183" s="14" t="str">
        <f ca="1"/>
        <v>Sauder Facets Collection Locker/File Cabinet, Sky Alder Finish</v>
      </c>
      <c r="AZ183" s="14">
        <f ca="1"/>
        <v>2309.4899999999998</v>
      </c>
      <c r="BA183" s="8"/>
      <c r="BB183" s="8"/>
      <c r="BC183" s="8"/>
      <c r="BD183" s="8"/>
      <c r="BE183" s="8"/>
      <c r="BU183" t="s">
        <v>1500</v>
      </c>
      <c r="BV183" s="8">
        <v>17.62</v>
      </c>
      <c r="BX183" s="14">
        <f ca="1"/>
        <v>385</v>
      </c>
      <c r="BY183" s="14" t="str">
        <f ca="1"/>
        <v>Cindy Harvey</v>
      </c>
      <c r="BZ183" s="14">
        <f ca="1"/>
        <v>996.45</v>
      </c>
      <c r="CO183" t="s">
        <v>2890</v>
      </c>
      <c r="CP183" s="8">
        <v>426.77</v>
      </c>
      <c r="CR183" s="14">
        <f ca="1"/>
        <v>627</v>
      </c>
      <c r="CS183" s="14" t="str">
        <f ca="1"/>
        <v>Depew</v>
      </c>
      <c r="CT183" s="14">
        <f ca="1"/>
        <v>162.49</v>
      </c>
    </row>
    <row r="184" spans="19:98" x14ac:dyDescent="0.3">
      <c r="AT184" t="s">
        <v>1753</v>
      </c>
      <c r="AU184" s="8">
        <v>2277.88</v>
      </c>
      <c r="AV184" s="8"/>
      <c r="AW184" s="8"/>
      <c r="AX184" s="14">
        <f ca="1"/>
        <v>181</v>
      </c>
      <c r="AY184" s="14" t="str">
        <f ca="1"/>
        <v>Eldon Simplefile® Box Office®</v>
      </c>
      <c r="AZ184" s="14">
        <f ca="1"/>
        <v>2299.5499999999997</v>
      </c>
      <c r="BA184" s="8"/>
      <c r="BB184" s="8"/>
      <c r="BC184" s="8"/>
      <c r="BD184" s="8"/>
      <c r="BE184" s="8"/>
      <c r="BU184" t="s">
        <v>2458</v>
      </c>
      <c r="BV184" s="8">
        <v>875.85</v>
      </c>
      <c r="BX184" s="14">
        <f ca="1"/>
        <v>594</v>
      </c>
      <c r="BY184" s="14" t="str">
        <f ca="1"/>
        <v>Cindy McLeod</v>
      </c>
      <c r="BZ184" s="14">
        <f ca="1"/>
        <v>386.61</v>
      </c>
      <c r="CO184" t="s">
        <v>2303</v>
      </c>
      <c r="CP184" s="8">
        <v>7410.3</v>
      </c>
      <c r="CR184" s="14">
        <f ca="1"/>
        <v>463</v>
      </c>
      <c r="CS184" s="14" t="str">
        <f ca="1"/>
        <v>Derby</v>
      </c>
      <c r="CT184" s="14">
        <f ca="1"/>
        <v>426.77</v>
      </c>
    </row>
    <row r="185" spans="19:98" x14ac:dyDescent="0.3">
      <c r="AT185" t="s">
        <v>2906</v>
      </c>
      <c r="AU185" s="8">
        <v>2273.1</v>
      </c>
      <c r="AV185" s="8"/>
      <c r="AW185" s="8"/>
      <c r="AX185" s="14">
        <f ca="1"/>
        <v>182</v>
      </c>
      <c r="AY185" s="14" t="str">
        <f ca="1"/>
        <v>Tennsco Regal Shelving Units</v>
      </c>
      <c r="AZ185" s="14">
        <f ca="1"/>
        <v>2282.64</v>
      </c>
      <c r="BA185" s="8"/>
      <c r="BB185" s="8"/>
      <c r="BC185" s="8"/>
      <c r="BD185" s="8"/>
      <c r="BE185" s="8"/>
      <c r="BU185" t="s">
        <v>2524</v>
      </c>
      <c r="BV185" s="8">
        <v>56.71</v>
      </c>
      <c r="BX185" s="14">
        <f ca="1"/>
        <v>1096</v>
      </c>
      <c r="BY185" s="14" t="str">
        <f ca="1"/>
        <v>Claire Warren</v>
      </c>
      <c r="BZ185" s="14">
        <f ca="1"/>
        <v>17.62</v>
      </c>
      <c r="CO185" t="s">
        <v>1968</v>
      </c>
      <c r="CP185" s="8">
        <v>1515.1299999999999</v>
      </c>
      <c r="CR185" s="14">
        <f ca="1"/>
        <v>49</v>
      </c>
      <c r="CS185" s="14" t="str">
        <f ca="1"/>
        <v>Des Moines</v>
      </c>
      <c r="CT185" s="14">
        <f ca="1"/>
        <v>7410.3</v>
      </c>
    </row>
    <row r="186" spans="19:98" x14ac:dyDescent="0.3">
      <c r="AT186" t="s">
        <v>547</v>
      </c>
      <c r="AU186" s="8">
        <v>2234.69</v>
      </c>
      <c r="AV186" s="8"/>
      <c r="AW186" s="8"/>
      <c r="AX186" s="14">
        <f ca="1"/>
        <v>183</v>
      </c>
      <c r="AY186" s="14" t="str">
        <f ca="1"/>
        <v>Accessory36</v>
      </c>
      <c r="AZ186" s="14">
        <f ca="1"/>
        <v>2277.88</v>
      </c>
      <c r="BA186" s="8"/>
      <c r="BB186" s="8"/>
      <c r="BC186" s="8"/>
      <c r="BD186" s="8"/>
      <c r="BE186" s="8"/>
      <c r="BU186" t="s">
        <v>642</v>
      </c>
      <c r="BV186" s="8">
        <v>303.58999999999997</v>
      </c>
      <c r="BX186" s="14">
        <f ca="1"/>
        <v>417</v>
      </c>
      <c r="BY186" s="14" t="str">
        <f ca="1"/>
        <v>Clara Kaplan</v>
      </c>
      <c r="BZ186" s="14">
        <f ca="1"/>
        <v>875.85</v>
      </c>
      <c r="CO186" t="s">
        <v>217</v>
      </c>
      <c r="CP186" s="8">
        <v>29451.26</v>
      </c>
      <c r="CR186" s="14">
        <f ca="1"/>
        <v>258</v>
      </c>
      <c r="CS186" s="14" t="str">
        <f ca="1"/>
        <v>Des Plaines</v>
      </c>
      <c r="CT186" s="14">
        <f ca="1"/>
        <v>1515.1299999999999</v>
      </c>
    </row>
    <row r="187" spans="19:98" x14ac:dyDescent="0.3">
      <c r="AT187" t="s">
        <v>2543</v>
      </c>
      <c r="AU187" s="8">
        <v>2233.46</v>
      </c>
      <c r="AV187" s="8"/>
      <c r="AW187" s="8"/>
      <c r="AX187" s="14">
        <f ca="1"/>
        <v>184</v>
      </c>
      <c r="AY187" s="14" t="str">
        <f ca="1"/>
        <v>Chromcraft Bull-Nose Wood Round Conference Table Top, Wood Base</v>
      </c>
      <c r="AZ187" s="14">
        <f ca="1"/>
        <v>2273.1</v>
      </c>
      <c r="BA187" s="8"/>
      <c r="BB187" s="8"/>
      <c r="BC187" s="8"/>
      <c r="BD187" s="8"/>
      <c r="BE187" s="8"/>
      <c r="BU187" t="s">
        <v>2702</v>
      </c>
      <c r="BV187" s="8">
        <v>219.64</v>
      </c>
      <c r="BX187" s="14">
        <f ca="1"/>
        <v>964</v>
      </c>
      <c r="BY187" s="14" t="str">
        <f ca="1"/>
        <v>Clarence Crowder</v>
      </c>
      <c r="BZ187" s="14">
        <f ca="1"/>
        <v>56.71</v>
      </c>
      <c r="CO187" t="s">
        <v>428</v>
      </c>
      <c r="CP187" s="8">
        <v>331.37</v>
      </c>
      <c r="CR187" s="14">
        <f ca="1"/>
        <v>6</v>
      </c>
      <c r="CS187" s="14" t="str">
        <f ca="1"/>
        <v>Detroit</v>
      </c>
      <c r="CT187" s="14">
        <f ca="1"/>
        <v>29451.26</v>
      </c>
    </row>
    <row r="188" spans="19:98" x14ac:dyDescent="0.3">
      <c r="AT188" t="s">
        <v>291</v>
      </c>
      <c r="AU188" s="8">
        <v>2218</v>
      </c>
      <c r="AV188" s="8"/>
      <c r="AW188" s="8"/>
      <c r="AX188" s="14">
        <f ca="1"/>
        <v>185</v>
      </c>
      <c r="AY188" s="14" t="str">
        <f ca="1"/>
        <v>Talkabout T8367</v>
      </c>
      <c r="AZ188" s="14">
        <f ca="1"/>
        <v>2234.69</v>
      </c>
      <c r="BA188" s="8"/>
      <c r="BB188" s="8"/>
      <c r="BC188" s="8"/>
      <c r="BD188" s="8"/>
      <c r="BE188" s="8"/>
      <c r="BU188" t="s">
        <v>1176</v>
      </c>
      <c r="BV188" s="8">
        <v>125.9</v>
      </c>
      <c r="BX188" s="14">
        <f ca="1"/>
        <v>649</v>
      </c>
      <c r="BY188" s="14" t="str">
        <f ca="1"/>
        <v>Claudia Boyle</v>
      </c>
      <c r="BZ188" s="14">
        <f ca="1"/>
        <v>303.58999999999997</v>
      </c>
      <c r="CO188" t="s">
        <v>2829</v>
      </c>
      <c r="CP188" s="8">
        <v>45.24</v>
      </c>
      <c r="CR188" s="14">
        <f ca="1"/>
        <v>513</v>
      </c>
      <c r="CS188" s="14" t="str">
        <f ca="1"/>
        <v>Dickinson</v>
      </c>
      <c r="CT188" s="14">
        <f ca="1"/>
        <v>331.37</v>
      </c>
    </row>
    <row r="189" spans="19:98" x14ac:dyDescent="0.3">
      <c r="AT189" t="s">
        <v>1193</v>
      </c>
      <c r="AU189" s="8">
        <v>2201.41</v>
      </c>
      <c r="AV189" s="8"/>
      <c r="AW189" s="8"/>
      <c r="AX189" s="14">
        <f ca="1"/>
        <v>186</v>
      </c>
      <c r="AY189" s="14" t="str">
        <f ca="1"/>
        <v>Chromcraft 48" x 96" Racetrack Double Pedestal Table</v>
      </c>
      <c r="AZ189" s="14">
        <f ca="1"/>
        <v>2233.46</v>
      </c>
      <c r="BA189" s="8"/>
      <c r="BB189" s="8"/>
      <c r="BC189" s="8"/>
      <c r="BD189" s="8"/>
      <c r="BE189" s="8"/>
      <c r="BU189" t="s">
        <v>429</v>
      </c>
      <c r="BV189" s="8">
        <v>535.08000000000004</v>
      </c>
      <c r="BX189" s="14">
        <f ca="1"/>
        <v>725</v>
      </c>
      <c r="BY189" s="14" t="str">
        <f ca="1"/>
        <v>Claudia Webb</v>
      </c>
      <c r="BZ189" s="14">
        <f ca="1"/>
        <v>219.64</v>
      </c>
      <c r="CO189" t="s">
        <v>2558</v>
      </c>
      <c r="CP189" s="8">
        <v>2441.27</v>
      </c>
      <c r="CR189" s="14">
        <f ca="1"/>
        <v>784</v>
      </c>
      <c r="CS189" s="14" t="str">
        <f ca="1"/>
        <v>Dix Hills</v>
      </c>
      <c r="CT189" s="14">
        <f ca="1"/>
        <v>45.24</v>
      </c>
    </row>
    <row r="190" spans="19:98" x14ac:dyDescent="0.3">
      <c r="AT190" t="s">
        <v>470</v>
      </c>
      <c r="AU190" s="8">
        <v>2143.3000000000002</v>
      </c>
      <c r="AV190" s="8"/>
      <c r="AW190" s="8"/>
      <c r="AX190" s="14">
        <f ca="1"/>
        <v>187</v>
      </c>
      <c r="AY190" s="14" t="str">
        <f ca="1"/>
        <v>Logitech Internet Navigator Keyboard</v>
      </c>
      <c r="AZ190" s="14">
        <f ca="1"/>
        <v>2218</v>
      </c>
      <c r="BA190" s="8"/>
      <c r="BB190" s="8"/>
      <c r="BC190" s="8"/>
      <c r="BD190" s="8"/>
      <c r="BE190" s="8"/>
      <c r="BU190" t="s">
        <v>1873</v>
      </c>
      <c r="BV190" s="8">
        <v>2395.79</v>
      </c>
      <c r="BX190" s="14">
        <f ca="1"/>
        <v>825</v>
      </c>
      <c r="BY190" s="14" t="str">
        <f ca="1"/>
        <v>Claudia White</v>
      </c>
      <c r="BZ190" s="14">
        <f ca="1"/>
        <v>125.9</v>
      </c>
      <c r="CO190" t="s">
        <v>2233</v>
      </c>
      <c r="CP190" s="8">
        <v>4813.88</v>
      </c>
      <c r="CR190" s="14">
        <f ca="1"/>
        <v>181</v>
      </c>
      <c r="CS190" s="14" t="str">
        <f ca="1"/>
        <v>Dover</v>
      </c>
      <c r="CT190" s="14">
        <f ca="1"/>
        <v>2441.27</v>
      </c>
    </row>
    <row r="191" spans="19:98" x14ac:dyDescent="0.3">
      <c r="AT191" t="s">
        <v>1396</v>
      </c>
      <c r="AU191" s="8">
        <v>2118.9899999999998</v>
      </c>
      <c r="AV191" s="8"/>
      <c r="AW191" s="8"/>
      <c r="AX191" s="14">
        <f ca="1"/>
        <v>188</v>
      </c>
      <c r="AY191" s="14" t="str">
        <f ca="1"/>
        <v>i500plus</v>
      </c>
      <c r="AZ191" s="14">
        <f ca="1"/>
        <v>2201.41</v>
      </c>
      <c r="BA191" s="8"/>
      <c r="BB191" s="8"/>
      <c r="BC191" s="8"/>
      <c r="BD191" s="8"/>
      <c r="BE191" s="8"/>
      <c r="BU191" t="s">
        <v>1784</v>
      </c>
      <c r="BV191" s="8">
        <v>450.49</v>
      </c>
      <c r="BX191" s="14">
        <f ca="1"/>
        <v>514</v>
      </c>
      <c r="BY191" s="14" t="str">
        <f ca="1"/>
        <v>Clifford Webb</v>
      </c>
      <c r="BZ191" s="14">
        <f ca="1"/>
        <v>535.08000000000004</v>
      </c>
      <c r="CO191" t="s">
        <v>1082</v>
      </c>
      <c r="CP191" s="8">
        <v>1850.03</v>
      </c>
      <c r="CR191" s="14">
        <f ca="1"/>
        <v>90</v>
      </c>
      <c r="CS191" s="14" t="str">
        <f ca="1"/>
        <v>Downers Grove</v>
      </c>
      <c r="CT191" s="14">
        <f ca="1"/>
        <v>4813.88</v>
      </c>
    </row>
    <row r="192" spans="19:98" x14ac:dyDescent="0.3">
      <c r="AT192" t="s">
        <v>890</v>
      </c>
      <c r="AU192" s="8">
        <v>2112.69</v>
      </c>
      <c r="AV192" s="8"/>
      <c r="AW192" s="8"/>
      <c r="AX192" s="14">
        <f ca="1"/>
        <v>189</v>
      </c>
      <c r="AY192" s="14" t="str">
        <f ca="1"/>
        <v>Eldon Antistatic Chair Mats for Low to Medium Pile Carpets</v>
      </c>
      <c r="AZ192" s="14">
        <f ca="1"/>
        <v>2143.3000000000002</v>
      </c>
      <c r="BA192" s="8"/>
      <c r="BB192" s="8"/>
      <c r="BC192" s="8"/>
      <c r="BD192" s="8"/>
      <c r="BE192" s="8"/>
      <c r="BU192" t="s">
        <v>2379</v>
      </c>
      <c r="BV192" s="8">
        <v>196.41</v>
      </c>
      <c r="BX192" s="14">
        <f ca="1"/>
        <v>205</v>
      </c>
      <c r="BY192" s="14" t="str">
        <f ca="1"/>
        <v>Clyde Burnett</v>
      </c>
      <c r="BZ192" s="14">
        <f ca="1"/>
        <v>2395.79</v>
      </c>
      <c r="CO192" t="s">
        <v>1802</v>
      </c>
      <c r="CP192" s="8">
        <v>318.47999999999996</v>
      </c>
      <c r="CR192" s="14">
        <f ca="1"/>
        <v>230</v>
      </c>
      <c r="CS192" s="14" t="str">
        <f ca="1"/>
        <v>Draper</v>
      </c>
      <c r="CT192" s="14">
        <f ca="1"/>
        <v>1850.03</v>
      </c>
    </row>
    <row r="193" spans="46:98" x14ac:dyDescent="0.3">
      <c r="AT193" t="s">
        <v>852</v>
      </c>
      <c r="AU193" s="8">
        <v>2088.91</v>
      </c>
      <c r="AV193" s="8"/>
      <c r="AW193" s="8"/>
      <c r="AX193" s="14">
        <f ca="1"/>
        <v>190</v>
      </c>
      <c r="AY193" s="14" t="str">
        <f ca="1"/>
        <v>Talkabout T8097</v>
      </c>
      <c r="AZ193" s="14">
        <f ca="1"/>
        <v>2118.9899999999998</v>
      </c>
      <c r="BA193" s="8"/>
      <c r="BB193" s="8"/>
      <c r="BC193" s="8"/>
      <c r="BD193" s="8"/>
      <c r="BE193" s="8"/>
      <c r="BU193" t="s">
        <v>932</v>
      </c>
      <c r="BV193" s="8">
        <v>2117.31</v>
      </c>
      <c r="BX193" s="14">
        <f ca="1"/>
        <v>557</v>
      </c>
      <c r="BY193" s="14" t="str">
        <f ca="1"/>
        <v>Colleen Andrews</v>
      </c>
      <c r="BZ193" s="14">
        <f ca="1"/>
        <v>450.49</v>
      </c>
      <c r="CO193" t="s">
        <v>2012</v>
      </c>
      <c r="CP193" s="8">
        <v>609.34</v>
      </c>
      <c r="CR193" s="14">
        <f ca="1"/>
        <v>520</v>
      </c>
      <c r="CS193" s="14" t="str">
        <f ca="1"/>
        <v>Drexel Hill</v>
      </c>
      <c r="CT193" s="14">
        <f ca="1"/>
        <v>318.47999999999996</v>
      </c>
    </row>
    <row r="194" spans="46:98" x14ac:dyDescent="0.3">
      <c r="AT194" t="s">
        <v>578</v>
      </c>
      <c r="AU194" s="8">
        <v>2087.42</v>
      </c>
      <c r="AV194" s="8"/>
      <c r="AW194" s="8"/>
      <c r="AX194" s="14">
        <f ca="1"/>
        <v>191</v>
      </c>
      <c r="AY194" s="14" t="str">
        <f ca="1"/>
        <v>80 Minute CD-R Spindle, 100/Pack - Staples</v>
      </c>
      <c r="AZ194" s="14">
        <f ca="1"/>
        <v>2112.69</v>
      </c>
      <c r="BA194" s="8"/>
      <c r="BB194" s="8"/>
      <c r="BC194" s="8"/>
      <c r="BD194" s="8"/>
      <c r="BE194" s="8"/>
      <c r="BU194" t="s">
        <v>566</v>
      </c>
      <c r="BV194" s="8">
        <v>28.130000000000003</v>
      </c>
      <c r="BX194" s="14">
        <f ca="1"/>
        <v>749</v>
      </c>
      <c r="BY194" s="14" t="str">
        <f ca="1"/>
        <v>Colleen Fletcher</v>
      </c>
      <c r="BZ194" s="14">
        <f ca="1"/>
        <v>196.41</v>
      </c>
      <c r="CO194" t="s">
        <v>2168</v>
      </c>
      <c r="CP194" s="8">
        <v>256.05</v>
      </c>
      <c r="CR194" s="14">
        <f ca="1"/>
        <v>400</v>
      </c>
      <c r="CS194" s="14" t="str">
        <f ca="1"/>
        <v>Dublin</v>
      </c>
      <c r="CT194" s="14">
        <f ca="1"/>
        <v>609.34</v>
      </c>
    </row>
    <row r="195" spans="46:98" x14ac:dyDescent="0.3">
      <c r="AT195" t="s">
        <v>1116</v>
      </c>
      <c r="AU195" s="8">
        <v>2081.29</v>
      </c>
      <c r="AV195" s="8"/>
      <c r="AW195" s="8"/>
      <c r="AX195" s="14">
        <f ca="1"/>
        <v>192</v>
      </c>
      <c r="AY195" s="14" t="str">
        <f ca="1"/>
        <v>Tripp Lite Isotel 6 Outlet Surge Protector with Fax/Modem Protection</v>
      </c>
      <c r="AZ195" s="14">
        <f ca="1"/>
        <v>2088.91</v>
      </c>
      <c r="BA195" s="8"/>
      <c r="BB195" s="8"/>
      <c r="BC195" s="8"/>
      <c r="BD195" s="8"/>
      <c r="BE195" s="8"/>
      <c r="BU195" t="s">
        <v>251</v>
      </c>
      <c r="BV195" s="8">
        <v>4605.4500000000007</v>
      </c>
      <c r="BX195" s="14">
        <f ca="1"/>
        <v>230</v>
      </c>
      <c r="BY195" s="14" t="str">
        <f ca="1"/>
        <v>Colleen Marsh</v>
      </c>
      <c r="BZ195" s="14">
        <f ca="1"/>
        <v>2117.31</v>
      </c>
      <c r="CO195" t="s">
        <v>2027</v>
      </c>
      <c r="CP195" s="8">
        <v>7.2</v>
      </c>
      <c r="CR195" s="14">
        <f ca="1"/>
        <v>565</v>
      </c>
      <c r="CS195" s="14" t="str">
        <f ca="1"/>
        <v>Dubuque</v>
      </c>
      <c r="CT195" s="14">
        <f ca="1"/>
        <v>256.05</v>
      </c>
    </row>
    <row r="196" spans="46:98" x14ac:dyDescent="0.3">
      <c r="AT196" t="s">
        <v>2171</v>
      </c>
      <c r="AU196" s="8">
        <v>2068.1000000000004</v>
      </c>
      <c r="AV196" s="8"/>
      <c r="AW196" s="8"/>
      <c r="AX196" s="14">
        <f ca="1"/>
        <v>193</v>
      </c>
      <c r="AY196" s="14" t="str">
        <f ca="1"/>
        <v>Xerox 1938</v>
      </c>
      <c r="AZ196" s="14">
        <f ca="1"/>
        <v>2087.42</v>
      </c>
      <c r="BA196" s="8"/>
      <c r="BB196" s="8"/>
      <c r="BC196" s="8"/>
      <c r="BD196" s="8"/>
      <c r="BE196" s="8"/>
      <c r="BU196" t="s">
        <v>1849</v>
      </c>
      <c r="BV196" s="8">
        <v>45</v>
      </c>
      <c r="BX196" s="14">
        <f ca="1"/>
        <v>1061</v>
      </c>
      <c r="BY196" s="14" t="str">
        <f ca="1"/>
        <v>Connie Bunn</v>
      </c>
      <c r="BZ196" s="14">
        <f ca="1"/>
        <v>28.130000000000003</v>
      </c>
      <c r="CO196" t="s">
        <v>1147</v>
      </c>
      <c r="CP196" s="8">
        <v>199.79999999999998</v>
      </c>
      <c r="CR196" s="14">
        <f ca="1"/>
        <v>865</v>
      </c>
      <c r="CS196" s="14" t="str">
        <f ca="1"/>
        <v>Duluth</v>
      </c>
      <c r="CT196" s="14">
        <f ca="1"/>
        <v>7.2</v>
      </c>
    </row>
    <row r="197" spans="46:98" x14ac:dyDescent="0.3">
      <c r="AT197" t="s">
        <v>549</v>
      </c>
      <c r="AU197" s="8">
        <v>2066.12</v>
      </c>
      <c r="AV197" s="8"/>
      <c r="AW197" s="8"/>
      <c r="AX197" s="14">
        <f ca="1"/>
        <v>194</v>
      </c>
      <c r="AY197" s="14" t="str">
        <f ca="1"/>
        <v>Tyvek® Side-Opening Peel &amp; Seel® Expanding Envelopes</v>
      </c>
      <c r="AZ197" s="14">
        <f ca="1"/>
        <v>2081.29</v>
      </c>
      <c r="BA197" s="8"/>
      <c r="BB197" s="8"/>
      <c r="BC197" s="8"/>
      <c r="BD197" s="8"/>
      <c r="BE197" s="8"/>
      <c r="BU197" t="s">
        <v>2521</v>
      </c>
      <c r="BV197" s="8">
        <v>53.02</v>
      </c>
      <c r="BX197" s="14">
        <f ca="1"/>
        <v>113</v>
      </c>
      <c r="BY197" s="14" t="str">
        <f ca="1"/>
        <v>Constance Flowers</v>
      </c>
      <c r="BZ197" s="14">
        <f ca="1"/>
        <v>4605.4500000000007</v>
      </c>
      <c r="CO197" t="s">
        <v>2292</v>
      </c>
      <c r="CP197" s="8">
        <v>1345.3</v>
      </c>
      <c r="CR197" s="14">
        <f ca="1"/>
        <v>598</v>
      </c>
      <c r="CS197" s="14" t="str">
        <f ca="1"/>
        <v>Dundalk</v>
      </c>
      <c r="CT197" s="14">
        <f ca="1"/>
        <v>199.79999999999998</v>
      </c>
    </row>
    <row r="198" spans="46:98" x14ac:dyDescent="0.3">
      <c r="AT198" t="s">
        <v>339</v>
      </c>
      <c r="AU198" s="8">
        <v>2044.04</v>
      </c>
      <c r="AV198" s="8"/>
      <c r="AW198" s="8"/>
      <c r="AX198" s="14">
        <f ca="1"/>
        <v>195</v>
      </c>
      <c r="AY198" s="14" t="str">
        <f ca="1"/>
        <v>Deflect-o DuraMat Antistatic Studded Beveled Mat for Medium Pile Carpeting</v>
      </c>
      <c r="AZ198" s="14">
        <f ca="1"/>
        <v>2068.1000000000004</v>
      </c>
      <c r="BA198" s="8"/>
      <c r="BB198" s="8"/>
      <c r="BC198" s="8"/>
      <c r="BD198" s="8"/>
      <c r="BE198" s="8"/>
      <c r="BU198" t="s">
        <v>559</v>
      </c>
      <c r="BV198" s="8">
        <v>295.18</v>
      </c>
      <c r="BX198" s="14">
        <f ca="1"/>
        <v>1008</v>
      </c>
      <c r="BY198" s="14" t="str">
        <f ca="1"/>
        <v>Constance Robertson</v>
      </c>
      <c r="BZ198" s="14">
        <f ca="1"/>
        <v>45</v>
      </c>
      <c r="CO198" t="s">
        <v>2392</v>
      </c>
      <c r="CP198" s="8">
        <v>159.53</v>
      </c>
      <c r="CR198" s="14">
        <f ca="1"/>
        <v>276</v>
      </c>
      <c r="CS198" s="14" t="str">
        <f ca="1"/>
        <v>Dunedin</v>
      </c>
      <c r="CT198" s="14">
        <f ca="1"/>
        <v>1345.3</v>
      </c>
    </row>
    <row r="199" spans="46:98" x14ac:dyDescent="0.3">
      <c r="AT199" t="s">
        <v>219</v>
      </c>
      <c r="AU199" s="8">
        <v>2037.54</v>
      </c>
      <c r="AV199" s="8"/>
      <c r="AW199" s="8"/>
      <c r="AX199" s="14">
        <f ca="1"/>
        <v>196</v>
      </c>
      <c r="AY199" s="14" t="str">
        <f ca="1"/>
        <v>SAFCO Folding Chair Trolley</v>
      </c>
      <c r="AZ199" s="14">
        <f ca="1"/>
        <v>2066.12</v>
      </c>
      <c r="BA199" s="8"/>
      <c r="BB199" s="8"/>
      <c r="BC199" s="8"/>
      <c r="BD199" s="8"/>
      <c r="BE199" s="8"/>
      <c r="BU199" t="s">
        <v>2224</v>
      </c>
      <c r="BV199" s="8">
        <v>73.040000000000006</v>
      </c>
      <c r="BX199" s="14">
        <f ca="1"/>
        <v>981</v>
      </c>
      <c r="BY199" s="14" t="str">
        <f ca="1"/>
        <v>Courtney Boyd</v>
      </c>
      <c r="BZ199" s="14">
        <f ca="1"/>
        <v>53.02</v>
      </c>
      <c r="CO199" t="s">
        <v>585</v>
      </c>
      <c r="CP199" s="8">
        <v>10303.82</v>
      </c>
      <c r="CR199" s="14">
        <f ca="1"/>
        <v>630</v>
      </c>
      <c r="CS199" s="14" t="str">
        <f ca="1"/>
        <v>Dunwoody</v>
      </c>
      <c r="CT199" s="14">
        <f ca="1"/>
        <v>159.53</v>
      </c>
    </row>
    <row r="200" spans="46:98" x14ac:dyDescent="0.3">
      <c r="AT200" t="s">
        <v>2420</v>
      </c>
      <c r="AU200" s="8">
        <v>2013.88</v>
      </c>
      <c r="AV200" s="8"/>
      <c r="AW200" s="8"/>
      <c r="AX200" s="14">
        <f ca="1"/>
        <v>197</v>
      </c>
      <c r="AY200" s="14" t="str">
        <f ca="1"/>
        <v>Xerox 1932</v>
      </c>
      <c r="AZ200" s="14">
        <f ca="1"/>
        <v>2044.04</v>
      </c>
      <c r="BA200" s="8"/>
      <c r="BB200" s="8"/>
      <c r="BC200" s="8"/>
      <c r="BD200" s="8"/>
      <c r="BE200" s="8"/>
      <c r="BU200" t="s">
        <v>1545</v>
      </c>
      <c r="BV200" s="8">
        <v>6270.61</v>
      </c>
      <c r="BX200" s="14">
        <f ca="1"/>
        <v>656</v>
      </c>
      <c r="BY200" s="14" t="str">
        <f ca="1"/>
        <v>Courtney Nelson</v>
      </c>
      <c r="BZ200" s="14">
        <f ca="1"/>
        <v>295.18</v>
      </c>
      <c r="CO200" t="s">
        <v>697</v>
      </c>
      <c r="CP200" s="8">
        <v>3877.69</v>
      </c>
      <c r="CR200" s="14">
        <f ca="1"/>
        <v>31</v>
      </c>
      <c r="CS200" s="14" t="str">
        <f ca="1"/>
        <v>Durango</v>
      </c>
      <c r="CT200" s="14">
        <f ca="1"/>
        <v>10303.82</v>
      </c>
    </row>
    <row r="201" spans="46:98" x14ac:dyDescent="0.3">
      <c r="AT201" t="s">
        <v>2600</v>
      </c>
      <c r="AU201" s="8">
        <v>1952.43</v>
      </c>
      <c r="AV201" s="8"/>
      <c r="AW201" s="8"/>
      <c r="AX201" s="14">
        <f ca="1"/>
        <v>198</v>
      </c>
      <c r="AY201" s="14" t="str">
        <f ca="1"/>
        <v>Accessory4</v>
      </c>
      <c r="AZ201" s="14">
        <f ca="1"/>
        <v>2037.54</v>
      </c>
      <c r="BA201" s="8"/>
      <c r="BB201" s="8"/>
      <c r="BC201" s="8"/>
      <c r="BD201" s="8"/>
      <c r="BE201" s="8"/>
      <c r="BU201" t="s">
        <v>1402</v>
      </c>
      <c r="BV201" s="8">
        <v>64.48</v>
      </c>
      <c r="BX201" s="14">
        <f ca="1"/>
        <v>925</v>
      </c>
      <c r="BY201" s="14" t="str">
        <f ca="1"/>
        <v>Craig Bennett</v>
      </c>
      <c r="BZ201" s="14">
        <f ca="1"/>
        <v>73.040000000000006</v>
      </c>
      <c r="CO201" t="s">
        <v>2043</v>
      </c>
      <c r="CP201" s="8">
        <v>157.32999999999998</v>
      </c>
      <c r="CR201" s="14">
        <f ca="1"/>
        <v>106</v>
      </c>
      <c r="CS201" s="14" t="str">
        <f ca="1"/>
        <v>Eagle</v>
      </c>
      <c r="CT201" s="14">
        <f ca="1"/>
        <v>3877.69</v>
      </c>
    </row>
    <row r="202" spans="46:98" x14ac:dyDescent="0.3">
      <c r="AT202" t="s">
        <v>183</v>
      </c>
      <c r="AU202" s="8">
        <v>1949.21</v>
      </c>
      <c r="AV202" s="8"/>
      <c r="AW202" s="8"/>
      <c r="AX202" s="14">
        <f ca="1"/>
        <v>199</v>
      </c>
      <c r="AY202" s="14" t="str">
        <f ca="1"/>
        <v>Belkin 325VA UPS Surge Protector, 6'</v>
      </c>
      <c r="AZ202" s="14">
        <f ca="1"/>
        <v>2013.88</v>
      </c>
      <c r="BA202" s="8"/>
      <c r="BB202" s="8"/>
      <c r="BC202" s="8"/>
      <c r="BD202" s="8"/>
      <c r="BE202" s="8"/>
      <c r="BU202" t="s">
        <v>2368</v>
      </c>
      <c r="BV202" s="8">
        <v>467.17999999999995</v>
      </c>
      <c r="BX202" s="14">
        <f ca="1"/>
        <v>80</v>
      </c>
      <c r="BY202" s="14" t="str">
        <f ca="1"/>
        <v>Craig Liu</v>
      </c>
      <c r="BZ202" s="14">
        <f ca="1"/>
        <v>6270.61</v>
      </c>
      <c r="CO202" t="s">
        <v>1345</v>
      </c>
      <c r="CP202" s="8">
        <v>1992.49</v>
      </c>
      <c r="CR202" s="14">
        <f ca="1"/>
        <v>633</v>
      </c>
      <c r="CS202" s="14" t="str">
        <f ca="1"/>
        <v>Eagle Pass</v>
      </c>
      <c r="CT202" s="14">
        <f ca="1"/>
        <v>157.32999999999998</v>
      </c>
    </row>
    <row r="203" spans="46:98" x14ac:dyDescent="0.3">
      <c r="AT203" t="s">
        <v>337</v>
      </c>
      <c r="AU203" s="8">
        <v>1931</v>
      </c>
      <c r="AV203" s="8"/>
      <c r="AW203" s="8"/>
      <c r="AX203" s="14">
        <f ca="1"/>
        <v>200</v>
      </c>
      <c r="AY203" s="14" t="str">
        <f ca="1"/>
        <v>Hon 4070 Series Pagoda™ Round Back Stacking Chairs</v>
      </c>
      <c r="AZ203" s="14">
        <f ca="1"/>
        <v>1952.43</v>
      </c>
      <c r="BA203" s="8"/>
      <c r="BB203" s="8"/>
      <c r="BC203" s="8"/>
      <c r="BD203" s="8"/>
      <c r="BE203" s="8"/>
      <c r="BU203" t="s">
        <v>514</v>
      </c>
      <c r="BV203" s="8">
        <v>3833.8500000000004</v>
      </c>
      <c r="BX203" s="14">
        <f ca="1"/>
        <v>943</v>
      </c>
      <c r="BY203" s="14" t="str">
        <f ca="1"/>
        <v>Crystal Crabtree</v>
      </c>
      <c r="BZ203" s="14">
        <f ca="1"/>
        <v>64.48</v>
      </c>
      <c r="CO203" t="s">
        <v>2752</v>
      </c>
      <c r="CP203" s="8">
        <v>1279.3800000000001</v>
      </c>
      <c r="CR203" s="14">
        <f ca="1"/>
        <v>217</v>
      </c>
      <c r="CS203" s="14" t="str">
        <f ca="1"/>
        <v>East Chicago</v>
      </c>
      <c r="CT203" s="14">
        <f ca="1"/>
        <v>1992.49</v>
      </c>
    </row>
    <row r="204" spans="46:98" x14ac:dyDescent="0.3">
      <c r="AT204" t="s">
        <v>1860</v>
      </c>
      <c r="AU204" s="8">
        <v>1929.08</v>
      </c>
      <c r="AV204" s="8"/>
      <c r="AW204" s="8"/>
      <c r="AX204" s="14">
        <f ca="1"/>
        <v>201</v>
      </c>
      <c r="AY204" s="14" t="str">
        <f ca="1"/>
        <v>Boston Model 1800 Electric Pencil Sharpener, Gray</v>
      </c>
      <c r="AZ204" s="14">
        <f ca="1"/>
        <v>1949.21</v>
      </c>
      <c r="BA204" s="8"/>
      <c r="BB204" s="8"/>
      <c r="BC204" s="8"/>
      <c r="BD204" s="8"/>
      <c r="BE204" s="8"/>
      <c r="BU204" t="s">
        <v>2823</v>
      </c>
      <c r="BV204" s="8">
        <v>88.22</v>
      </c>
      <c r="BX204" s="14">
        <f ca="1"/>
        <v>546</v>
      </c>
      <c r="BY204" s="14" t="str">
        <f ca="1"/>
        <v>Crystal Floyd</v>
      </c>
      <c r="BZ204" s="14">
        <f ca="1"/>
        <v>467.17999999999995</v>
      </c>
      <c r="CO204" t="s">
        <v>406</v>
      </c>
      <c r="CP204" s="8">
        <v>4093.16</v>
      </c>
      <c r="CR204" s="14">
        <f ca="1"/>
        <v>284</v>
      </c>
      <c r="CS204" s="14" t="str">
        <f ca="1"/>
        <v>East Lansing</v>
      </c>
      <c r="CT204" s="14">
        <f ca="1"/>
        <v>1279.3800000000001</v>
      </c>
    </row>
    <row r="205" spans="46:98" x14ac:dyDescent="0.3">
      <c r="AT205" t="s">
        <v>2375</v>
      </c>
      <c r="AU205" s="8">
        <v>1927.74</v>
      </c>
      <c r="AV205" s="8"/>
      <c r="AW205" s="8"/>
      <c r="AX205" s="14">
        <f ca="1"/>
        <v>202</v>
      </c>
      <c r="AY205" s="14" t="str">
        <f ca="1"/>
        <v>Fellowes Mighty 8 Compact Surge Protector</v>
      </c>
      <c r="AZ205" s="14">
        <f ca="1"/>
        <v>1931</v>
      </c>
      <c r="BA205" s="8"/>
      <c r="BB205" s="8"/>
      <c r="BC205" s="8"/>
      <c r="BD205" s="8"/>
      <c r="BE205" s="8"/>
      <c r="BU205" t="s">
        <v>2914</v>
      </c>
      <c r="BV205" s="8">
        <v>186.26</v>
      </c>
      <c r="BX205" s="14">
        <f ca="1"/>
        <v>134</v>
      </c>
      <c r="BY205" s="14" t="str">
        <f ca="1"/>
        <v>Curtis O'Connell</v>
      </c>
      <c r="BZ205" s="14">
        <f ca="1"/>
        <v>3833.8500000000004</v>
      </c>
      <c r="CO205" t="s">
        <v>1486</v>
      </c>
      <c r="CP205" s="8">
        <v>14.85</v>
      </c>
      <c r="CR205" s="14">
        <f ca="1"/>
        <v>102</v>
      </c>
      <c r="CS205" s="14" t="str">
        <f ca="1"/>
        <v>East Los Angeles</v>
      </c>
      <c r="CT205" s="14">
        <f ca="1"/>
        <v>4093.16</v>
      </c>
    </row>
    <row r="206" spans="46:98" x14ac:dyDescent="0.3">
      <c r="AT206" t="s">
        <v>2069</v>
      </c>
      <c r="AU206" s="8">
        <v>1913.84</v>
      </c>
      <c r="AV206" s="8"/>
      <c r="AW206" s="8"/>
      <c r="AX206" s="14">
        <f ca="1"/>
        <v>203</v>
      </c>
      <c r="AY206" s="14" t="str">
        <f ca="1"/>
        <v>Polycom Soundstation EX Audio-Conferencing Telephone, Black</v>
      </c>
      <c r="AZ206" s="14">
        <f ca="1"/>
        <v>1929.08</v>
      </c>
      <c r="BA206" s="8"/>
      <c r="BB206" s="8"/>
      <c r="BC206" s="8"/>
      <c r="BD206" s="8"/>
      <c r="BE206" s="8"/>
      <c r="BU206" t="s">
        <v>2559</v>
      </c>
      <c r="BV206" s="8">
        <v>593.95000000000005</v>
      </c>
      <c r="BX206" s="14">
        <f ca="1"/>
        <v>892</v>
      </c>
      <c r="BY206" s="14" t="str">
        <f ca="1"/>
        <v>Cynthia Khan</v>
      </c>
      <c r="BZ206" s="14">
        <f ca="1"/>
        <v>88.22</v>
      </c>
      <c r="CO206" t="s">
        <v>3002</v>
      </c>
      <c r="CP206" s="8">
        <v>536.29</v>
      </c>
      <c r="CR206" s="14">
        <f ca="1"/>
        <v>849</v>
      </c>
      <c r="CS206" s="14" t="str">
        <f ca="1"/>
        <v>East Massapequa</v>
      </c>
      <c r="CT206" s="14">
        <f ca="1"/>
        <v>14.85</v>
      </c>
    </row>
    <row r="207" spans="46:98" x14ac:dyDescent="0.3">
      <c r="AT207" t="s">
        <v>1493</v>
      </c>
      <c r="AU207" s="8">
        <v>1878.24</v>
      </c>
      <c r="AV207" s="8"/>
      <c r="AW207" s="8"/>
      <c r="AX207" s="14">
        <f ca="1"/>
        <v>204</v>
      </c>
      <c r="AY207" s="14" t="str">
        <f ca="1"/>
        <v>Gyration Ultra Cordless Optical Suite</v>
      </c>
      <c r="AZ207" s="14">
        <f ca="1"/>
        <v>1927.74</v>
      </c>
      <c r="BA207" s="8"/>
      <c r="BB207" s="8"/>
      <c r="BC207" s="8"/>
      <c r="BD207" s="8"/>
      <c r="BE207" s="8"/>
      <c r="BU207" t="s">
        <v>1263</v>
      </c>
      <c r="BV207" s="8">
        <v>893.79000000000008</v>
      </c>
      <c r="BX207" s="14">
        <f ca="1"/>
        <v>758</v>
      </c>
      <c r="BY207" s="14" t="str">
        <f ca="1"/>
        <v>Dale Gillespie</v>
      </c>
      <c r="BZ207" s="14">
        <f ca="1"/>
        <v>186.26</v>
      </c>
      <c r="CO207" t="s">
        <v>1191</v>
      </c>
      <c r="CP207" s="8">
        <v>153.61000000000001</v>
      </c>
      <c r="CR207" s="14">
        <f ca="1"/>
        <v>418</v>
      </c>
      <c r="CS207" s="14" t="str">
        <f ca="1"/>
        <v>East Point</v>
      </c>
      <c r="CT207" s="14">
        <f ca="1"/>
        <v>536.29</v>
      </c>
    </row>
    <row r="208" spans="46:98" x14ac:dyDescent="0.3">
      <c r="AT208" t="s">
        <v>1010</v>
      </c>
      <c r="AU208" s="8">
        <v>1869.49</v>
      </c>
      <c r="AV208" s="8"/>
      <c r="AW208" s="8"/>
      <c r="AX208" s="14">
        <f ca="1"/>
        <v>205</v>
      </c>
      <c r="AY208" s="14" t="str">
        <f ca="1"/>
        <v>Canon BP1200DH 12-Digit Bubble Jet Printing Calculator</v>
      </c>
      <c r="AZ208" s="14">
        <f ca="1"/>
        <v>1913.84</v>
      </c>
      <c r="BA208" s="8"/>
      <c r="BB208" s="8"/>
      <c r="BC208" s="8"/>
      <c r="BD208" s="8"/>
      <c r="BE208" s="8"/>
      <c r="BU208" t="s">
        <v>1343</v>
      </c>
      <c r="BV208" s="8">
        <v>353.99</v>
      </c>
      <c r="BX208" s="14">
        <f ca="1"/>
        <v>494</v>
      </c>
      <c r="BY208" s="14" t="str">
        <f ca="1"/>
        <v>Dan Lamm</v>
      </c>
      <c r="BZ208" s="14">
        <f ca="1"/>
        <v>593.95000000000005</v>
      </c>
      <c r="CO208" t="s">
        <v>1218</v>
      </c>
      <c r="CP208" s="8">
        <v>1610.84</v>
      </c>
      <c r="CR208" s="14">
        <f ca="1"/>
        <v>637</v>
      </c>
      <c r="CS208" s="14" t="str">
        <f ca="1"/>
        <v>Eastpointe</v>
      </c>
      <c r="CT208" s="14">
        <f ca="1"/>
        <v>153.61000000000001</v>
      </c>
    </row>
    <row r="209" spans="46:98" x14ac:dyDescent="0.3">
      <c r="AT209" t="s">
        <v>792</v>
      </c>
      <c r="AU209" s="8">
        <v>1857.08</v>
      </c>
      <c r="AV209" s="8"/>
      <c r="AW209" s="8"/>
      <c r="AX209" s="14">
        <f ca="1"/>
        <v>206</v>
      </c>
      <c r="AY209" s="14" t="str">
        <f ca="1"/>
        <v>Phone 918</v>
      </c>
      <c r="AZ209" s="14">
        <f ca="1"/>
        <v>1878.24</v>
      </c>
      <c r="BA209" s="8"/>
      <c r="BB209" s="8"/>
      <c r="BC209" s="8"/>
      <c r="BD209" s="8"/>
      <c r="BE209" s="8"/>
      <c r="BU209" t="s">
        <v>612</v>
      </c>
      <c r="BV209" s="8">
        <v>2547.96</v>
      </c>
      <c r="BX209" s="14">
        <f ca="1"/>
        <v>411</v>
      </c>
      <c r="BY209" s="14" t="str">
        <f ca="1"/>
        <v>Dana Boyle</v>
      </c>
      <c r="BZ209" s="14">
        <f ca="1"/>
        <v>893.79000000000008</v>
      </c>
      <c r="CO209" t="s">
        <v>2778</v>
      </c>
      <c r="CP209" s="8">
        <v>4920.8100000000004</v>
      </c>
      <c r="CR209" s="14">
        <f ca="1"/>
        <v>249</v>
      </c>
      <c r="CS209" s="14" t="str">
        <f ca="1"/>
        <v>Eau Claire</v>
      </c>
      <c r="CT209" s="14">
        <f ca="1"/>
        <v>1610.84</v>
      </c>
    </row>
    <row r="210" spans="46:98" x14ac:dyDescent="0.3">
      <c r="AT210" t="s">
        <v>2197</v>
      </c>
      <c r="AU210" s="8">
        <v>1839</v>
      </c>
      <c r="AV210" s="8"/>
      <c r="AW210" s="8"/>
      <c r="AX210" s="14">
        <f ca="1"/>
        <v>207</v>
      </c>
      <c r="AY210" s="14" t="str">
        <f ca="1"/>
        <v>Lexmark Z25 Color Inkjet Printer</v>
      </c>
      <c r="AZ210" s="14">
        <f ca="1"/>
        <v>1869.49</v>
      </c>
      <c r="BA210" s="8"/>
      <c r="BB210" s="8"/>
      <c r="BC210" s="8"/>
      <c r="BD210" s="8"/>
      <c r="BE210" s="8"/>
      <c r="BU210" t="s">
        <v>237</v>
      </c>
      <c r="BV210" s="8">
        <v>11084.08</v>
      </c>
      <c r="BX210" s="14">
        <f ca="1"/>
        <v>616</v>
      </c>
      <c r="BY210" s="14" t="str">
        <f ca="1"/>
        <v>Dana Burgess</v>
      </c>
      <c r="BZ210" s="14">
        <f ca="1"/>
        <v>353.99</v>
      </c>
      <c r="CO210" t="s">
        <v>755</v>
      </c>
      <c r="CP210" s="8">
        <v>370.40999999999997</v>
      </c>
      <c r="CR210" s="14">
        <f ca="1"/>
        <v>88</v>
      </c>
      <c r="CS210" s="14" t="str">
        <f ca="1"/>
        <v>Eden</v>
      </c>
      <c r="CT210" s="14">
        <f ca="1"/>
        <v>4920.8100000000004</v>
      </c>
    </row>
    <row r="211" spans="46:98" x14ac:dyDescent="0.3">
      <c r="AT211" t="s">
        <v>1275</v>
      </c>
      <c r="AU211" s="8">
        <v>1838.58</v>
      </c>
      <c r="AV211" s="8"/>
      <c r="AW211" s="8"/>
      <c r="AX211" s="14">
        <f ca="1"/>
        <v>208</v>
      </c>
      <c r="AY211" s="14" t="str">
        <f ca="1"/>
        <v>Global Airflow Leather Mesh Back Chair, Black</v>
      </c>
      <c r="AZ211" s="14">
        <f ca="1"/>
        <v>1857.08</v>
      </c>
      <c r="BA211" s="8"/>
      <c r="BB211" s="8"/>
      <c r="BC211" s="8"/>
      <c r="BD211" s="8"/>
      <c r="BE211" s="8"/>
      <c r="BU211" t="s">
        <v>150</v>
      </c>
      <c r="BV211" s="8">
        <v>226.88</v>
      </c>
      <c r="BX211" s="14">
        <f ca="1"/>
        <v>196</v>
      </c>
      <c r="BY211" s="14" t="str">
        <f ca="1"/>
        <v>Dana Rankin</v>
      </c>
      <c r="BZ211" s="14">
        <f ca="1"/>
        <v>2547.96</v>
      </c>
      <c r="CO211" t="s">
        <v>1774</v>
      </c>
      <c r="CP211" s="8">
        <v>155.26</v>
      </c>
      <c r="CR211" s="14">
        <f ca="1"/>
        <v>495</v>
      </c>
      <c r="CS211" s="14" t="str">
        <f ca="1"/>
        <v>Edgewood</v>
      </c>
      <c r="CT211" s="14">
        <f ca="1"/>
        <v>370.40999999999997</v>
      </c>
    </row>
    <row r="212" spans="46:98" x14ac:dyDescent="0.3">
      <c r="AT212" t="s">
        <v>1412</v>
      </c>
      <c r="AU212" s="8">
        <v>1812.63</v>
      </c>
      <c r="AV212" s="8"/>
      <c r="AW212" s="8"/>
      <c r="AX212" s="14">
        <f ca="1"/>
        <v>209</v>
      </c>
      <c r="AY212" s="14" t="str">
        <f ca="1"/>
        <v>Howard Miller 12-3/4 Diameter Accuwave DS ™ Wall Clock</v>
      </c>
      <c r="AZ212" s="14">
        <f ca="1"/>
        <v>1839</v>
      </c>
      <c r="BA212" s="8"/>
      <c r="BB212" s="8"/>
      <c r="BC212" s="8"/>
      <c r="BD212" s="8"/>
      <c r="BE212" s="8"/>
      <c r="BU212" t="s">
        <v>1956</v>
      </c>
      <c r="BV212" s="8">
        <v>4935.22</v>
      </c>
      <c r="BX212" s="14">
        <f ca="1"/>
        <v>27</v>
      </c>
      <c r="BY212" s="14" t="str">
        <f ca="1"/>
        <v>Dana Sharpe</v>
      </c>
      <c r="BZ212" s="14">
        <f ca="1"/>
        <v>11084.08</v>
      </c>
      <c r="CO212" t="s">
        <v>3034</v>
      </c>
      <c r="CP212" s="8">
        <v>55.97</v>
      </c>
      <c r="CR212" s="14">
        <f ca="1"/>
        <v>635</v>
      </c>
      <c r="CS212" s="14" t="str">
        <f ca="1"/>
        <v>Edina</v>
      </c>
      <c r="CT212" s="14">
        <f ca="1"/>
        <v>155.26</v>
      </c>
    </row>
    <row r="213" spans="46:98" x14ac:dyDescent="0.3">
      <c r="AT213" t="s">
        <v>1442</v>
      </c>
      <c r="AU213" s="8">
        <v>1811.99</v>
      </c>
      <c r="AV213" s="8"/>
      <c r="AW213" s="8"/>
      <c r="AX213" s="14">
        <f ca="1"/>
        <v>210</v>
      </c>
      <c r="AY213" s="14" t="str">
        <f ca="1"/>
        <v>Belkin F9M820V08 8 Outlet Surge</v>
      </c>
      <c r="AZ213" s="14">
        <f ca="1"/>
        <v>1838.58</v>
      </c>
      <c r="BA213" s="8"/>
      <c r="BB213" s="8"/>
      <c r="BC213" s="8"/>
      <c r="BD213" s="8"/>
      <c r="BE213" s="8"/>
      <c r="BU213" t="s">
        <v>2852</v>
      </c>
      <c r="BV213" s="8">
        <v>2642.48</v>
      </c>
      <c r="BX213" s="14">
        <f ca="1"/>
        <v>721</v>
      </c>
      <c r="BY213" s="14" t="str">
        <f ca="1"/>
        <v>Dana Teague</v>
      </c>
      <c r="BZ213" s="14">
        <f ca="1"/>
        <v>226.88</v>
      </c>
      <c r="CO213" t="s">
        <v>894</v>
      </c>
      <c r="CP213" s="8">
        <v>5399.94</v>
      </c>
      <c r="CR213" s="14">
        <f ca="1"/>
        <v>761</v>
      </c>
      <c r="CS213" s="14" t="str">
        <f ca="1"/>
        <v>Edinburg</v>
      </c>
      <c r="CT213" s="14">
        <f ca="1"/>
        <v>55.97</v>
      </c>
    </row>
    <row r="214" spans="46:98" x14ac:dyDescent="0.3">
      <c r="AT214" t="s">
        <v>933</v>
      </c>
      <c r="AU214" s="8">
        <v>1805.9</v>
      </c>
      <c r="AV214" s="8"/>
      <c r="AW214" s="8"/>
      <c r="AX214" s="14">
        <f ca="1"/>
        <v>211</v>
      </c>
      <c r="AY214" s="14" t="str">
        <f ca="1"/>
        <v>Xerox 1893</v>
      </c>
      <c r="AZ214" s="14">
        <f ca="1"/>
        <v>1812.63</v>
      </c>
      <c r="BA214" s="8"/>
      <c r="BB214" s="8"/>
      <c r="BC214" s="8"/>
      <c r="BD214" s="8"/>
      <c r="BE214" s="8"/>
      <c r="BU214" t="s">
        <v>2398</v>
      </c>
      <c r="BV214" s="8">
        <v>27.37</v>
      </c>
      <c r="BX214" s="14">
        <f ca="1"/>
        <v>106</v>
      </c>
      <c r="BY214" s="14" t="str">
        <f ca="1"/>
        <v>Dana Waller</v>
      </c>
      <c r="BZ214" s="14">
        <f ca="1"/>
        <v>4935.22</v>
      </c>
      <c r="CO214" t="s">
        <v>2429</v>
      </c>
      <c r="CP214" s="8">
        <v>557.49</v>
      </c>
      <c r="CR214" s="14">
        <f ca="1"/>
        <v>77</v>
      </c>
      <c r="CS214" s="14" t="str">
        <f ca="1"/>
        <v>Edmonds</v>
      </c>
      <c r="CT214" s="14">
        <f ca="1"/>
        <v>5399.94</v>
      </c>
    </row>
    <row r="215" spans="46:98" x14ac:dyDescent="0.3">
      <c r="AT215" t="s">
        <v>1175</v>
      </c>
      <c r="AU215" s="8">
        <v>1804.06</v>
      </c>
      <c r="AV215" s="8"/>
      <c r="AW215" s="8"/>
      <c r="AX215" s="14">
        <f ca="1"/>
        <v>212</v>
      </c>
      <c r="AY215" s="14" t="str">
        <f ca="1"/>
        <v>StarTAC 6500</v>
      </c>
      <c r="AZ215" s="14">
        <f ca="1"/>
        <v>1811.99</v>
      </c>
      <c r="BA215" s="8"/>
      <c r="BB215" s="8"/>
      <c r="BC215" s="8"/>
      <c r="BD215" s="8"/>
      <c r="BE215" s="8"/>
      <c r="BU215" t="s">
        <v>2107</v>
      </c>
      <c r="BV215" s="8">
        <v>696.35</v>
      </c>
      <c r="BX215" s="14">
        <f ca="1"/>
        <v>189</v>
      </c>
      <c r="BY215" s="14" t="str">
        <f ca="1"/>
        <v>Daniel Christian</v>
      </c>
      <c r="BZ215" s="14">
        <f ca="1"/>
        <v>2642.48</v>
      </c>
      <c r="CO215" t="s">
        <v>1811</v>
      </c>
      <c r="CP215" s="8">
        <v>135.77000000000001</v>
      </c>
      <c r="CR215" s="14">
        <f ca="1"/>
        <v>411</v>
      </c>
      <c r="CS215" s="14" t="str">
        <f ca="1"/>
        <v>El Centro</v>
      </c>
      <c r="CT215" s="14">
        <f ca="1"/>
        <v>557.49</v>
      </c>
    </row>
    <row r="216" spans="46:98" x14ac:dyDescent="0.3">
      <c r="AT216" t="s">
        <v>200</v>
      </c>
      <c r="AU216" s="8">
        <v>1803.2999999999997</v>
      </c>
      <c r="AV216" s="8"/>
      <c r="AW216" s="8"/>
      <c r="AX216" s="14">
        <f ca="1"/>
        <v>213</v>
      </c>
      <c r="AY216" s="14" t="str">
        <f ca="1"/>
        <v>Global Leather Highback Executive Chair with Pneumatic Height Adjustment, Black</v>
      </c>
      <c r="AZ216" s="14">
        <f ca="1"/>
        <v>1805.9</v>
      </c>
      <c r="BA216" s="8"/>
      <c r="BB216" s="8"/>
      <c r="BC216" s="8"/>
      <c r="BD216" s="8"/>
      <c r="BE216" s="8"/>
      <c r="BU216" t="s">
        <v>847</v>
      </c>
      <c r="BV216" s="8">
        <v>365.55</v>
      </c>
      <c r="BX216" s="14">
        <f ca="1"/>
        <v>1067</v>
      </c>
      <c r="BY216" s="14" t="str">
        <f ca="1"/>
        <v>Daniel Huff</v>
      </c>
      <c r="BZ216" s="14">
        <f ca="1"/>
        <v>27.37</v>
      </c>
      <c r="CO216" t="s">
        <v>2833</v>
      </c>
      <c r="CP216" s="8">
        <v>58.5</v>
      </c>
      <c r="CR216" s="14">
        <f ca="1"/>
        <v>653</v>
      </c>
      <c r="CS216" s="14" t="str">
        <f ca="1"/>
        <v>El Dorado Hills</v>
      </c>
      <c r="CT216" s="14">
        <f ca="1"/>
        <v>135.77000000000001</v>
      </c>
    </row>
    <row r="217" spans="46:98" x14ac:dyDescent="0.3">
      <c r="AT217" t="s">
        <v>1190</v>
      </c>
      <c r="AU217" s="8">
        <v>1791.3300000000002</v>
      </c>
      <c r="AV217" s="8"/>
      <c r="AW217" s="8"/>
      <c r="AX217" s="14">
        <f ca="1"/>
        <v>214</v>
      </c>
      <c r="AY217" s="14" t="str">
        <f ca="1"/>
        <v>Hewlett-Packard Deskjet 940 REFURBISHED Color Inkjet Printer</v>
      </c>
      <c r="AZ217" s="14">
        <f ca="1"/>
        <v>1804.06</v>
      </c>
      <c r="BA217" s="8"/>
      <c r="BB217" s="8"/>
      <c r="BC217" s="8"/>
      <c r="BD217" s="8"/>
      <c r="BE217" s="8"/>
      <c r="BU217" t="s">
        <v>1939</v>
      </c>
      <c r="BV217" s="8">
        <v>4410.1899999999996</v>
      </c>
      <c r="BX217" s="14">
        <f ca="1"/>
        <v>459</v>
      </c>
      <c r="BY217" s="14" t="str">
        <f ca="1"/>
        <v>Daniel Richmond</v>
      </c>
      <c r="BZ217" s="14">
        <f ca="1"/>
        <v>696.35</v>
      </c>
      <c r="CO217" t="s">
        <v>1328</v>
      </c>
      <c r="CP217" s="8">
        <v>101.73</v>
      </c>
      <c r="CR217" s="14">
        <f ca="1"/>
        <v>755</v>
      </c>
      <c r="CS217" s="14" t="str">
        <f ca="1"/>
        <v>El Mirage</v>
      </c>
      <c r="CT217" s="14">
        <f ca="1"/>
        <v>58.5</v>
      </c>
    </row>
    <row r="218" spans="46:98" x14ac:dyDescent="0.3">
      <c r="AT218" t="s">
        <v>2209</v>
      </c>
      <c r="AU218" s="8">
        <v>1786.04</v>
      </c>
      <c r="AV218" s="8"/>
      <c r="AW218" s="8"/>
      <c r="AX218" s="14">
        <f ca="1"/>
        <v>215</v>
      </c>
      <c r="AY218" s="14" t="str">
        <f ca="1"/>
        <v>Avery Flip-Chart Easel Binder, Black</v>
      </c>
      <c r="AZ218" s="14">
        <f ca="1"/>
        <v>1803.2999999999997</v>
      </c>
      <c r="BA218" s="8"/>
      <c r="BB218" s="8"/>
      <c r="BC218" s="8"/>
      <c r="BD218" s="8"/>
      <c r="BE218" s="8"/>
      <c r="BU218" t="s">
        <v>2668</v>
      </c>
      <c r="BV218" s="8">
        <v>7.15</v>
      </c>
      <c r="BX218" s="14">
        <f ca="1"/>
        <v>608</v>
      </c>
      <c r="BY218" s="14" t="str">
        <f ca="1"/>
        <v>Danielle Baird</v>
      </c>
      <c r="BZ218" s="14">
        <f ca="1"/>
        <v>365.55</v>
      </c>
      <c r="CO218" t="s">
        <v>1267</v>
      </c>
      <c r="CP218" s="8">
        <v>19.670000000000002</v>
      </c>
      <c r="CR218" s="14">
        <f ca="1"/>
        <v>689</v>
      </c>
      <c r="CS218" s="14" t="str">
        <f ca="1"/>
        <v>El Paso</v>
      </c>
      <c r="CT218" s="14">
        <f ca="1"/>
        <v>101.73</v>
      </c>
    </row>
    <row r="219" spans="46:98" x14ac:dyDescent="0.3">
      <c r="AT219" t="s">
        <v>164</v>
      </c>
      <c r="AU219" s="8">
        <v>1780.51</v>
      </c>
      <c r="AV219" s="8"/>
      <c r="AW219" s="8"/>
      <c r="AX219" s="14">
        <f ca="1"/>
        <v>216</v>
      </c>
      <c r="AY219" s="14" t="str">
        <f ca="1"/>
        <v>Accessory41</v>
      </c>
      <c r="AZ219" s="14">
        <f ca="1"/>
        <v>1791.3300000000002</v>
      </c>
      <c r="BA219" s="8"/>
      <c r="BB219" s="8"/>
      <c r="BC219" s="8"/>
      <c r="BD219" s="8"/>
      <c r="BE219" s="8"/>
      <c r="BU219" t="s">
        <v>374</v>
      </c>
      <c r="BV219" s="8">
        <v>472.07</v>
      </c>
      <c r="BX219" s="14">
        <f ca="1"/>
        <v>120</v>
      </c>
      <c r="BY219" s="14" t="str">
        <f ca="1"/>
        <v>Danielle Daniel</v>
      </c>
      <c r="BZ219" s="14">
        <f ca="1"/>
        <v>4410.1899999999996</v>
      </c>
      <c r="CO219" t="s">
        <v>1950</v>
      </c>
      <c r="CP219" s="8">
        <v>919.09</v>
      </c>
      <c r="CR219" s="14">
        <f ca="1"/>
        <v>840</v>
      </c>
      <c r="CS219" s="14" t="str">
        <f ca="1"/>
        <v>Elgin</v>
      </c>
      <c r="CT219" s="14">
        <f ca="1"/>
        <v>19.670000000000002</v>
      </c>
    </row>
    <row r="220" spans="46:98" x14ac:dyDescent="0.3">
      <c r="AT220" t="s">
        <v>1039</v>
      </c>
      <c r="AU220" s="8">
        <v>1774.4099999999999</v>
      </c>
      <c r="AV220" s="8"/>
      <c r="AW220" s="8"/>
      <c r="AX220" s="14">
        <f ca="1"/>
        <v>217</v>
      </c>
      <c r="AY220" s="14" t="str">
        <f ca="1"/>
        <v>Ibico EPK-21 Electric Binding System</v>
      </c>
      <c r="AZ220" s="14">
        <f ca="1"/>
        <v>1786.04</v>
      </c>
      <c r="BA220" s="8"/>
      <c r="BB220" s="8"/>
      <c r="BC220" s="8"/>
      <c r="BD220" s="8"/>
      <c r="BE220" s="8"/>
      <c r="BU220" t="s">
        <v>689</v>
      </c>
      <c r="BV220" s="8">
        <v>448.47</v>
      </c>
      <c r="BX220" s="14">
        <f ca="1"/>
        <v>1124</v>
      </c>
      <c r="BY220" s="14" t="str">
        <f ca="1"/>
        <v>Danielle Kramer</v>
      </c>
      <c r="BZ220" s="14">
        <f ca="1"/>
        <v>7.15</v>
      </c>
      <c r="CO220" t="s">
        <v>853</v>
      </c>
      <c r="CP220" s="8">
        <v>1483.55</v>
      </c>
      <c r="CR220" s="14">
        <f ca="1"/>
        <v>342</v>
      </c>
      <c r="CS220" s="14" t="str">
        <f ca="1"/>
        <v>Elizabeth</v>
      </c>
      <c r="CT220" s="14">
        <f ca="1"/>
        <v>919.09</v>
      </c>
    </row>
    <row r="221" spans="46:98" x14ac:dyDescent="0.3">
      <c r="AT221" t="s">
        <v>1280</v>
      </c>
      <c r="AU221" s="8">
        <v>1770.8600000000001</v>
      </c>
      <c r="AV221" s="8"/>
      <c r="AW221" s="8"/>
      <c r="AX221" s="14">
        <f ca="1"/>
        <v>218</v>
      </c>
      <c r="AY221" s="14" t="str">
        <f ca="1"/>
        <v>O'Sullivan Cherrywood Estates Traditional Barrister Bookcase</v>
      </c>
      <c r="AZ221" s="14">
        <f ca="1"/>
        <v>1780.51</v>
      </c>
      <c r="BA221" s="8"/>
      <c r="BB221" s="8"/>
      <c r="BC221" s="8"/>
      <c r="BD221" s="8"/>
      <c r="BE221" s="8"/>
      <c r="BU221" t="s">
        <v>2258</v>
      </c>
      <c r="BV221" s="8">
        <v>202.38</v>
      </c>
      <c r="BX221" s="14">
        <f ca="1"/>
        <v>543</v>
      </c>
      <c r="BY221" s="14" t="str">
        <f ca="1"/>
        <v>Danielle Myers</v>
      </c>
      <c r="BZ221" s="14">
        <f ca="1"/>
        <v>472.07</v>
      </c>
      <c r="CO221" t="s">
        <v>2613</v>
      </c>
      <c r="CP221" s="8">
        <v>270.81</v>
      </c>
      <c r="CR221" s="14">
        <f ca="1"/>
        <v>260</v>
      </c>
      <c r="CS221" s="14" t="str">
        <f ca="1"/>
        <v>Ellicott City</v>
      </c>
      <c r="CT221" s="14">
        <f ca="1"/>
        <v>1483.55</v>
      </c>
    </row>
    <row r="222" spans="46:98" x14ac:dyDescent="0.3">
      <c r="AT222" t="s">
        <v>712</v>
      </c>
      <c r="AU222" s="8">
        <v>1748.69</v>
      </c>
      <c r="AV222" s="8"/>
      <c r="AW222" s="8"/>
      <c r="AX222" s="14">
        <f ca="1"/>
        <v>219</v>
      </c>
      <c r="AY222" s="14" t="str">
        <f ca="1"/>
        <v>T60</v>
      </c>
      <c r="AZ222" s="14">
        <f ca="1"/>
        <v>1774.4099999999999</v>
      </c>
      <c r="BA222" s="8"/>
      <c r="BB222" s="8"/>
      <c r="BC222" s="8"/>
      <c r="BD222" s="8"/>
      <c r="BE222" s="8"/>
      <c r="BU222" t="s">
        <v>2125</v>
      </c>
      <c r="BV222" s="8">
        <v>394.51</v>
      </c>
      <c r="BX222" s="14">
        <f ca="1"/>
        <v>558</v>
      </c>
      <c r="BY222" s="14" t="str">
        <f ca="1"/>
        <v>Danielle P Rao</v>
      </c>
      <c r="BZ222" s="14">
        <f ca="1"/>
        <v>448.47</v>
      </c>
      <c r="CO222" t="s">
        <v>2062</v>
      </c>
      <c r="CP222" s="8">
        <v>1125.76</v>
      </c>
      <c r="CR222" s="14">
        <f ca="1"/>
        <v>554</v>
      </c>
      <c r="CS222" s="14" t="str">
        <f ca="1"/>
        <v>Elmira</v>
      </c>
      <c r="CT222" s="14">
        <f ca="1"/>
        <v>270.81</v>
      </c>
    </row>
    <row r="223" spans="46:98" x14ac:dyDescent="0.3">
      <c r="AT223" t="s">
        <v>265</v>
      </c>
      <c r="AU223" s="8">
        <v>1737.3400000000001</v>
      </c>
      <c r="AV223" s="8"/>
      <c r="AW223" s="8"/>
      <c r="AX223" s="14">
        <f ca="1"/>
        <v>220</v>
      </c>
      <c r="AY223" s="14" t="str">
        <f ca="1"/>
        <v>5170i</v>
      </c>
      <c r="AZ223" s="14">
        <f ca="1"/>
        <v>1770.8600000000001</v>
      </c>
      <c r="BA223" s="8"/>
      <c r="BB223" s="8"/>
      <c r="BC223" s="8"/>
      <c r="BD223" s="8"/>
      <c r="BE223" s="8"/>
      <c r="BU223" t="s">
        <v>1236</v>
      </c>
      <c r="BV223" s="8">
        <v>364.42</v>
      </c>
      <c r="BX223" s="14">
        <f ca="1"/>
        <v>741</v>
      </c>
      <c r="BY223" s="14" t="str">
        <f ca="1"/>
        <v>Danielle Schneider</v>
      </c>
      <c r="BZ223" s="14">
        <f ca="1"/>
        <v>202.38</v>
      </c>
      <c r="CO223" t="s">
        <v>2009</v>
      </c>
      <c r="CP223" s="8">
        <v>267.83</v>
      </c>
      <c r="CR223" s="14">
        <f ca="1"/>
        <v>302</v>
      </c>
      <c r="CS223" s="14" t="str">
        <f ca="1"/>
        <v>Elmwood Park</v>
      </c>
      <c r="CT223" s="14">
        <f ca="1"/>
        <v>1125.76</v>
      </c>
    </row>
    <row r="224" spans="46:98" x14ac:dyDescent="0.3">
      <c r="AT224" t="s">
        <v>189</v>
      </c>
      <c r="AU224" s="8">
        <v>1733.62</v>
      </c>
      <c r="AV224" s="8"/>
      <c r="AW224" s="8"/>
      <c r="AX224" s="14">
        <f ca="1"/>
        <v>221</v>
      </c>
      <c r="AY224" s="14" t="str">
        <f ca="1"/>
        <v>Epson C62 Color Inkjet Printer</v>
      </c>
      <c r="AZ224" s="14">
        <f ca="1"/>
        <v>1748.69</v>
      </c>
      <c r="BA224" s="8"/>
      <c r="BB224" s="8"/>
      <c r="BC224" s="8"/>
      <c r="BD224" s="8"/>
      <c r="BE224" s="8"/>
      <c r="BU224" t="s">
        <v>1733</v>
      </c>
      <c r="BV224" s="8">
        <v>769.53</v>
      </c>
      <c r="BX224" s="14">
        <f ca="1"/>
        <v>586</v>
      </c>
      <c r="BY224" s="14" t="str">
        <f ca="1"/>
        <v>Danielle Watts</v>
      </c>
      <c r="BZ224" s="14">
        <f ca="1"/>
        <v>394.51</v>
      </c>
      <c r="CO224" t="s">
        <v>2466</v>
      </c>
      <c r="CP224" s="8">
        <v>558.16999999999996</v>
      </c>
      <c r="CR224" s="14">
        <f ca="1"/>
        <v>556</v>
      </c>
      <c r="CS224" s="14" t="str">
        <f ca="1"/>
        <v>Elyria</v>
      </c>
      <c r="CT224" s="14">
        <f ca="1"/>
        <v>267.83</v>
      </c>
    </row>
    <row r="225" spans="46:98" x14ac:dyDescent="0.3">
      <c r="AT225" t="s">
        <v>334</v>
      </c>
      <c r="AU225" s="8">
        <v>1724.01</v>
      </c>
      <c r="AV225" s="8"/>
      <c r="AW225" s="8"/>
      <c r="AX225" s="14">
        <f ca="1"/>
        <v>222</v>
      </c>
      <c r="AY225" s="14" t="str">
        <f ca="1"/>
        <v>Tyvek ® Top-Opening Peel &amp; Seel ® Envelopes, Gray</v>
      </c>
      <c r="AZ225" s="14">
        <f ca="1"/>
        <v>1737.3400000000001</v>
      </c>
      <c r="BA225" s="8"/>
      <c r="BB225" s="8"/>
      <c r="BC225" s="8"/>
      <c r="BD225" s="8"/>
      <c r="BE225" s="8"/>
      <c r="BU225" t="s">
        <v>2481</v>
      </c>
      <c r="BV225" s="8">
        <v>612.25</v>
      </c>
      <c r="BX225" s="14">
        <f ca="1"/>
        <v>610</v>
      </c>
      <c r="BY225" s="14" t="str">
        <f ca="1"/>
        <v>Danny Hong</v>
      </c>
      <c r="BZ225" s="14">
        <f ca="1"/>
        <v>364.42</v>
      </c>
      <c r="CO225" t="s">
        <v>2045</v>
      </c>
      <c r="CP225" s="8">
        <v>56.379999999999995</v>
      </c>
      <c r="CR225" s="14">
        <f ca="1"/>
        <v>410</v>
      </c>
      <c r="CS225" s="14" t="str">
        <f ca="1"/>
        <v>Emporia</v>
      </c>
      <c r="CT225" s="14">
        <f ca="1"/>
        <v>558.16999999999996</v>
      </c>
    </row>
    <row r="226" spans="46:98" x14ac:dyDescent="0.3">
      <c r="AT226" t="s">
        <v>2412</v>
      </c>
      <c r="AU226" s="8">
        <v>1670.33</v>
      </c>
      <c r="AV226" s="8"/>
      <c r="AW226" s="8"/>
      <c r="AX226" s="14">
        <f ca="1"/>
        <v>223</v>
      </c>
      <c r="AY226" s="14" t="str">
        <f ca="1"/>
        <v>SouthWestern Bell FA970 Digital Answering Machine with Time/Day Stamp</v>
      </c>
      <c r="AZ226" s="14">
        <f ca="1"/>
        <v>1733.62</v>
      </c>
      <c r="BA226" s="8"/>
      <c r="BB226" s="8"/>
      <c r="BC226" s="8"/>
      <c r="BD226" s="8"/>
      <c r="BE226" s="8"/>
      <c r="BU226" t="s">
        <v>1436</v>
      </c>
      <c r="BV226" s="8">
        <v>27.96</v>
      </c>
      <c r="BX226" s="14">
        <f ca="1"/>
        <v>437</v>
      </c>
      <c r="BY226" s="14" t="str">
        <f ca="1"/>
        <v>Danny Richmond</v>
      </c>
      <c r="BZ226" s="14">
        <f ca="1"/>
        <v>769.53</v>
      </c>
      <c r="CO226" t="s">
        <v>498</v>
      </c>
      <c r="CP226" s="8">
        <v>1420.08</v>
      </c>
      <c r="CR226" s="14">
        <f ca="1"/>
        <v>758</v>
      </c>
      <c r="CS226" s="14" t="str">
        <f ca="1"/>
        <v>Encinitas</v>
      </c>
      <c r="CT226" s="14">
        <f ca="1"/>
        <v>56.379999999999995</v>
      </c>
    </row>
    <row r="227" spans="46:98" x14ac:dyDescent="0.3">
      <c r="AT227" t="s">
        <v>1001</v>
      </c>
      <c r="AU227" s="8">
        <v>1656.24</v>
      </c>
      <c r="AV227" s="8"/>
      <c r="AW227" s="8"/>
      <c r="AX227" s="14">
        <f ca="1"/>
        <v>224</v>
      </c>
      <c r="AY227" s="14" t="str">
        <f ca="1"/>
        <v>Memorex 80 Minute CD-R Spindle, 100/Pack</v>
      </c>
      <c r="AZ227" s="14">
        <f ca="1"/>
        <v>1724.01</v>
      </c>
      <c r="BA227" s="8"/>
      <c r="BB227" s="8"/>
      <c r="BC227" s="8"/>
      <c r="BD227" s="8"/>
      <c r="BE227" s="8"/>
      <c r="BU227" t="s">
        <v>2424</v>
      </c>
      <c r="BV227" s="8">
        <v>7974.21</v>
      </c>
      <c r="BX227" s="14">
        <f ca="1"/>
        <v>487</v>
      </c>
      <c r="BY227" s="14" t="str">
        <f ca="1"/>
        <v>Danny Vaughn</v>
      </c>
      <c r="BZ227" s="14">
        <f ca="1"/>
        <v>612.25</v>
      </c>
      <c r="CO227" t="s">
        <v>1245</v>
      </c>
      <c r="CP227" s="8">
        <v>151.46</v>
      </c>
      <c r="CR227" s="14">
        <f ca="1"/>
        <v>266</v>
      </c>
      <c r="CS227" s="14" t="str">
        <f ca="1"/>
        <v>Englewood</v>
      </c>
      <c r="CT227" s="14">
        <f ca="1"/>
        <v>1420.08</v>
      </c>
    </row>
    <row r="228" spans="46:98" x14ac:dyDescent="0.3">
      <c r="AT228" t="s">
        <v>722</v>
      </c>
      <c r="AU228" s="8">
        <v>1619.95</v>
      </c>
      <c r="AV228" s="8"/>
      <c r="AW228" s="8"/>
      <c r="AX228" s="14">
        <f ca="1"/>
        <v>225</v>
      </c>
      <c r="AY228" s="14" t="str">
        <f ca="1"/>
        <v>Micro Innovations Micro Digital Wireless Keyboard and Mouse, Gray</v>
      </c>
      <c r="AZ228" s="14">
        <f ca="1"/>
        <v>1670.33</v>
      </c>
      <c r="BA228" s="8"/>
      <c r="BB228" s="8"/>
      <c r="BC228" s="8"/>
      <c r="BD228" s="8"/>
      <c r="BE228" s="8"/>
      <c r="BU228" t="s">
        <v>1530</v>
      </c>
      <c r="BV228" s="8">
        <v>3702.4</v>
      </c>
      <c r="BX228" s="14">
        <f ca="1"/>
        <v>1064</v>
      </c>
      <c r="BY228" s="14" t="str">
        <f ca="1"/>
        <v>David Hoyle</v>
      </c>
      <c r="BZ228" s="14">
        <f ca="1"/>
        <v>27.96</v>
      </c>
      <c r="CO228" t="s">
        <v>976</v>
      </c>
      <c r="CP228" s="8">
        <v>443.23</v>
      </c>
      <c r="CR228" s="14">
        <f ca="1"/>
        <v>639</v>
      </c>
      <c r="CS228" s="14" t="str">
        <f ca="1"/>
        <v>Enid</v>
      </c>
      <c r="CT228" s="14">
        <f ca="1"/>
        <v>151.46</v>
      </c>
    </row>
    <row r="229" spans="46:98" x14ac:dyDescent="0.3">
      <c r="AT229" t="s">
        <v>156</v>
      </c>
      <c r="AU229" s="8">
        <v>1616.4399999999998</v>
      </c>
      <c r="AV229" s="8"/>
      <c r="AW229" s="8"/>
      <c r="AX229" s="14">
        <f ca="1"/>
        <v>226</v>
      </c>
      <c r="AY229" s="14" t="str">
        <f ca="1"/>
        <v>8890</v>
      </c>
      <c r="AZ229" s="14">
        <f ca="1"/>
        <v>1656.24</v>
      </c>
      <c r="BA229" s="8"/>
      <c r="BB229" s="8"/>
      <c r="BC229" s="8"/>
      <c r="BD229" s="8"/>
      <c r="BE229" s="8"/>
      <c r="BU229" t="s">
        <v>2489</v>
      </c>
      <c r="BV229" s="8">
        <v>411.64</v>
      </c>
      <c r="BX229" s="14">
        <f ca="1"/>
        <v>58</v>
      </c>
      <c r="BY229" s="14" t="str">
        <f ca="1"/>
        <v>David Powell</v>
      </c>
      <c r="BZ229" s="14">
        <f ca="1"/>
        <v>7974.21</v>
      </c>
      <c r="CO229" t="s">
        <v>2418</v>
      </c>
      <c r="CP229" s="8">
        <v>21.46</v>
      </c>
      <c r="CR229" s="14">
        <f ca="1"/>
        <v>460</v>
      </c>
      <c r="CS229" s="14" t="str">
        <f ca="1"/>
        <v>Enterprise</v>
      </c>
      <c r="CT229" s="14">
        <f ca="1"/>
        <v>443.23</v>
      </c>
    </row>
    <row r="230" spans="46:98" x14ac:dyDescent="0.3">
      <c r="AT230" t="s">
        <v>1682</v>
      </c>
      <c r="AU230" s="8">
        <v>1610.15</v>
      </c>
      <c r="AV230" s="8"/>
      <c r="AW230" s="8"/>
      <c r="AX230" s="14">
        <f ca="1"/>
        <v>227</v>
      </c>
      <c r="AY230" s="14" t="str">
        <f ca="1"/>
        <v>Brother DCP1000 Digital 3 in 1 Multifunction Machine</v>
      </c>
      <c r="AZ230" s="14">
        <f ca="1"/>
        <v>1619.95</v>
      </c>
      <c r="BA230" s="8"/>
      <c r="BB230" s="8"/>
      <c r="BC230" s="8"/>
      <c r="BD230" s="8"/>
      <c r="BE230" s="8"/>
      <c r="BU230" t="s">
        <v>1306</v>
      </c>
      <c r="BV230" s="8">
        <v>19.29</v>
      </c>
      <c r="BX230" s="14">
        <f ca="1"/>
        <v>142</v>
      </c>
      <c r="BY230" s="14" t="str">
        <f ca="1"/>
        <v>David Weaver</v>
      </c>
      <c r="BZ230" s="14">
        <f ca="1"/>
        <v>3702.4</v>
      </c>
      <c r="CO230" t="s">
        <v>2151</v>
      </c>
      <c r="CP230" s="8">
        <v>3076.5299999999997</v>
      </c>
      <c r="CR230" s="14">
        <f ca="1"/>
        <v>837</v>
      </c>
      <c r="CS230" s="14" t="str">
        <f ca="1"/>
        <v>Euclid</v>
      </c>
      <c r="CT230" s="14">
        <f ca="1"/>
        <v>21.46</v>
      </c>
    </row>
    <row r="231" spans="46:98" x14ac:dyDescent="0.3">
      <c r="AT231" t="s">
        <v>2577</v>
      </c>
      <c r="AU231" s="8">
        <v>1608.11</v>
      </c>
      <c r="AV231" s="8"/>
      <c r="AW231" s="8"/>
      <c r="AX231" s="14">
        <f ca="1"/>
        <v>228</v>
      </c>
      <c r="AY231" s="14" t="str">
        <f ca="1"/>
        <v>Lock-Up Easel 'Spel-Binder'</v>
      </c>
      <c r="AZ231" s="14">
        <f ca="1"/>
        <v>1616.4399999999998</v>
      </c>
      <c r="BA231" s="8"/>
      <c r="BB231" s="8"/>
      <c r="BC231" s="8"/>
      <c r="BD231" s="8"/>
      <c r="BE231" s="8"/>
      <c r="BU231" t="s">
        <v>551</v>
      </c>
      <c r="BV231" s="8">
        <v>1892.6</v>
      </c>
      <c r="BX231" s="14">
        <f ca="1"/>
        <v>576</v>
      </c>
      <c r="BY231" s="14" t="str">
        <f ca="1"/>
        <v>David Wrenn</v>
      </c>
      <c r="BZ231" s="14">
        <f ca="1"/>
        <v>411.64</v>
      </c>
      <c r="CO231" t="s">
        <v>1021</v>
      </c>
      <c r="CP231" s="8">
        <v>52.09</v>
      </c>
      <c r="CR231" s="14">
        <f ca="1"/>
        <v>135</v>
      </c>
      <c r="CS231" s="14" t="str">
        <f ca="1"/>
        <v>Euless</v>
      </c>
      <c r="CT231" s="14">
        <f ca="1"/>
        <v>3076.5299999999997</v>
      </c>
    </row>
    <row r="232" spans="46:98" x14ac:dyDescent="0.3">
      <c r="AT232" t="s">
        <v>338</v>
      </c>
      <c r="AU232" s="8">
        <v>1607.57</v>
      </c>
      <c r="AV232" s="8"/>
      <c r="AW232" s="8"/>
      <c r="AX232" s="14">
        <f ca="1"/>
        <v>229</v>
      </c>
      <c r="AY232" s="14" t="str">
        <f ca="1"/>
        <v>Advantus 10-Drawer Portable Organizer, Chrome Metal Frame, Smoke Drawers</v>
      </c>
      <c r="AZ232" s="14">
        <f ca="1"/>
        <v>1610.15</v>
      </c>
      <c r="BA232" s="8"/>
      <c r="BB232" s="8"/>
      <c r="BC232" s="8"/>
      <c r="BD232" s="8"/>
      <c r="BE232" s="8"/>
      <c r="BU232" t="s">
        <v>469</v>
      </c>
      <c r="BV232" s="8">
        <v>1219.1600000000001</v>
      </c>
      <c r="BX232" s="14">
        <f ca="1"/>
        <v>1091</v>
      </c>
      <c r="BY232" s="14" t="str">
        <f ca="1"/>
        <v>Dawn Larson</v>
      </c>
      <c r="BZ232" s="14">
        <f ca="1"/>
        <v>19.29</v>
      </c>
      <c r="CO232" t="s">
        <v>1488</v>
      </c>
      <c r="CP232" s="8">
        <v>51.82</v>
      </c>
      <c r="CR232" s="14">
        <f ca="1"/>
        <v>770</v>
      </c>
      <c r="CS232" s="14" t="str">
        <f ca="1"/>
        <v>Eureka</v>
      </c>
      <c r="CT232" s="14">
        <f ca="1"/>
        <v>52.09</v>
      </c>
    </row>
    <row r="233" spans="46:98" x14ac:dyDescent="0.3">
      <c r="AT233" t="s">
        <v>162</v>
      </c>
      <c r="AU233" s="8">
        <v>1600.71</v>
      </c>
      <c r="AV233" s="8"/>
      <c r="AW233" s="8"/>
      <c r="AX233" s="14">
        <f ca="1"/>
        <v>230</v>
      </c>
      <c r="AY233" s="14" t="str">
        <f ca="1"/>
        <v>Office Star Flex Back Scooter Chair with Aluminum Finish Frame</v>
      </c>
      <c r="AZ233" s="14">
        <f ca="1"/>
        <v>1608.11</v>
      </c>
      <c r="BA233" s="8"/>
      <c r="BB233" s="8"/>
      <c r="BC233" s="8"/>
      <c r="BD233" s="8"/>
      <c r="BE233" s="8"/>
      <c r="BU233" t="s">
        <v>1268</v>
      </c>
      <c r="BV233" s="8">
        <v>1029.4099999999999</v>
      </c>
      <c r="BX233" s="14">
        <f ca="1"/>
        <v>249</v>
      </c>
      <c r="BY233" s="14" t="str">
        <f ca="1"/>
        <v>Dean Solomon</v>
      </c>
      <c r="BZ233" s="14">
        <f ca="1"/>
        <v>1892.6</v>
      </c>
      <c r="CO233" t="s">
        <v>442</v>
      </c>
      <c r="CP233" s="8">
        <v>276.64</v>
      </c>
      <c r="CR233" s="14">
        <f ca="1"/>
        <v>774</v>
      </c>
      <c r="CS233" s="14" t="str">
        <f ca="1"/>
        <v>Everett</v>
      </c>
      <c r="CT233" s="14">
        <f ca="1"/>
        <v>51.82</v>
      </c>
    </row>
    <row r="234" spans="46:98" x14ac:dyDescent="0.3">
      <c r="AT234" t="s">
        <v>2305</v>
      </c>
      <c r="AU234" s="8">
        <v>1599.96</v>
      </c>
      <c r="AV234" s="8"/>
      <c r="AW234" s="8"/>
      <c r="AX234" s="14">
        <f ca="1"/>
        <v>231</v>
      </c>
      <c r="AY234" s="14" t="str">
        <f ca="1"/>
        <v>Holmes Replacement Filter for HEPA Air Cleaner, Large Room</v>
      </c>
      <c r="AZ234" s="14">
        <f ca="1"/>
        <v>1607.57</v>
      </c>
      <c r="BA234" s="8"/>
      <c r="BB234" s="8"/>
      <c r="BC234" s="8"/>
      <c r="BD234" s="8"/>
      <c r="BE234" s="8"/>
      <c r="BU234" t="s">
        <v>630</v>
      </c>
      <c r="BV234" s="8">
        <v>1081.54</v>
      </c>
      <c r="BX234" s="14">
        <f ca="1"/>
        <v>339</v>
      </c>
      <c r="BY234" s="14" t="str">
        <f ca="1"/>
        <v>Debbie Dillon</v>
      </c>
      <c r="BZ234" s="14">
        <f ca="1"/>
        <v>1219.1600000000001</v>
      </c>
      <c r="CO234" t="s">
        <v>2358</v>
      </c>
      <c r="CP234" s="8">
        <v>253.63000000000002</v>
      </c>
      <c r="CR234" s="14">
        <f ca="1"/>
        <v>553</v>
      </c>
      <c r="CS234" s="14" t="str">
        <f ca="1"/>
        <v>Fairborn</v>
      </c>
      <c r="CT234" s="14">
        <f ca="1"/>
        <v>276.64</v>
      </c>
    </row>
    <row r="235" spans="46:98" x14ac:dyDescent="0.3">
      <c r="AT235" t="s">
        <v>1803</v>
      </c>
      <c r="AU235" s="8">
        <v>1595.86</v>
      </c>
      <c r="AV235" s="8"/>
      <c r="AW235" s="8"/>
      <c r="AX235" s="14">
        <f ca="1"/>
        <v>232</v>
      </c>
      <c r="AY235" s="14" t="str">
        <f ca="1"/>
        <v>Accessory17</v>
      </c>
      <c r="AZ235" s="14">
        <f ca="1"/>
        <v>1600.71</v>
      </c>
      <c r="BA235" s="8"/>
      <c r="BB235" s="8"/>
      <c r="BC235" s="8"/>
      <c r="BD235" s="8"/>
      <c r="BE235" s="8"/>
      <c r="BU235" t="s">
        <v>719</v>
      </c>
      <c r="BV235" s="8">
        <v>1664.6100000000001</v>
      </c>
      <c r="BX235" s="14">
        <f ca="1"/>
        <v>379</v>
      </c>
      <c r="BY235" s="14" t="str">
        <f ca="1"/>
        <v>Debbie Hsu</v>
      </c>
      <c r="BZ235" s="14">
        <f ca="1"/>
        <v>1029.4099999999999</v>
      </c>
      <c r="CO235" t="s">
        <v>1141</v>
      </c>
      <c r="CP235" s="8">
        <v>2288.1</v>
      </c>
      <c r="CR235" s="14">
        <f ca="1"/>
        <v>568</v>
      </c>
      <c r="CS235" s="14" t="str">
        <f ca="1"/>
        <v>Fairfax</v>
      </c>
      <c r="CT235" s="14">
        <f ca="1"/>
        <v>253.63000000000002</v>
      </c>
    </row>
    <row r="236" spans="46:98" x14ac:dyDescent="0.3">
      <c r="AT236" t="s">
        <v>1954</v>
      </c>
      <c r="AU236" s="8">
        <v>1595.82</v>
      </c>
      <c r="AV236" s="8"/>
      <c r="AW236" s="8"/>
      <c r="AX236" s="14">
        <f ca="1"/>
        <v>233</v>
      </c>
      <c r="AY236" s="14" t="str">
        <f ca="1"/>
        <v>Sanyo 2.5 Cubic Foot Mid-Size Office Refrigerators</v>
      </c>
      <c r="AZ236" s="14">
        <f ca="1"/>
        <v>1599.96</v>
      </c>
      <c r="BA236" s="8"/>
      <c r="BB236" s="8"/>
      <c r="BC236" s="8"/>
      <c r="BD236" s="8"/>
      <c r="BE236" s="8"/>
      <c r="BU236" t="s">
        <v>2249</v>
      </c>
      <c r="BV236" s="8">
        <v>170.44</v>
      </c>
      <c r="BX236" s="14">
        <f ca="1"/>
        <v>367</v>
      </c>
      <c r="BY236" s="14" t="str">
        <f ca="1"/>
        <v>Debbie Stevenson</v>
      </c>
      <c r="BZ236" s="14">
        <f ca="1"/>
        <v>1081.54</v>
      </c>
      <c r="CO236" t="s">
        <v>2759</v>
      </c>
      <c r="CP236" s="8">
        <v>135.78</v>
      </c>
      <c r="CR236" s="14">
        <f ca="1"/>
        <v>192</v>
      </c>
      <c r="CS236" s="14" t="str">
        <f ca="1"/>
        <v>Fairfield</v>
      </c>
      <c r="CT236" s="14">
        <f ca="1"/>
        <v>2288.1</v>
      </c>
    </row>
    <row r="237" spans="46:98" x14ac:dyDescent="0.3">
      <c r="AT237" t="s">
        <v>97</v>
      </c>
      <c r="AU237" s="8">
        <v>1579.9899999999998</v>
      </c>
      <c r="AV237" s="8"/>
      <c r="AW237" s="8"/>
      <c r="AX237" s="14">
        <f ca="1"/>
        <v>234</v>
      </c>
      <c r="AY237" s="14" t="str">
        <f ca="1"/>
        <v>8860</v>
      </c>
      <c r="AZ237" s="14">
        <f ca="1"/>
        <v>1595.86</v>
      </c>
      <c r="BA237" s="8"/>
      <c r="BB237" s="8"/>
      <c r="BC237" s="8"/>
      <c r="BD237" s="8"/>
      <c r="BE237" s="8"/>
      <c r="BU237" t="s">
        <v>2419</v>
      </c>
      <c r="BV237" s="8">
        <v>2215.2000000000003</v>
      </c>
      <c r="BX237" s="14">
        <f ca="1"/>
        <v>276</v>
      </c>
      <c r="BY237" s="14" t="str">
        <f ca="1"/>
        <v>Deborah Paul</v>
      </c>
      <c r="BZ237" s="14">
        <f ca="1"/>
        <v>1664.6100000000001</v>
      </c>
      <c r="CO237" t="s">
        <v>2986</v>
      </c>
      <c r="CP237" s="8">
        <v>27.76</v>
      </c>
      <c r="CR237" s="14">
        <f ca="1"/>
        <v>652</v>
      </c>
      <c r="CS237" s="14" t="str">
        <f ca="1"/>
        <v>Fairmont</v>
      </c>
      <c r="CT237" s="14">
        <f ca="1"/>
        <v>135.78</v>
      </c>
    </row>
    <row r="238" spans="46:98" x14ac:dyDescent="0.3">
      <c r="AT238" t="s">
        <v>432</v>
      </c>
      <c r="AU238" s="8">
        <v>1568.99</v>
      </c>
      <c r="AV238" s="8"/>
      <c r="AW238" s="8"/>
      <c r="AX238" s="14">
        <f ca="1"/>
        <v>235</v>
      </c>
      <c r="AY238" s="14" t="str">
        <f ca="1"/>
        <v>Executive Impressions 13" Chairman Wall Clock</v>
      </c>
      <c r="AZ238" s="14">
        <f ca="1"/>
        <v>1595.82</v>
      </c>
      <c r="BA238" s="8"/>
      <c r="BB238" s="8"/>
      <c r="BC238" s="8"/>
      <c r="BD238" s="8"/>
      <c r="BE238" s="8"/>
      <c r="BU238" t="s">
        <v>1867</v>
      </c>
      <c r="BV238" s="8">
        <v>47.4</v>
      </c>
      <c r="BX238" s="14">
        <f ca="1"/>
        <v>772</v>
      </c>
      <c r="BY238" s="14" t="str">
        <f ca="1"/>
        <v>Debra Batchelor</v>
      </c>
      <c r="BZ238" s="14">
        <f ca="1"/>
        <v>170.44</v>
      </c>
      <c r="CO238" t="s">
        <v>1194</v>
      </c>
      <c r="CP238" s="8">
        <v>2512.3200000000002</v>
      </c>
      <c r="CR238" s="14">
        <f ca="1"/>
        <v>826</v>
      </c>
      <c r="CS238" s="14" t="str">
        <f ca="1"/>
        <v>Farmers Branch</v>
      </c>
      <c r="CT238" s="14">
        <f ca="1"/>
        <v>27.76</v>
      </c>
    </row>
    <row r="239" spans="46:98" x14ac:dyDescent="0.3">
      <c r="AT239" t="s">
        <v>295</v>
      </c>
      <c r="AU239" s="8">
        <v>1567.62</v>
      </c>
      <c r="AV239" s="8"/>
      <c r="AW239" s="8"/>
      <c r="AX239" s="14">
        <f ca="1"/>
        <v>236</v>
      </c>
      <c r="AY239" s="14" t="str">
        <f ca="1"/>
        <v>Belkin 105-Key Black Keyboard</v>
      </c>
      <c r="AZ239" s="14">
        <f ca="1"/>
        <v>1579.9899999999998</v>
      </c>
      <c r="BA239" s="8"/>
      <c r="BB239" s="8"/>
      <c r="BC239" s="8"/>
      <c r="BD239" s="8"/>
      <c r="BE239" s="8"/>
      <c r="BU239" t="s">
        <v>702</v>
      </c>
      <c r="BV239" s="8">
        <v>13.05</v>
      </c>
      <c r="BX239" s="14">
        <f ca="1"/>
        <v>221</v>
      </c>
      <c r="BY239" s="14" t="str">
        <f ca="1"/>
        <v>Debra Block</v>
      </c>
      <c r="BZ239" s="14">
        <f ca="1"/>
        <v>2215.2000000000003</v>
      </c>
      <c r="CO239" t="s">
        <v>1879</v>
      </c>
      <c r="CP239" s="8">
        <v>4482.9400000000005</v>
      </c>
      <c r="CR239" s="14">
        <f ca="1"/>
        <v>177</v>
      </c>
      <c r="CS239" s="14" t="str">
        <f ca="1"/>
        <v>Farmington Hills</v>
      </c>
      <c r="CT239" s="14">
        <f ca="1"/>
        <v>2512.3200000000002</v>
      </c>
    </row>
    <row r="240" spans="46:98" x14ac:dyDescent="0.3">
      <c r="AT240" t="s">
        <v>1524</v>
      </c>
      <c r="AU240" s="8">
        <v>1545.6799999999998</v>
      </c>
      <c r="AV240" s="8"/>
      <c r="AW240" s="8"/>
      <c r="AX240" s="14">
        <f ca="1"/>
        <v>237</v>
      </c>
      <c r="AY240" s="14" t="str">
        <f ca="1"/>
        <v>Kensington 7 Outlet MasterPiece Power Center with Fax/Phone Line Protection</v>
      </c>
      <c r="AZ240" s="14">
        <f ca="1"/>
        <v>1568.99</v>
      </c>
      <c r="BA240" s="8"/>
      <c r="BB240" s="8"/>
      <c r="BC240" s="8"/>
      <c r="BD240" s="8"/>
      <c r="BE240" s="8"/>
      <c r="BU240" t="s">
        <v>1600</v>
      </c>
      <c r="BV240" s="8">
        <v>1216.32</v>
      </c>
      <c r="BX240" s="14">
        <f ca="1"/>
        <v>1002</v>
      </c>
      <c r="BY240" s="14" t="str">
        <f ca="1"/>
        <v>Debra P May</v>
      </c>
      <c r="BZ240" s="14">
        <f ca="1"/>
        <v>47.4</v>
      </c>
      <c r="CO240" t="s">
        <v>1505</v>
      </c>
      <c r="CP240" s="8">
        <v>391.4</v>
      </c>
      <c r="CR240" s="14">
        <f ca="1"/>
        <v>95</v>
      </c>
      <c r="CS240" s="14" t="str">
        <f ca="1"/>
        <v>Farragut</v>
      </c>
      <c r="CT240" s="14">
        <f ca="1"/>
        <v>4482.9400000000005</v>
      </c>
    </row>
    <row r="241" spans="46:98" x14ac:dyDescent="0.3">
      <c r="AT241" t="s">
        <v>777</v>
      </c>
      <c r="AU241" s="8">
        <v>1543.55</v>
      </c>
      <c r="AV241" s="8"/>
      <c r="AW241" s="8"/>
      <c r="AX241" s="14">
        <f ca="1"/>
        <v>238</v>
      </c>
      <c r="AY241" s="14" t="str">
        <f ca="1"/>
        <v>Xerox 1951</v>
      </c>
      <c r="AZ241" s="14">
        <f ca="1"/>
        <v>1567.62</v>
      </c>
      <c r="BA241" s="8"/>
      <c r="BB241" s="8"/>
      <c r="BC241" s="8"/>
      <c r="BD241" s="8"/>
      <c r="BE241" s="8"/>
      <c r="BU241" t="s">
        <v>1714</v>
      </c>
      <c r="BV241" s="8">
        <v>761.16</v>
      </c>
      <c r="BX241" s="14">
        <f ca="1"/>
        <v>1106</v>
      </c>
      <c r="BY241" s="14" t="str">
        <f ca="1"/>
        <v>Debra Proctor</v>
      </c>
      <c r="BZ241" s="14">
        <f ca="1"/>
        <v>13.05</v>
      </c>
      <c r="CO241" t="s">
        <v>1797</v>
      </c>
      <c r="CP241" s="8">
        <v>86.12</v>
      </c>
      <c r="CR241" s="14">
        <f ca="1"/>
        <v>481</v>
      </c>
      <c r="CS241" s="14" t="str">
        <f ca="1"/>
        <v>Fayetteville</v>
      </c>
      <c r="CT241" s="14">
        <f ca="1"/>
        <v>391.4</v>
      </c>
    </row>
    <row r="242" spans="46:98" x14ac:dyDescent="0.3">
      <c r="AT242" t="s">
        <v>1053</v>
      </c>
      <c r="AU242" s="8">
        <v>1540.6</v>
      </c>
      <c r="AV242" s="8"/>
      <c r="AW242" s="8"/>
      <c r="AX242" s="14">
        <f ca="1"/>
        <v>239</v>
      </c>
      <c r="AY242" s="14" t="str">
        <f ca="1"/>
        <v>Global Commerce™ Series High-Back Swivel/Tilt Chairs</v>
      </c>
      <c r="AZ242" s="14">
        <f ca="1"/>
        <v>1545.6799999999998</v>
      </c>
      <c r="BA242" s="8"/>
      <c r="BB242" s="8"/>
      <c r="BC242" s="8"/>
      <c r="BD242" s="8"/>
      <c r="BE242" s="8"/>
      <c r="BU242" t="s">
        <v>2642</v>
      </c>
      <c r="BV242" s="8">
        <v>1782.44</v>
      </c>
      <c r="BX242" s="14">
        <f ca="1"/>
        <v>341</v>
      </c>
      <c r="BY242" s="14" t="str">
        <f ca="1"/>
        <v>Denise Carver</v>
      </c>
      <c r="BZ242" s="14">
        <f ca="1"/>
        <v>1216.32</v>
      </c>
      <c r="CO242" t="s">
        <v>773</v>
      </c>
      <c r="CP242" s="8">
        <v>229.44</v>
      </c>
      <c r="CR242" s="14">
        <f ca="1"/>
        <v>717</v>
      </c>
      <c r="CS242" s="14" t="str">
        <f ca="1"/>
        <v>Fitchburg</v>
      </c>
      <c r="CT242" s="14">
        <f ca="1"/>
        <v>86.12</v>
      </c>
    </row>
    <row r="243" spans="46:98" x14ac:dyDescent="0.3">
      <c r="AT243" t="s">
        <v>1070</v>
      </c>
      <c r="AU243" s="8">
        <v>1528.96</v>
      </c>
      <c r="AV243" s="8"/>
      <c r="AW243" s="8"/>
      <c r="AX243" s="14">
        <f ca="1"/>
        <v>240</v>
      </c>
      <c r="AY243" s="14" t="str">
        <f ca="1"/>
        <v>StarTAC Series</v>
      </c>
      <c r="AZ243" s="14">
        <f ca="1"/>
        <v>1543.55</v>
      </c>
      <c r="BA243" s="8"/>
      <c r="BB243" s="8"/>
      <c r="BC243" s="8"/>
      <c r="BD243" s="8"/>
      <c r="BE243" s="8"/>
      <c r="BU243" t="s">
        <v>2666</v>
      </c>
      <c r="BV243" s="8">
        <v>3846.06</v>
      </c>
      <c r="BX243" s="14">
        <f ca="1"/>
        <v>444</v>
      </c>
      <c r="BY243" s="14" t="str">
        <f ca="1"/>
        <v>Denise McIntosh</v>
      </c>
      <c r="BZ243" s="14">
        <f ca="1"/>
        <v>761.16</v>
      </c>
      <c r="CO243" t="s">
        <v>1518</v>
      </c>
      <c r="CP243" s="8">
        <v>3837.6499999999996</v>
      </c>
      <c r="CR243" s="14">
        <f ca="1"/>
        <v>583</v>
      </c>
      <c r="CS243" s="14" t="str">
        <f ca="1"/>
        <v>Flagstaff</v>
      </c>
      <c r="CT243" s="14">
        <f ca="1"/>
        <v>229.44</v>
      </c>
    </row>
    <row r="244" spans="46:98" x14ac:dyDescent="0.3">
      <c r="AT244" t="s">
        <v>961</v>
      </c>
      <c r="AU244" s="8">
        <v>1527.97</v>
      </c>
      <c r="AV244" s="8"/>
      <c r="AW244" s="8"/>
      <c r="AX244" s="14">
        <f ca="1"/>
        <v>241</v>
      </c>
      <c r="AY244" s="14" t="str">
        <f ca="1"/>
        <v>Lesro Sheffield Collection Coffee Table, End Table, Center Table, Corner Table</v>
      </c>
      <c r="AZ244" s="14">
        <f ca="1"/>
        <v>1540.6</v>
      </c>
      <c r="BA244" s="8"/>
      <c r="BB244" s="8"/>
      <c r="BC244" s="8"/>
      <c r="BD244" s="8"/>
      <c r="BE244" s="8"/>
      <c r="BU244" t="s">
        <v>2529</v>
      </c>
      <c r="BV244" s="8">
        <v>3282.2000000000003</v>
      </c>
      <c r="BX244" s="14">
        <f ca="1"/>
        <v>265</v>
      </c>
      <c r="BY244" s="14" t="str">
        <f ca="1"/>
        <v>Denise Parks</v>
      </c>
      <c r="BZ244" s="14">
        <f ca="1"/>
        <v>1782.44</v>
      </c>
      <c r="CO244" t="s">
        <v>1663</v>
      </c>
      <c r="CP244" s="8">
        <v>257.52</v>
      </c>
      <c r="CR244" s="14">
        <f ca="1"/>
        <v>109</v>
      </c>
      <c r="CS244" s="14" t="str">
        <f ca="1"/>
        <v>Flint</v>
      </c>
      <c r="CT244" s="14">
        <f ca="1"/>
        <v>3837.6499999999996</v>
      </c>
    </row>
    <row r="245" spans="46:98" x14ac:dyDescent="0.3">
      <c r="AT245" t="s">
        <v>1187</v>
      </c>
      <c r="AU245" s="8">
        <v>1523.35</v>
      </c>
      <c r="AV245" s="8"/>
      <c r="AW245" s="8"/>
      <c r="AX245" s="14">
        <f ca="1"/>
        <v>242</v>
      </c>
      <c r="AY245" s="14" t="str">
        <f ca="1"/>
        <v>Bionaire Personal Warm Mist Humidifier/Vaporizer</v>
      </c>
      <c r="AZ245" s="14">
        <f ca="1"/>
        <v>1528.96</v>
      </c>
      <c r="BA245" s="8"/>
      <c r="BB245" s="8"/>
      <c r="BC245" s="8"/>
      <c r="BD245" s="8"/>
      <c r="BE245" s="8"/>
      <c r="BU245" t="s">
        <v>2919</v>
      </c>
      <c r="BV245" s="8">
        <v>66.319999999999993</v>
      </c>
      <c r="BX245" s="14">
        <f ca="1"/>
        <v>132</v>
      </c>
      <c r="BY245" s="14" t="str">
        <f ca="1"/>
        <v>Dennis Block Richardson</v>
      </c>
      <c r="BZ245" s="14">
        <f ca="1"/>
        <v>3846.06</v>
      </c>
      <c r="CO245" t="s">
        <v>1313</v>
      </c>
      <c r="CP245" s="8">
        <v>1847.41</v>
      </c>
      <c r="CR245" s="14">
        <f ca="1"/>
        <v>564</v>
      </c>
      <c r="CS245" s="14" t="str">
        <f ca="1"/>
        <v>Florence</v>
      </c>
      <c r="CT245" s="14">
        <f ca="1"/>
        <v>257.52</v>
      </c>
    </row>
    <row r="246" spans="46:98" x14ac:dyDescent="0.3">
      <c r="AT246" t="s">
        <v>965</v>
      </c>
      <c r="AU246" s="8">
        <v>1497.22</v>
      </c>
      <c r="AV246" s="8"/>
      <c r="AW246" s="8"/>
      <c r="AX246" s="14">
        <f ca="1"/>
        <v>243</v>
      </c>
      <c r="AY246" s="14" t="str">
        <f ca="1"/>
        <v>Okidata ML520 Series Dot Matrix Printers</v>
      </c>
      <c r="AZ246" s="14">
        <f ca="1"/>
        <v>1527.97</v>
      </c>
      <c r="BA246" s="8"/>
      <c r="BB246" s="8"/>
      <c r="BC246" s="8"/>
      <c r="BD246" s="8"/>
      <c r="BE246" s="8"/>
      <c r="BU246" t="s">
        <v>2144</v>
      </c>
      <c r="BV246" s="8">
        <v>108.99</v>
      </c>
      <c r="BX246" s="14">
        <f ca="1"/>
        <v>155</v>
      </c>
      <c r="BY246" s="14" t="str">
        <f ca="1"/>
        <v>Dennis Bowen</v>
      </c>
      <c r="BZ246" s="14">
        <f ca="1"/>
        <v>3282.2000000000003</v>
      </c>
      <c r="CO246" t="s">
        <v>1351</v>
      </c>
      <c r="CP246" s="8">
        <v>68.45</v>
      </c>
      <c r="CR246" s="14">
        <f ca="1"/>
        <v>231</v>
      </c>
      <c r="CS246" s="14" t="str">
        <f ca="1"/>
        <v>Flower Mound</v>
      </c>
      <c r="CT246" s="14">
        <f ca="1"/>
        <v>1847.41</v>
      </c>
    </row>
    <row r="247" spans="46:98" x14ac:dyDescent="0.3">
      <c r="AT247" t="s">
        <v>3030</v>
      </c>
      <c r="AU247" s="8">
        <v>1483.16</v>
      </c>
      <c r="AV247" s="8"/>
      <c r="AW247" s="8"/>
      <c r="AX247" s="14">
        <f ca="1"/>
        <v>244</v>
      </c>
      <c r="AY247" s="14" t="str">
        <f ca="1"/>
        <v>Lexmark Z54se Color Inkjet Printer</v>
      </c>
      <c r="AZ247" s="14">
        <f ca="1"/>
        <v>1523.35</v>
      </c>
      <c r="BA247" s="8"/>
      <c r="BB247" s="8"/>
      <c r="BC247" s="8"/>
      <c r="BD247" s="8"/>
      <c r="BE247" s="8"/>
      <c r="BU247" t="s">
        <v>1806</v>
      </c>
      <c r="BV247" s="8">
        <v>6968.9</v>
      </c>
      <c r="BX247" s="14">
        <f ca="1"/>
        <v>938</v>
      </c>
      <c r="BY247" s="14" t="str">
        <f ca="1"/>
        <v>Dennis Boykin Townsend</v>
      </c>
      <c r="BZ247" s="14">
        <f ca="1"/>
        <v>66.319999999999993</v>
      </c>
      <c r="CO247" t="s">
        <v>819</v>
      </c>
      <c r="CP247" s="8">
        <v>4106.75</v>
      </c>
      <c r="CR247" s="14">
        <f ca="1"/>
        <v>743</v>
      </c>
      <c r="CS247" s="14" t="str">
        <f ca="1"/>
        <v>Fords</v>
      </c>
      <c r="CT247" s="14">
        <f ca="1"/>
        <v>68.45</v>
      </c>
    </row>
    <row r="248" spans="46:98" x14ac:dyDescent="0.3">
      <c r="AT248" t="s">
        <v>622</v>
      </c>
      <c r="AU248" s="8">
        <v>1444.17</v>
      </c>
      <c r="AV248" s="8"/>
      <c r="AW248" s="8"/>
      <c r="AX248" s="14">
        <f ca="1"/>
        <v>245</v>
      </c>
      <c r="AY248" s="14" t="str">
        <f ca="1"/>
        <v>Epson DFX5000+ Dot Matrix Printer</v>
      </c>
      <c r="AZ248" s="14">
        <f ca="1"/>
        <v>1497.22</v>
      </c>
      <c r="BA248" s="8"/>
      <c r="BB248" s="8"/>
      <c r="BC248" s="8"/>
      <c r="BD248" s="8"/>
      <c r="BE248" s="8"/>
      <c r="BU248" t="s">
        <v>1670</v>
      </c>
      <c r="BV248" s="8">
        <v>19.73</v>
      </c>
      <c r="BX248" s="14">
        <f ca="1"/>
        <v>850</v>
      </c>
      <c r="BY248" s="14" t="str">
        <f ca="1"/>
        <v>Dennis Welch</v>
      </c>
      <c r="BZ248" s="14">
        <f ca="1"/>
        <v>108.99</v>
      </c>
      <c r="CO248" t="s">
        <v>1460</v>
      </c>
      <c r="CP248" s="8">
        <v>3097.57</v>
      </c>
      <c r="CR248" s="14">
        <f ca="1"/>
        <v>100</v>
      </c>
      <c r="CS248" s="14" t="str">
        <f ca="1"/>
        <v>Forest Park</v>
      </c>
      <c r="CT248" s="14">
        <f ca="1"/>
        <v>4106.75</v>
      </c>
    </row>
    <row r="249" spans="46:98" x14ac:dyDescent="0.3">
      <c r="AT249" t="s">
        <v>2264</v>
      </c>
      <c r="AU249" s="8">
        <v>1434.51</v>
      </c>
      <c r="AV249" s="8"/>
      <c r="AW249" s="8"/>
      <c r="AX249" s="14">
        <f ca="1"/>
        <v>246</v>
      </c>
      <c r="AY249" s="14" t="str">
        <f ca="1"/>
        <v>Hewlett-Packard Deskjet 3820 Color Inkjet Printer</v>
      </c>
      <c r="AZ249" s="14">
        <f ca="1"/>
        <v>1483.16</v>
      </c>
      <c r="BA249" s="8"/>
      <c r="BB249" s="8"/>
      <c r="BC249" s="8"/>
      <c r="BD249" s="8"/>
      <c r="BE249" s="8"/>
      <c r="BU249" t="s">
        <v>828</v>
      </c>
      <c r="BV249" s="8">
        <v>58.05</v>
      </c>
      <c r="BX249" s="14">
        <f ca="1"/>
        <v>71</v>
      </c>
      <c r="BY249" s="14" t="str">
        <f ca="1"/>
        <v>Derek Jernigan</v>
      </c>
      <c r="BZ249" s="14">
        <f ca="1"/>
        <v>6968.9</v>
      </c>
      <c r="CO249" t="s">
        <v>456</v>
      </c>
      <c r="CP249" s="8">
        <v>606.47</v>
      </c>
      <c r="CR249" s="14">
        <f ca="1"/>
        <v>134</v>
      </c>
      <c r="CS249" s="14" t="str">
        <f ca="1"/>
        <v>Fort Collins</v>
      </c>
      <c r="CT249" s="14">
        <f ca="1"/>
        <v>3097.57</v>
      </c>
    </row>
    <row r="250" spans="46:98" x14ac:dyDescent="0.3">
      <c r="AT250" t="s">
        <v>1515</v>
      </c>
      <c r="AU250" s="8">
        <v>1414.88</v>
      </c>
      <c r="AV250" s="8"/>
      <c r="AW250" s="8"/>
      <c r="AX250" s="14">
        <f ca="1"/>
        <v>247</v>
      </c>
      <c r="AY250" s="14" t="str">
        <f ca="1"/>
        <v>Epson C82 Color Inkjet Printer</v>
      </c>
      <c r="AZ250" s="14">
        <f ca="1"/>
        <v>1444.17</v>
      </c>
      <c r="BA250" s="8"/>
      <c r="BB250" s="8"/>
      <c r="BC250" s="8"/>
      <c r="BD250" s="8"/>
      <c r="BE250" s="8"/>
      <c r="BU250" t="s">
        <v>1250</v>
      </c>
      <c r="BV250" s="8">
        <v>2665.54</v>
      </c>
      <c r="BX250" s="14">
        <f ca="1"/>
        <v>1087</v>
      </c>
      <c r="BY250" s="14" t="str">
        <f ca="1"/>
        <v>Derek McCormick</v>
      </c>
      <c r="BZ250" s="14">
        <f ca="1"/>
        <v>19.73</v>
      </c>
      <c r="CO250" t="s">
        <v>849</v>
      </c>
      <c r="CP250" s="8">
        <v>603.38</v>
      </c>
      <c r="CR250" s="14">
        <f ca="1"/>
        <v>402</v>
      </c>
      <c r="CS250" s="14" t="str">
        <f ca="1"/>
        <v>Fort Dodge</v>
      </c>
      <c r="CT250" s="14">
        <f ca="1"/>
        <v>606.47</v>
      </c>
    </row>
    <row r="251" spans="46:98" x14ac:dyDescent="0.3">
      <c r="AT251" t="s">
        <v>1006</v>
      </c>
      <c r="AU251" s="8">
        <v>1412.01</v>
      </c>
      <c r="AV251" s="8"/>
      <c r="AW251" s="8"/>
      <c r="AX251" s="14">
        <f ca="1"/>
        <v>248</v>
      </c>
      <c r="AY251" s="14" t="str">
        <f ca="1"/>
        <v>i1000plus</v>
      </c>
      <c r="AZ251" s="14">
        <f ca="1"/>
        <v>1434.51</v>
      </c>
      <c r="BA251" s="8"/>
      <c r="BB251" s="8"/>
      <c r="BC251" s="8"/>
      <c r="BD251" s="8"/>
      <c r="BE251" s="8"/>
      <c r="BU251" t="s">
        <v>1459</v>
      </c>
      <c r="BV251" s="8">
        <v>1083.8999999999999</v>
      </c>
      <c r="BX251" s="14">
        <f ca="1"/>
        <v>959</v>
      </c>
      <c r="BY251" s="14" t="str">
        <f ca="1"/>
        <v>Derek Sweeney</v>
      </c>
      <c r="BZ251" s="14">
        <f ca="1"/>
        <v>58.05</v>
      </c>
      <c r="CO251" t="s">
        <v>1063</v>
      </c>
      <c r="CP251" s="8">
        <v>501.73</v>
      </c>
      <c r="CR251" s="14">
        <f ca="1"/>
        <v>403</v>
      </c>
      <c r="CS251" s="14" t="str">
        <f ca="1"/>
        <v>Fort Lauderdale</v>
      </c>
      <c r="CT251" s="14">
        <f ca="1"/>
        <v>603.38</v>
      </c>
    </row>
    <row r="252" spans="46:98" x14ac:dyDescent="0.3">
      <c r="AT252" t="s">
        <v>545</v>
      </c>
      <c r="AU252" s="8">
        <v>1409.35</v>
      </c>
      <c r="AV252" s="8"/>
      <c r="AW252" s="8"/>
      <c r="AX252" s="14">
        <f ca="1"/>
        <v>249</v>
      </c>
      <c r="AY252" s="14" t="str">
        <f ca="1"/>
        <v>Imation 5.2GB DVD-RAM</v>
      </c>
      <c r="AZ252" s="14">
        <f ca="1"/>
        <v>1414.88</v>
      </c>
      <c r="BA252" s="8"/>
      <c r="BB252" s="8"/>
      <c r="BC252" s="8"/>
      <c r="BD252" s="8"/>
      <c r="BE252" s="8"/>
      <c r="BU252" t="s">
        <v>1509</v>
      </c>
      <c r="BV252" s="8">
        <v>253.07999999999998</v>
      </c>
      <c r="BX252" s="14">
        <f ca="1"/>
        <v>186</v>
      </c>
      <c r="BY252" s="14" t="str">
        <f ca="1"/>
        <v>Diana Coble Hubbard</v>
      </c>
      <c r="BZ252" s="14">
        <f ca="1"/>
        <v>2665.54</v>
      </c>
      <c r="CO252" t="s">
        <v>1963</v>
      </c>
      <c r="CP252" s="8">
        <v>53.42</v>
      </c>
      <c r="CR252" s="14">
        <f ca="1"/>
        <v>432</v>
      </c>
      <c r="CS252" s="14" t="str">
        <f ca="1"/>
        <v>Fort Lee</v>
      </c>
      <c r="CT252" s="14">
        <f ca="1"/>
        <v>501.73</v>
      </c>
    </row>
    <row r="253" spans="46:98" x14ac:dyDescent="0.3">
      <c r="AT253" t="s">
        <v>1919</v>
      </c>
      <c r="AU253" s="8">
        <v>1378.01</v>
      </c>
      <c r="AV253" s="8"/>
      <c r="AW253" s="8"/>
      <c r="AX253" s="14">
        <f ca="1"/>
        <v>250</v>
      </c>
      <c r="AY253" s="14" t="str">
        <f ca="1"/>
        <v>Targus USB Numeric Keypad</v>
      </c>
      <c r="AZ253" s="14">
        <f ca="1"/>
        <v>1412.01</v>
      </c>
      <c r="BA253" s="8"/>
      <c r="BB253" s="8"/>
      <c r="BC253" s="8"/>
      <c r="BD253" s="8"/>
      <c r="BE253" s="8"/>
      <c r="BU253" t="s">
        <v>2874</v>
      </c>
      <c r="BV253" s="8">
        <v>479.78000000000003</v>
      </c>
      <c r="BX253" s="14">
        <f ca="1"/>
        <v>366</v>
      </c>
      <c r="BY253" s="14" t="str">
        <f ca="1"/>
        <v>Diana Xu</v>
      </c>
      <c r="BZ253" s="14">
        <f ca="1"/>
        <v>1083.8999999999999</v>
      </c>
      <c r="CO253" t="s">
        <v>1983</v>
      </c>
      <c r="CP253" s="8">
        <v>120.34</v>
      </c>
      <c r="CR253" s="14">
        <f ca="1"/>
        <v>766</v>
      </c>
      <c r="CS253" s="14" t="str">
        <f ca="1"/>
        <v>Fort Myers</v>
      </c>
      <c r="CT253" s="14">
        <f ca="1"/>
        <v>53.42</v>
      </c>
    </row>
    <row r="254" spans="46:98" x14ac:dyDescent="0.3">
      <c r="AT254" t="s">
        <v>1765</v>
      </c>
      <c r="AU254" s="8">
        <v>1377.46</v>
      </c>
      <c r="AV254" s="8"/>
      <c r="AW254" s="8"/>
      <c r="AX254" s="14">
        <f ca="1"/>
        <v>251</v>
      </c>
      <c r="AY254" s="14" t="str">
        <f ca="1"/>
        <v>Xerox 1908</v>
      </c>
      <c r="AZ254" s="14">
        <f ca="1"/>
        <v>1409.35</v>
      </c>
      <c r="BA254" s="8"/>
      <c r="BB254" s="8"/>
      <c r="BC254" s="8"/>
      <c r="BD254" s="8"/>
      <c r="BE254" s="8"/>
      <c r="BU254" t="s">
        <v>572</v>
      </c>
      <c r="BV254" s="8">
        <v>782</v>
      </c>
      <c r="BX254" s="14">
        <f ca="1"/>
        <v>697</v>
      </c>
      <c r="BY254" s="14" t="str">
        <f ca="1"/>
        <v>Diane Barr</v>
      </c>
      <c r="BZ254" s="14">
        <f ca="1"/>
        <v>253.07999999999998</v>
      </c>
      <c r="CO254" t="s">
        <v>704</v>
      </c>
      <c r="CP254" s="8">
        <v>13.05</v>
      </c>
      <c r="CR254" s="14">
        <f ca="1"/>
        <v>670</v>
      </c>
      <c r="CS254" s="14" t="str">
        <f ca="1"/>
        <v>Fort Thomas</v>
      </c>
      <c r="CT254" s="14">
        <f ca="1"/>
        <v>120.34</v>
      </c>
    </row>
    <row r="255" spans="46:98" x14ac:dyDescent="0.3">
      <c r="AT255" t="s">
        <v>715</v>
      </c>
      <c r="AU255" s="8">
        <v>1373.47</v>
      </c>
      <c r="AV255" s="8"/>
      <c r="AW255" s="8"/>
      <c r="AX255" s="14">
        <f ca="1"/>
        <v>252</v>
      </c>
      <c r="AY255" s="14" t="str">
        <f ca="1"/>
        <v>Micro Innovations Media Access Pro Keyboard</v>
      </c>
      <c r="AZ255" s="14">
        <f ca="1"/>
        <v>1378.01</v>
      </c>
      <c r="BA255" s="8"/>
      <c r="BB255" s="8"/>
      <c r="BC255" s="8"/>
      <c r="BD255" s="8"/>
      <c r="BE255" s="8"/>
      <c r="BU255" t="s">
        <v>621</v>
      </c>
      <c r="BV255" s="8">
        <v>739.07</v>
      </c>
      <c r="BX255" s="14">
        <f ca="1"/>
        <v>538</v>
      </c>
      <c r="BY255" s="14" t="str">
        <f ca="1"/>
        <v>Diane Lu</v>
      </c>
      <c r="BZ255" s="14">
        <f ca="1"/>
        <v>479.78000000000003</v>
      </c>
      <c r="CO255" t="s">
        <v>2620</v>
      </c>
      <c r="CP255" s="8">
        <v>57.41</v>
      </c>
      <c r="CR255" s="14">
        <f ca="1"/>
        <v>853</v>
      </c>
      <c r="CS255" s="14" t="str">
        <f ca="1"/>
        <v>Fort Wayne</v>
      </c>
      <c r="CT255" s="14">
        <f ca="1"/>
        <v>13.05</v>
      </c>
    </row>
    <row r="256" spans="46:98" x14ac:dyDescent="0.3">
      <c r="AT256" t="s">
        <v>2870</v>
      </c>
      <c r="AU256" s="8">
        <v>1370.99</v>
      </c>
      <c r="AV256" s="8"/>
      <c r="AW256" s="8"/>
      <c r="AX256" s="14">
        <f ca="1"/>
        <v>253</v>
      </c>
      <c r="AY256" s="14" t="str">
        <f ca="1"/>
        <v>Bevis Steel Folding Chairs</v>
      </c>
      <c r="AZ256" s="14">
        <f ca="1"/>
        <v>1377.46</v>
      </c>
      <c r="BA256" s="8"/>
      <c r="BB256" s="8"/>
      <c r="BC256" s="8"/>
      <c r="BD256" s="8"/>
      <c r="BE256" s="8"/>
      <c r="BU256" t="s">
        <v>2040</v>
      </c>
      <c r="BV256" s="8">
        <v>1858.04</v>
      </c>
      <c r="BX256" s="14">
        <f ca="1"/>
        <v>435</v>
      </c>
      <c r="BY256" s="14" t="str">
        <f ca="1"/>
        <v>Dolores Abrams</v>
      </c>
      <c r="BZ256" s="14">
        <f ca="1"/>
        <v>782</v>
      </c>
      <c r="CO256" t="s">
        <v>1561</v>
      </c>
      <c r="CP256" s="8">
        <v>121.24000000000001</v>
      </c>
      <c r="CR256" s="14">
        <f ca="1"/>
        <v>756</v>
      </c>
      <c r="CS256" s="14" t="str">
        <f ca="1"/>
        <v>Fountain</v>
      </c>
      <c r="CT256" s="14">
        <f ca="1"/>
        <v>57.41</v>
      </c>
    </row>
    <row r="257" spans="46:98" x14ac:dyDescent="0.3">
      <c r="AT257" t="s">
        <v>1225</v>
      </c>
      <c r="AU257" s="8">
        <v>1370.79</v>
      </c>
      <c r="AV257" s="8"/>
      <c r="AW257" s="8"/>
      <c r="AX257" s="14">
        <f ca="1"/>
        <v>254</v>
      </c>
      <c r="AY257" s="14" t="str">
        <f ca="1"/>
        <v>Novimex Turbo Task Chair</v>
      </c>
      <c r="AZ257" s="14">
        <f ca="1"/>
        <v>1373.47</v>
      </c>
      <c r="BA257" s="8"/>
      <c r="BB257" s="8"/>
      <c r="BC257" s="8"/>
      <c r="BD257" s="8"/>
      <c r="BE257" s="8"/>
      <c r="BU257" t="s">
        <v>617</v>
      </c>
      <c r="BV257" s="8">
        <v>13831.16</v>
      </c>
      <c r="BX257" s="14">
        <f ca="1"/>
        <v>450</v>
      </c>
      <c r="BY257" s="14" t="str">
        <f ca="1"/>
        <v>Don Beard</v>
      </c>
      <c r="BZ257" s="14">
        <f ca="1"/>
        <v>739.07</v>
      </c>
      <c r="CO257" t="s">
        <v>2997</v>
      </c>
      <c r="CP257" s="8">
        <v>76.87</v>
      </c>
      <c r="CR257" s="14">
        <f ca="1"/>
        <v>669</v>
      </c>
      <c r="CS257" s="14" t="str">
        <f ca="1"/>
        <v>Frankfort</v>
      </c>
      <c r="CT257" s="14">
        <f ca="1"/>
        <v>121.24000000000001</v>
      </c>
    </row>
    <row r="258" spans="46:98" x14ac:dyDescent="0.3">
      <c r="AT258" t="s">
        <v>1533</v>
      </c>
      <c r="AU258" s="8">
        <v>1366.4</v>
      </c>
      <c r="AV258" s="8"/>
      <c r="AW258" s="8"/>
      <c r="AX258" s="14">
        <f ca="1"/>
        <v>255</v>
      </c>
      <c r="AY258" s="14" t="str">
        <f ca="1"/>
        <v>O'Sullivan Living Dimensions 2-Shelf Bookcases</v>
      </c>
      <c r="AZ258" s="14">
        <f ca="1"/>
        <v>1370.99</v>
      </c>
      <c r="BA258" s="8"/>
      <c r="BB258" s="8"/>
      <c r="BC258" s="8"/>
      <c r="BD258" s="8"/>
      <c r="BE258" s="8"/>
      <c r="BU258" t="s">
        <v>2541</v>
      </c>
      <c r="BV258" s="8">
        <v>1414.13</v>
      </c>
      <c r="BX258" s="14">
        <f ca="1"/>
        <v>253</v>
      </c>
      <c r="BY258" s="14" t="str">
        <f ca="1"/>
        <v>Don Cameron</v>
      </c>
      <c r="BZ258" s="14">
        <f ca="1"/>
        <v>1858.04</v>
      </c>
      <c r="CO258" t="s">
        <v>1694</v>
      </c>
      <c r="CP258" s="8">
        <v>4146.28</v>
      </c>
      <c r="CR258" s="14">
        <f ca="1"/>
        <v>729</v>
      </c>
      <c r="CS258" s="14" t="str">
        <f ca="1"/>
        <v>Franklin</v>
      </c>
      <c r="CT258" s="14">
        <f ca="1"/>
        <v>76.87</v>
      </c>
    </row>
    <row r="259" spans="46:98" x14ac:dyDescent="0.3">
      <c r="AT259" t="s">
        <v>573</v>
      </c>
      <c r="AU259" s="8">
        <v>1357.0700000000002</v>
      </c>
      <c r="AV259" s="8"/>
      <c r="AW259" s="8"/>
      <c r="AX259" s="14">
        <f ca="1"/>
        <v>256</v>
      </c>
      <c r="AY259" s="14" t="str">
        <f ca="1"/>
        <v>Bevis Rectangular Conference Tables</v>
      </c>
      <c r="AZ259" s="14">
        <f ca="1"/>
        <v>1370.79</v>
      </c>
      <c r="BA259" s="8"/>
      <c r="BB259" s="8"/>
      <c r="BC259" s="8"/>
      <c r="BD259" s="8"/>
      <c r="BE259" s="8"/>
      <c r="BU259" t="s">
        <v>1841</v>
      </c>
      <c r="BV259" s="8">
        <v>264.95</v>
      </c>
      <c r="BX259" s="14">
        <f ca="1"/>
        <v>15</v>
      </c>
      <c r="BY259" s="14" t="str">
        <f ca="1"/>
        <v>Don Rogers</v>
      </c>
      <c r="BZ259" s="14">
        <f ca="1"/>
        <v>13831.16</v>
      </c>
      <c r="CO259" t="s">
        <v>619</v>
      </c>
      <c r="CP259" s="8">
        <v>13831.16</v>
      </c>
      <c r="CR259" s="14">
        <f ca="1"/>
        <v>99</v>
      </c>
      <c r="CS259" s="14" t="str">
        <f ca="1"/>
        <v>Franklin Park</v>
      </c>
      <c r="CT259" s="14">
        <f ca="1"/>
        <v>4146.28</v>
      </c>
    </row>
    <row r="260" spans="46:98" x14ac:dyDescent="0.3">
      <c r="AT260" t="s">
        <v>205</v>
      </c>
      <c r="AU260" s="8">
        <v>1349.69</v>
      </c>
      <c r="AV260" s="8"/>
      <c r="AW260" s="8"/>
      <c r="AX260" s="14">
        <f ca="1"/>
        <v>257</v>
      </c>
      <c r="AY260" s="14" t="str">
        <f ca="1"/>
        <v>White Dual Perf Computer Printout Paper, 2700 Sheets, 1 Part, Heavyweight, 20 lbs., 14 7/8 x 11</v>
      </c>
      <c r="AZ260" s="14">
        <f ca="1"/>
        <v>1366.4</v>
      </c>
      <c r="BA260" s="8"/>
      <c r="BB260" s="8"/>
      <c r="BC260" s="8"/>
      <c r="BD260" s="8"/>
      <c r="BE260" s="8"/>
      <c r="BU260" t="s">
        <v>1775</v>
      </c>
      <c r="BV260" s="8">
        <v>3550.28</v>
      </c>
      <c r="BX260" s="14">
        <f ca="1"/>
        <v>308</v>
      </c>
      <c r="BY260" s="14" t="str">
        <f ca="1"/>
        <v>Donald Melton</v>
      </c>
      <c r="BZ260" s="14">
        <f ca="1"/>
        <v>1414.13</v>
      </c>
      <c r="CO260" t="s">
        <v>2281</v>
      </c>
      <c r="CP260" s="8">
        <v>639.45000000000005</v>
      </c>
      <c r="CR260" s="14">
        <f ca="1"/>
        <v>18</v>
      </c>
      <c r="CS260" s="14" t="str">
        <f ca="1"/>
        <v>Franklin Square</v>
      </c>
      <c r="CT260" s="14">
        <f ca="1"/>
        <v>13831.16</v>
      </c>
    </row>
    <row r="261" spans="46:98" x14ac:dyDescent="0.3">
      <c r="AT261" t="s">
        <v>1704</v>
      </c>
      <c r="AU261" s="8">
        <v>1345.33</v>
      </c>
      <c r="AV261" s="8"/>
      <c r="AW261" s="8"/>
      <c r="AX261" s="14">
        <f ca="1"/>
        <v>258</v>
      </c>
      <c r="AY261" s="14" t="str">
        <f ca="1"/>
        <v>5180</v>
      </c>
      <c r="AZ261" s="14">
        <f ca="1"/>
        <v>1357.0700000000002</v>
      </c>
      <c r="BA261" s="8"/>
      <c r="BB261" s="8"/>
      <c r="BC261" s="8"/>
      <c r="BD261" s="8"/>
      <c r="BE261" s="8"/>
      <c r="BU261" t="s">
        <v>628</v>
      </c>
      <c r="BV261" s="8">
        <v>179.51</v>
      </c>
      <c r="BX261" s="14">
        <f ca="1"/>
        <v>686</v>
      </c>
      <c r="BY261" s="14" t="str">
        <f ca="1"/>
        <v>Donna Block</v>
      </c>
      <c r="BZ261" s="14">
        <f ca="1"/>
        <v>264.95</v>
      </c>
      <c r="CO261" t="s">
        <v>1590</v>
      </c>
      <c r="CP261" s="8">
        <v>8.77</v>
      </c>
      <c r="CR261" s="14">
        <f ca="1"/>
        <v>391</v>
      </c>
      <c r="CS261" s="14" t="str">
        <f ca="1"/>
        <v>Freeport</v>
      </c>
      <c r="CT261" s="14">
        <f ca="1"/>
        <v>639.45000000000005</v>
      </c>
    </row>
    <row r="262" spans="46:98" x14ac:dyDescent="0.3">
      <c r="AT262" t="s">
        <v>1729</v>
      </c>
      <c r="AU262" s="8">
        <v>1344.09</v>
      </c>
      <c r="AV262" s="8"/>
      <c r="AW262" s="8"/>
      <c r="AX262" s="14">
        <f ca="1"/>
        <v>259</v>
      </c>
      <c r="AY262" s="14" t="str">
        <f ca="1"/>
        <v>Executive Impressions 14" Two-Color Numerals Wall Clock</v>
      </c>
      <c r="AZ262" s="14">
        <f ca="1"/>
        <v>1349.69</v>
      </c>
      <c r="BA262" s="8"/>
      <c r="BB262" s="8"/>
      <c r="BC262" s="8"/>
      <c r="BD262" s="8"/>
      <c r="BE262" s="8"/>
      <c r="BU262" t="s">
        <v>2649</v>
      </c>
      <c r="BV262" s="8">
        <v>4973.5200000000004</v>
      </c>
      <c r="BX262" s="14">
        <f ca="1"/>
        <v>148</v>
      </c>
      <c r="BY262" s="14" t="str">
        <f ca="1"/>
        <v>Donna Braun</v>
      </c>
      <c r="BZ262" s="14">
        <f ca="1"/>
        <v>3550.28</v>
      </c>
      <c r="CO262" t="s">
        <v>2120</v>
      </c>
      <c r="CP262" s="8">
        <v>39.17</v>
      </c>
      <c r="CR262" s="14">
        <f ca="1"/>
        <v>862</v>
      </c>
      <c r="CS262" s="14" t="str">
        <f ca="1"/>
        <v>Fresno</v>
      </c>
      <c r="CT262" s="14">
        <f ca="1"/>
        <v>8.77</v>
      </c>
    </row>
    <row r="263" spans="46:98" x14ac:dyDescent="0.3">
      <c r="AT263" t="s">
        <v>789</v>
      </c>
      <c r="AU263" s="8">
        <v>1332.82</v>
      </c>
      <c r="AV263" s="8"/>
      <c r="AW263" s="8"/>
      <c r="AX263" s="14">
        <f ca="1"/>
        <v>260</v>
      </c>
      <c r="AY263" s="14" t="str">
        <f ca="1"/>
        <v>Hon Metal Bookcases, Black</v>
      </c>
      <c r="AZ263" s="14">
        <f ca="1"/>
        <v>1345.33</v>
      </c>
      <c r="BA263" s="8"/>
      <c r="BB263" s="8"/>
      <c r="BC263" s="8"/>
      <c r="BD263" s="8"/>
      <c r="BE263" s="8"/>
      <c r="BU263" t="s">
        <v>2693</v>
      </c>
      <c r="BV263" s="8">
        <v>72.11</v>
      </c>
      <c r="BX263" s="14">
        <f ca="1"/>
        <v>762</v>
      </c>
      <c r="BY263" s="14" t="str">
        <f ca="1"/>
        <v>Donna Craven</v>
      </c>
      <c r="BZ263" s="14">
        <f ca="1"/>
        <v>179.51</v>
      </c>
      <c r="CO263" t="s">
        <v>525</v>
      </c>
      <c r="CP263" s="8">
        <v>152.89000000000001</v>
      </c>
      <c r="CR263" s="14">
        <f ca="1"/>
        <v>799</v>
      </c>
      <c r="CS263" s="14" t="str">
        <f ca="1"/>
        <v>Fridley</v>
      </c>
      <c r="CT263" s="14">
        <f ca="1"/>
        <v>39.17</v>
      </c>
    </row>
    <row r="264" spans="46:98" x14ac:dyDescent="0.3">
      <c r="AT264" t="s">
        <v>350</v>
      </c>
      <c r="AU264" s="8">
        <v>1325.62</v>
      </c>
      <c r="AV264" s="8"/>
      <c r="AW264" s="8"/>
      <c r="AX264" s="14">
        <f ca="1"/>
        <v>261</v>
      </c>
      <c r="AY264" s="14" t="str">
        <f ca="1"/>
        <v>Hon GuestStacker Chair</v>
      </c>
      <c r="AZ264" s="14">
        <f ca="1"/>
        <v>1344.09</v>
      </c>
      <c r="BA264" s="8"/>
      <c r="BB264" s="8"/>
      <c r="BC264" s="8"/>
      <c r="BD264" s="8"/>
      <c r="BE264" s="8"/>
      <c r="BU264" t="s">
        <v>1513</v>
      </c>
      <c r="BV264" s="8">
        <v>462.39</v>
      </c>
      <c r="BX264" s="14">
        <f ca="1"/>
        <v>104</v>
      </c>
      <c r="BY264" s="14" t="str">
        <f ca="1"/>
        <v>Doris Fitzpatrick</v>
      </c>
      <c r="BZ264" s="14">
        <f ca="1"/>
        <v>4973.5200000000004</v>
      </c>
      <c r="CO264" t="s">
        <v>655</v>
      </c>
      <c r="CP264" s="8">
        <v>7444.2599999999993</v>
      </c>
      <c r="CR264" s="14">
        <f ca="1"/>
        <v>638</v>
      </c>
      <c r="CS264" s="14" t="str">
        <f ca="1"/>
        <v>Friendswood</v>
      </c>
      <c r="CT264" s="14">
        <f ca="1"/>
        <v>152.89000000000001</v>
      </c>
    </row>
    <row r="265" spans="46:98" x14ac:dyDescent="0.3">
      <c r="AT265" t="s">
        <v>1072</v>
      </c>
      <c r="AU265" s="8">
        <v>1308.05</v>
      </c>
      <c r="AV265" s="8"/>
      <c r="AW265" s="8"/>
      <c r="AX265" s="14">
        <f ca="1"/>
        <v>262</v>
      </c>
      <c r="AY265" s="14" t="str">
        <f ca="1"/>
        <v>Global Adaptabilities™ Conference Tables</v>
      </c>
      <c r="AZ265" s="14">
        <f ca="1"/>
        <v>1332.82</v>
      </c>
      <c r="BA265" s="8"/>
      <c r="BB265" s="8"/>
      <c r="BC265" s="8"/>
      <c r="BD265" s="8"/>
      <c r="BE265" s="8"/>
      <c r="BU265" t="s">
        <v>766</v>
      </c>
      <c r="BV265" s="8">
        <v>153.87</v>
      </c>
      <c r="BX265" s="14">
        <f ca="1"/>
        <v>929</v>
      </c>
      <c r="BY265" s="14" t="str">
        <f ca="1"/>
        <v>Dorothy Buchanan</v>
      </c>
      <c r="BZ265" s="14">
        <f ca="1"/>
        <v>72.11</v>
      </c>
      <c r="CO265" t="s">
        <v>663</v>
      </c>
      <c r="CP265" s="8">
        <v>3559.9100000000003</v>
      </c>
      <c r="CR265" s="14">
        <f ca="1"/>
        <v>46</v>
      </c>
      <c r="CS265" s="14" t="str">
        <f ca="1"/>
        <v>Fruit Cove</v>
      </c>
      <c r="CT265" s="14">
        <f ca="1"/>
        <v>7444.2599999999993</v>
      </c>
    </row>
    <row r="266" spans="46:98" x14ac:dyDescent="0.3">
      <c r="AT266" t="s">
        <v>2308</v>
      </c>
      <c r="AU266" s="8">
        <v>1287.17</v>
      </c>
      <c r="AV266" s="8"/>
      <c r="AW266" s="8"/>
      <c r="AX266" s="14">
        <f ca="1"/>
        <v>263</v>
      </c>
      <c r="AY266" s="14" t="str">
        <f ca="1"/>
        <v>Tennsco Lockers, Gray</v>
      </c>
      <c r="AZ266" s="14">
        <f ca="1"/>
        <v>1325.62</v>
      </c>
      <c r="BA266" s="8"/>
      <c r="BB266" s="8"/>
      <c r="BC266" s="8"/>
      <c r="BD266" s="8"/>
      <c r="BE266" s="8"/>
      <c r="BU266" t="s">
        <v>1586</v>
      </c>
      <c r="BV266" s="8">
        <v>89.91</v>
      </c>
      <c r="BX266" s="14">
        <f ca="1"/>
        <v>551</v>
      </c>
      <c r="BY266" s="14" t="str">
        <f ca="1"/>
        <v>Dorothy Holt</v>
      </c>
      <c r="BZ266" s="14">
        <f ca="1"/>
        <v>462.39</v>
      </c>
      <c r="CO266" t="s">
        <v>2582</v>
      </c>
      <c r="CP266" s="8">
        <v>3916.27</v>
      </c>
      <c r="CR266" s="14">
        <f ca="1"/>
        <v>121</v>
      </c>
      <c r="CS266" s="14" t="str">
        <f ca="1"/>
        <v>Gainesville</v>
      </c>
      <c r="CT266" s="14">
        <f ca="1"/>
        <v>3559.9100000000003</v>
      </c>
    </row>
    <row r="267" spans="46:98" x14ac:dyDescent="0.3">
      <c r="AT267" t="s">
        <v>1738</v>
      </c>
      <c r="AU267" s="8">
        <v>1282.03</v>
      </c>
      <c r="AV267" s="8"/>
      <c r="AW267" s="8"/>
      <c r="AX267" s="14">
        <f ca="1"/>
        <v>264</v>
      </c>
      <c r="AY267" s="14" t="str">
        <f ca="1"/>
        <v>Sauder Forest Hills Library, Woodland Oak Finish</v>
      </c>
      <c r="AZ267" s="14">
        <f ca="1"/>
        <v>1308.05</v>
      </c>
      <c r="BA267" s="8"/>
      <c r="BB267" s="8"/>
      <c r="BC267" s="8"/>
      <c r="BD267" s="8"/>
      <c r="BE267" s="8"/>
      <c r="BU267" t="s">
        <v>2476</v>
      </c>
      <c r="BV267" s="8">
        <v>675.83</v>
      </c>
      <c r="BX267" s="14">
        <f ca="1"/>
        <v>792</v>
      </c>
      <c r="BY267" s="14" t="str">
        <f ca="1"/>
        <v>Douglas Buck</v>
      </c>
      <c r="BZ267" s="14">
        <f ca="1"/>
        <v>153.87</v>
      </c>
      <c r="CO267" t="s">
        <v>1807</v>
      </c>
      <c r="CP267" s="8">
        <v>6968.9</v>
      </c>
      <c r="CR267" s="14">
        <f ca="1"/>
        <v>105</v>
      </c>
      <c r="CS267" s="14" t="str">
        <f ca="1"/>
        <v>Gaithersburg</v>
      </c>
      <c r="CT267" s="14">
        <f ca="1"/>
        <v>3916.27</v>
      </c>
    </row>
    <row r="268" spans="46:98" x14ac:dyDescent="0.3">
      <c r="AT268" t="s">
        <v>138</v>
      </c>
      <c r="AU268" s="8">
        <v>1278.67</v>
      </c>
      <c r="AV268" s="8"/>
      <c r="AW268" s="8"/>
      <c r="AX268" s="14">
        <f ca="1"/>
        <v>265</v>
      </c>
      <c r="AY268" s="14" t="str">
        <f ca="1"/>
        <v>Tenex Antistatic Computer Chair Mats</v>
      </c>
      <c r="AZ268" s="14">
        <f ca="1"/>
        <v>1287.17</v>
      </c>
      <c r="BA268" s="8"/>
      <c r="BB268" s="8"/>
      <c r="BC268" s="8"/>
      <c r="BD268" s="8"/>
      <c r="BE268" s="8"/>
      <c r="BU268" t="s">
        <v>1624</v>
      </c>
      <c r="BV268" s="8">
        <v>829.96</v>
      </c>
      <c r="BX268" s="14">
        <f ca="1"/>
        <v>886</v>
      </c>
      <c r="BY268" s="14" t="str">
        <f ca="1"/>
        <v>Douglas Sutton</v>
      </c>
      <c r="BZ268" s="14">
        <f ca="1"/>
        <v>89.91</v>
      </c>
      <c r="CO268" t="s">
        <v>1178</v>
      </c>
      <c r="CP268" s="8">
        <v>125.9</v>
      </c>
      <c r="CR268" s="14">
        <f ca="1"/>
        <v>54</v>
      </c>
      <c r="CS268" s="14" t="str">
        <f ca="1"/>
        <v>Galesburg</v>
      </c>
      <c r="CT268" s="14">
        <f ca="1"/>
        <v>6968.9</v>
      </c>
    </row>
    <row r="269" spans="46:98" x14ac:dyDescent="0.3">
      <c r="AT269" t="s">
        <v>862</v>
      </c>
      <c r="AU269" s="8">
        <v>1251.6500000000001</v>
      </c>
      <c r="AV269" s="8"/>
      <c r="AW269" s="8"/>
      <c r="AX269" s="14">
        <f ca="1"/>
        <v>266</v>
      </c>
      <c r="AY269" s="14" t="str">
        <f ca="1"/>
        <v>Microsoft Multimedia Keyboard</v>
      </c>
      <c r="AZ269" s="14">
        <f ca="1"/>
        <v>1282.03</v>
      </c>
      <c r="BA269" s="8"/>
      <c r="BB269" s="8"/>
      <c r="BC269" s="8"/>
      <c r="BD269" s="8"/>
      <c r="BE269" s="8"/>
      <c r="BU269" t="s">
        <v>3012</v>
      </c>
      <c r="BV269" s="8">
        <v>26.07</v>
      </c>
      <c r="BX269" s="14">
        <f ca="1"/>
        <v>465</v>
      </c>
      <c r="BY269" s="14" t="str">
        <f ca="1"/>
        <v>Dwight Albright Huffman</v>
      </c>
      <c r="BZ269" s="14">
        <f ca="1"/>
        <v>675.83</v>
      </c>
      <c r="CO269" t="s">
        <v>444</v>
      </c>
      <c r="CP269" s="8">
        <v>4507.8500000000004</v>
      </c>
      <c r="CR269" s="14">
        <f ca="1"/>
        <v>666</v>
      </c>
      <c r="CS269" s="14" t="str">
        <f ca="1"/>
        <v>Gallatin</v>
      </c>
      <c r="CT269" s="14">
        <f ca="1"/>
        <v>125.9</v>
      </c>
    </row>
    <row r="270" spans="46:98" x14ac:dyDescent="0.3">
      <c r="AT270" t="s">
        <v>1285</v>
      </c>
      <c r="AU270" s="8">
        <v>1236.08</v>
      </c>
      <c r="AV270" s="8"/>
      <c r="AW270" s="8"/>
      <c r="AX270" s="14">
        <f ca="1"/>
        <v>267</v>
      </c>
      <c r="AY270" s="14" t="str">
        <f ca="1"/>
        <v>Xerox 1910</v>
      </c>
      <c r="AZ270" s="14">
        <f ca="1"/>
        <v>1278.67</v>
      </c>
      <c r="BA270" s="8"/>
      <c r="BB270" s="8"/>
      <c r="BC270" s="8"/>
      <c r="BD270" s="8"/>
      <c r="BE270" s="8"/>
      <c r="BU270" t="s">
        <v>2353</v>
      </c>
      <c r="BV270" s="8">
        <v>199.43</v>
      </c>
      <c r="BX270" s="14">
        <f ca="1"/>
        <v>422</v>
      </c>
      <c r="BY270" s="14" t="str">
        <f ca="1"/>
        <v>Dwight Bishop</v>
      </c>
      <c r="BZ270" s="14">
        <f ca="1"/>
        <v>829.96</v>
      </c>
      <c r="CO270" t="s">
        <v>688</v>
      </c>
      <c r="CP270" s="8">
        <v>649.94000000000005</v>
      </c>
      <c r="CR270" s="14">
        <f ca="1"/>
        <v>93</v>
      </c>
      <c r="CS270" s="14" t="str">
        <f ca="1"/>
        <v>Garden City</v>
      </c>
      <c r="CT270" s="14">
        <f ca="1"/>
        <v>4507.8500000000004</v>
      </c>
    </row>
    <row r="271" spans="46:98" x14ac:dyDescent="0.3">
      <c r="AT271" t="s">
        <v>613</v>
      </c>
      <c r="AU271" s="8">
        <v>1233.3699999999999</v>
      </c>
      <c r="AV271" s="8"/>
      <c r="AW271" s="8"/>
      <c r="AX271" s="14">
        <f ca="1"/>
        <v>268</v>
      </c>
      <c r="AY271" s="14" t="str">
        <f ca="1"/>
        <v>Tennsco Industrial Shelving</v>
      </c>
      <c r="AZ271" s="14">
        <f ca="1"/>
        <v>1251.6500000000001</v>
      </c>
      <c r="BA271" s="8"/>
      <c r="BB271" s="8"/>
      <c r="BC271" s="8"/>
      <c r="BD271" s="8"/>
      <c r="BE271" s="8"/>
      <c r="BU271" t="s">
        <v>808</v>
      </c>
      <c r="BV271" s="8">
        <v>361.49</v>
      </c>
      <c r="BX271" s="14">
        <f ca="1"/>
        <v>1070</v>
      </c>
      <c r="BY271" s="14" t="str">
        <f ca="1"/>
        <v>Dwight M Carr</v>
      </c>
      <c r="BZ271" s="14">
        <f ca="1"/>
        <v>26.07</v>
      </c>
      <c r="CO271" t="s">
        <v>449</v>
      </c>
      <c r="CP271" s="8">
        <v>34.76</v>
      </c>
      <c r="CR271" s="14">
        <f ca="1"/>
        <v>389</v>
      </c>
      <c r="CS271" s="14" t="str">
        <f ca="1"/>
        <v>Garfield Heights</v>
      </c>
      <c r="CT271" s="14">
        <f ca="1"/>
        <v>649.94000000000005</v>
      </c>
    </row>
    <row r="272" spans="46:98" x14ac:dyDescent="0.3">
      <c r="AT272" t="s">
        <v>208</v>
      </c>
      <c r="AU272" s="8">
        <v>1220.7900000000002</v>
      </c>
      <c r="AV272" s="8"/>
      <c r="AW272" s="8"/>
      <c r="AX272" s="14">
        <f ca="1"/>
        <v>269</v>
      </c>
      <c r="AY272" s="14" t="str">
        <f ca="1"/>
        <v>Logitech Cordless Elite Duo</v>
      </c>
      <c r="AZ272" s="14">
        <f ca="1"/>
        <v>1236.08</v>
      </c>
      <c r="BA272" s="8"/>
      <c r="BB272" s="8"/>
      <c r="BC272" s="8"/>
      <c r="BD272" s="8"/>
      <c r="BE272" s="8"/>
      <c r="BU272" t="s">
        <v>1887</v>
      </c>
      <c r="BV272" s="8">
        <v>1757.15</v>
      </c>
      <c r="BX272" s="14">
        <f ca="1"/>
        <v>748</v>
      </c>
      <c r="BY272" s="14" t="str">
        <f ca="1"/>
        <v>Dwight Robinson</v>
      </c>
      <c r="BZ272" s="14">
        <f ca="1"/>
        <v>199.43</v>
      </c>
      <c r="CO272" t="s">
        <v>376</v>
      </c>
      <c r="CP272" s="8">
        <v>1446.21</v>
      </c>
      <c r="CR272" s="14">
        <f ca="1"/>
        <v>808</v>
      </c>
      <c r="CS272" s="14" t="str">
        <f ca="1"/>
        <v>Garland</v>
      </c>
      <c r="CT272" s="14">
        <f ca="1"/>
        <v>34.76</v>
      </c>
    </row>
    <row r="273" spans="46:98" x14ac:dyDescent="0.3">
      <c r="AT273" t="s">
        <v>2112</v>
      </c>
      <c r="AU273" s="8">
        <v>1219.54</v>
      </c>
      <c r="AV273" s="8"/>
      <c r="AW273" s="8"/>
      <c r="AX273" s="14">
        <f ca="1"/>
        <v>270</v>
      </c>
      <c r="AY273" s="14" t="str">
        <f ca="1"/>
        <v>Microsoft Natural Keyboard Elite</v>
      </c>
      <c r="AZ273" s="14">
        <f ca="1"/>
        <v>1233.3699999999999</v>
      </c>
      <c r="BA273" s="8"/>
      <c r="BB273" s="8"/>
      <c r="BC273" s="8"/>
      <c r="BD273" s="8"/>
      <c r="BE273" s="8"/>
      <c r="BU273" t="s">
        <v>2661</v>
      </c>
      <c r="BV273" s="8">
        <v>46.94</v>
      </c>
      <c r="BX273" s="14">
        <f ca="1"/>
        <v>614</v>
      </c>
      <c r="BY273" s="14" t="str">
        <f ca="1"/>
        <v>Dwight Stephenson</v>
      </c>
      <c r="BZ273" s="14">
        <f ca="1"/>
        <v>361.49</v>
      </c>
      <c r="CO273" t="s">
        <v>2159</v>
      </c>
      <c r="CP273" s="8">
        <v>3731.8399999999997</v>
      </c>
      <c r="CR273" s="14">
        <f ca="1"/>
        <v>262</v>
      </c>
      <c r="CS273" s="14" t="str">
        <f ca="1"/>
        <v>Garner</v>
      </c>
      <c r="CT273" s="14">
        <f ca="1"/>
        <v>1446.21</v>
      </c>
    </row>
    <row r="274" spans="46:98" x14ac:dyDescent="0.3">
      <c r="AT274" t="s">
        <v>896</v>
      </c>
      <c r="AU274" s="8">
        <v>1205.0999999999999</v>
      </c>
      <c r="AV274" s="8"/>
      <c r="AW274" s="8"/>
      <c r="AX274" s="14">
        <f ca="1"/>
        <v>271</v>
      </c>
      <c r="AY274" s="14" t="str">
        <f ca="1"/>
        <v>Accessory6</v>
      </c>
      <c r="AZ274" s="14">
        <f ca="1"/>
        <v>1220.7900000000002</v>
      </c>
      <c r="BA274" s="8"/>
      <c r="BB274" s="8"/>
      <c r="BC274" s="8"/>
      <c r="BD274" s="8"/>
      <c r="BE274" s="8"/>
      <c r="BU274" t="s">
        <v>519</v>
      </c>
      <c r="BV274" s="8">
        <v>47.12</v>
      </c>
      <c r="BX274" s="14">
        <f ca="1"/>
        <v>269</v>
      </c>
      <c r="BY274" s="14" t="str">
        <f ca="1"/>
        <v>Earl Alston</v>
      </c>
      <c r="BZ274" s="14">
        <f ca="1"/>
        <v>1757.15</v>
      </c>
      <c r="CO274" t="s">
        <v>552</v>
      </c>
      <c r="CP274" s="8">
        <v>1892.6</v>
      </c>
      <c r="CR274" s="14">
        <f ca="1"/>
        <v>116</v>
      </c>
      <c r="CS274" s="14" t="str">
        <f ca="1"/>
        <v>Gary</v>
      </c>
      <c r="CT274" s="14">
        <f ca="1"/>
        <v>3731.8399999999997</v>
      </c>
    </row>
    <row r="275" spans="46:98" x14ac:dyDescent="0.3">
      <c r="AT275" t="s">
        <v>2149</v>
      </c>
      <c r="AU275" s="8">
        <v>1200.54</v>
      </c>
      <c r="AV275" s="8"/>
      <c r="AW275" s="8"/>
      <c r="AX275" s="14">
        <f ca="1"/>
        <v>272</v>
      </c>
      <c r="AY275" s="14" t="str">
        <f ca="1"/>
        <v>Accessory20</v>
      </c>
      <c r="AZ275" s="14">
        <f ca="1"/>
        <v>1219.54</v>
      </c>
      <c r="BA275" s="8"/>
      <c r="BB275" s="8"/>
      <c r="BC275" s="8"/>
      <c r="BD275" s="8"/>
      <c r="BE275" s="8"/>
      <c r="BU275" t="s">
        <v>2296</v>
      </c>
      <c r="BV275" s="8">
        <v>79.81</v>
      </c>
      <c r="BX275" s="14">
        <f ca="1"/>
        <v>1005</v>
      </c>
      <c r="BY275" s="14" t="str">
        <f ca="1"/>
        <v>Earl Buck</v>
      </c>
      <c r="BZ275" s="14">
        <f ca="1"/>
        <v>46.94</v>
      </c>
      <c r="CO275" t="s">
        <v>1249</v>
      </c>
      <c r="CP275" s="8">
        <v>973.29</v>
      </c>
      <c r="CR275" s="14">
        <f ca="1"/>
        <v>225</v>
      </c>
      <c r="CS275" s="14" t="str">
        <f ca="1"/>
        <v>Gastonia</v>
      </c>
      <c r="CT275" s="14">
        <f ca="1"/>
        <v>1892.6</v>
      </c>
    </row>
    <row r="276" spans="46:98" x14ac:dyDescent="0.3">
      <c r="AT276" t="s">
        <v>280</v>
      </c>
      <c r="AU276" s="8">
        <v>1191.58</v>
      </c>
      <c r="AV276" s="8"/>
      <c r="AW276" s="8"/>
      <c r="AX276" s="14">
        <f ca="1"/>
        <v>273</v>
      </c>
      <c r="AY276" s="14" t="str">
        <f ca="1"/>
        <v>StarTAC 7760</v>
      </c>
      <c r="AZ276" s="14">
        <f ca="1"/>
        <v>1205.0999999999999</v>
      </c>
      <c r="BA276" s="8"/>
      <c r="BB276" s="8"/>
      <c r="BC276" s="8"/>
      <c r="BD276" s="8"/>
      <c r="BE276" s="8"/>
      <c r="BU276" t="s">
        <v>2443</v>
      </c>
      <c r="BV276" s="8">
        <v>2026.91</v>
      </c>
      <c r="BX276" s="14">
        <f ca="1"/>
        <v>1003</v>
      </c>
      <c r="BY276" s="14" t="str">
        <f ca="1"/>
        <v>Earl Donnelly</v>
      </c>
      <c r="BZ276" s="14">
        <f ca="1"/>
        <v>47.12</v>
      </c>
      <c r="CO276" t="s">
        <v>2100</v>
      </c>
      <c r="CP276" s="8">
        <v>768.81</v>
      </c>
      <c r="CR276" s="14">
        <f ca="1"/>
        <v>330</v>
      </c>
      <c r="CS276" s="14" t="str">
        <f ca="1"/>
        <v>Georgetown</v>
      </c>
      <c r="CT276" s="14">
        <f ca="1"/>
        <v>973.29</v>
      </c>
    </row>
    <row r="277" spans="46:98" x14ac:dyDescent="0.3">
      <c r="AT277" t="s">
        <v>1046</v>
      </c>
      <c r="AU277" s="8">
        <v>1172.94</v>
      </c>
      <c r="AV277" s="8"/>
      <c r="AW277" s="8"/>
      <c r="AX277" s="14">
        <f ca="1"/>
        <v>274</v>
      </c>
      <c r="AY277" s="14" t="str">
        <f ca="1"/>
        <v>Honeywell Quietcare HEPA Air Cleaner</v>
      </c>
      <c r="AZ277" s="14">
        <f ca="1"/>
        <v>1200.54</v>
      </c>
      <c r="BA277" s="8"/>
      <c r="BB277" s="8"/>
      <c r="BC277" s="8"/>
      <c r="BD277" s="8"/>
      <c r="BE277" s="8"/>
      <c r="BU277" t="s">
        <v>311</v>
      </c>
      <c r="BV277" s="8">
        <v>8940.74</v>
      </c>
      <c r="BX277" s="14">
        <f ca="1"/>
        <v>910</v>
      </c>
      <c r="BY277" s="14" t="str">
        <f ca="1"/>
        <v>Earl Roy</v>
      </c>
      <c r="BZ277" s="14">
        <f ca="1"/>
        <v>79.81</v>
      </c>
      <c r="CO277" t="s">
        <v>2307</v>
      </c>
      <c r="CP277" s="8">
        <v>1542.46</v>
      </c>
      <c r="CR277" s="14">
        <f ca="1"/>
        <v>364</v>
      </c>
      <c r="CS277" s="14" t="str">
        <f ca="1"/>
        <v>Germantown</v>
      </c>
      <c r="CT277" s="14">
        <f ca="1"/>
        <v>768.81</v>
      </c>
    </row>
    <row r="278" spans="46:98" x14ac:dyDescent="0.3">
      <c r="AT278" t="s">
        <v>422</v>
      </c>
      <c r="AU278" s="8">
        <v>1167.28</v>
      </c>
      <c r="AV278" s="8"/>
      <c r="AW278" s="8"/>
      <c r="AX278" s="14">
        <f ca="1"/>
        <v>275</v>
      </c>
      <c r="AY278" s="14" t="str">
        <f ca="1"/>
        <v>Model L Table or Wall-Mount Pencil Sharpener</v>
      </c>
      <c r="AZ278" s="14">
        <f ca="1"/>
        <v>1191.58</v>
      </c>
      <c r="BA278" s="8"/>
      <c r="BB278" s="8"/>
      <c r="BC278" s="8"/>
      <c r="BD278" s="8"/>
      <c r="BE278" s="8"/>
      <c r="BU278" t="s">
        <v>2180</v>
      </c>
      <c r="BV278" s="8">
        <v>1924.66</v>
      </c>
      <c r="BX278" s="14">
        <f ca="1"/>
        <v>233</v>
      </c>
      <c r="BY278" s="14" t="str">
        <f ca="1"/>
        <v>Earl Watts</v>
      </c>
      <c r="BZ278" s="14">
        <f ca="1"/>
        <v>2026.91</v>
      </c>
      <c r="CO278" t="s">
        <v>999</v>
      </c>
      <c r="CP278" s="8">
        <v>138.51</v>
      </c>
      <c r="CR278" s="14">
        <f ca="1"/>
        <v>256</v>
      </c>
      <c r="CS278" s="14" t="str">
        <f ca="1"/>
        <v>Gilbert</v>
      </c>
      <c r="CT278" s="14">
        <f ca="1"/>
        <v>1542.46</v>
      </c>
    </row>
    <row r="279" spans="46:98" x14ac:dyDescent="0.3">
      <c r="AT279" t="s">
        <v>1057</v>
      </c>
      <c r="AU279" s="8">
        <v>1162.0700000000002</v>
      </c>
      <c r="AV279" s="8"/>
      <c r="AW279" s="8"/>
      <c r="AX279" s="14">
        <f ca="1"/>
        <v>276</v>
      </c>
      <c r="AY279" s="14" t="str">
        <f ca="1"/>
        <v>CF 688</v>
      </c>
      <c r="AZ279" s="14">
        <f ca="1"/>
        <v>1172.94</v>
      </c>
      <c r="BA279" s="8"/>
      <c r="BB279" s="8"/>
      <c r="BC279" s="8"/>
      <c r="BD279" s="8"/>
      <c r="BE279" s="8"/>
      <c r="BU279" t="s">
        <v>1858</v>
      </c>
      <c r="BV279" s="8">
        <v>1794.88</v>
      </c>
      <c r="BX279" s="14">
        <f ca="1"/>
        <v>47</v>
      </c>
      <c r="BY279" s="14" t="str">
        <f ca="1"/>
        <v>Eddie House Mueller</v>
      </c>
      <c r="BZ279" s="14">
        <f ca="1"/>
        <v>8940.74</v>
      </c>
      <c r="CO279" t="s">
        <v>1986</v>
      </c>
      <c r="CP279" s="8">
        <v>302.33999999999997</v>
      </c>
      <c r="CR279" s="14">
        <f ca="1"/>
        <v>649</v>
      </c>
      <c r="CS279" s="14" t="str">
        <f ca="1"/>
        <v>Gilroy</v>
      </c>
      <c r="CT279" s="14">
        <f ca="1"/>
        <v>138.51</v>
      </c>
    </row>
    <row r="280" spans="46:98" x14ac:dyDescent="0.3">
      <c r="AT280" t="s">
        <v>277</v>
      </c>
      <c r="AU280" s="8">
        <v>1159.1600000000001</v>
      </c>
      <c r="AV280" s="8"/>
      <c r="AW280" s="8"/>
      <c r="AX280" s="14">
        <f ca="1"/>
        <v>277</v>
      </c>
      <c r="AY280" s="14" t="str">
        <f ca="1"/>
        <v>Hewlett-Packard Deskjet 5550 Color Inkjet Printer</v>
      </c>
      <c r="AZ280" s="14">
        <f ca="1"/>
        <v>1167.28</v>
      </c>
      <c r="BA280" s="8"/>
      <c r="BB280" s="8"/>
      <c r="BC280" s="8"/>
      <c r="BD280" s="8"/>
      <c r="BE280" s="8"/>
      <c r="BU280" t="s">
        <v>1565</v>
      </c>
      <c r="BV280" s="8">
        <v>6058.09</v>
      </c>
      <c r="BX280" s="14">
        <f ca="1"/>
        <v>246</v>
      </c>
      <c r="BY280" s="14" t="str">
        <f ca="1"/>
        <v>Eddie Walker</v>
      </c>
      <c r="BZ280" s="14">
        <f ca="1"/>
        <v>1924.66</v>
      </c>
      <c r="CO280" t="s">
        <v>1761</v>
      </c>
      <c r="CP280" s="8">
        <v>4841.07</v>
      </c>
      <c r="CR280" s="14">
        <f ca="1"/>
        <v>532</v>
      </c>
      <c r="CS280" s="14" t="str">
        <f ca="1"/>
        <v>Gladstone</v>
      </c>
      <c r="CT280" s="14">
        <f ca="1"/>
        <v>302.33999999999997</v>
      </c>
    </row>
    <row r="281" spans="46:98" x14ac:dyDescent="0.3">
      <c r="AT281" t="s">
        <v>307</v>
      </c>
      <c r="AU281" s="8">
        <v>1146.08</v>
      </c>
      <c r="AV281" s="8"/>
      <c r="AW281" s="8"/>
      <c r="AX281" s="14">
        <f ca="1"/>
        <v>278</v>
      </c>
      <c r="AY281" s="14" t="str">
        <f ca="1"/>
        <v>GBC Pre-Punched Binding Paper, Plastic, White, 8-1/2" x 11"</v>
      </c>
      <c r="AZ281" s="14">
        <f ca="1"/>
        <v>1162.0700000000002</v>
      </c>
      <c r="BA281" s="8"/>
      <c r="BB281" s="8"/>
      <c r="BC281" s="8"/>
      <c r="BD281" s="8"/>
      <c r="BE281" s="8"/>
      <c r="BU281" t="s">
        <v>533</v>
      </c>
      <c r="BV281" s="8">
        <v>1821.89</v>
      </c>
      <c r="BX281" s="14">
        <f ca="1"/>
        <v>261</v>
      </c>
      <c r="BY281" s="14" t="str">
        <f ca="1"/>
        <v>Edgar Kumar</v>
      </c>
      <c r="BZ281" s="14">
        <f ca="1"/>
        <v>1794.88</v>
      </c>
      <c r="CO281" t="s">
        <v>953</v>
      </c>
      <c r="CP281" s="8">
        <v>189.60000000000002</v>
      </c>
      <c r="CR281" s="14">
        <f ca="1"/>
        <v>89</v>
      </c>
      <c r="CS281" s="14" t="str">
        <f ca="1"/>
        <v>Glen Cove</v>
      </c>
      <c r="CT281" s="14">
        <f ca="1"/>
        <v>4841.07</v>
      </c>
    </row>
    <row r="282" spans="46:98" x14ac:dyDescent="0.3">
      <c r="AT282" t="s">
        <v>742</v>
      </c>
      <c r="AU282" s="8">
        <v>1142.04</v>
      </c>
      <c r="AV282" s="8"/>
      <c r="AW282" s="8"/>
      <c r="AX282" s="14">
        <f ca="1"/>
        <v>279</v>
      </c>
      <c r="AY282" s="14" t="str">
        <f ca="1"/>
        <v>80 Minute Slim Jewel Case CD-R , 10/Pack - Staples</v>
      </c>
      <c r="AZ282" s="14">
        <f ca="1"/>
        <v>1159.1600000000001</v>
      </c>
      <c r="BA282" s="8"/>
      <c r="BB282" s="8"/>
      <c r="BC282" s="8"/>
      <c r="BD282" s="8"/>
      <c r="BE282" s="8"/>
      <c r="BU282" t="s">
        <v>1428</v>
      </c>
      <c r="BV282" s="8">
        <v>1013.84</v>
      </c>
      <c r="BX282" s="14">
        <f ca="1"/>
        <v>83</v>
      </c>
      <c r="BY282" s="14" t="str">
        <f ca="1"/>
        <v>Edgar McKenzie</v>
      </c>
      <c r="BZ282" s="14">
        <f ca="1"/>
        <v>6058.09</v>
      </c>
      <c r="CO282" t="s">
        <v>987</v>
      </c>
      <c r="CP282" s="8">
        <v>243.32</v>
      </c>
      <c r="CR282" s="14">
        <f ca="1"/>
        <v>607</v>
      </c>
      <c r="CS282" s="14" t="str">
        <f ca="1"/>
        <v>Glendale</v>
      </c>
      <c r="CT282" s="14">
        <f ca="1"/>
        <v>189.60000000000002</v>
      </c>
    </row>
    <row r="283" spans="46:98" x14ac:dyDescent="0.3">
      <c r="AT283" t="s">
        <v>1113</v>
      </c>
      <c r="AU283" s="8">
        <v>1141.22</v>
      </c>
      <c r="AV283" s="8"/>
      <c r="AW283" s="8"/>
      <c r="AX283" s="14">
        <f ca="1"/>
        <v>280</v>
      </c>
      <c r="AY283" s="14" t="str">
        <f ca="1"/>
        <v>Hewlett Packard 6S Scientific Calculator</v>
      </c>
      <c r="AZ283" s="14">
        <f ca="1"/>
        <v>1146.08</v>
      </c>
      <c r="BA283" s="8"/>
      <c r="BB283" s="8"/>
      <c r="BC283" s="8"/>
      <c r="BD283" s="8"/>
      <c r="BE283" s="8"/>
      <c r="BU283" t="s">
        <v>1297</v>
      </c>
      <c r="BV283" s="8">
        <v>4294.47</v>
      </c>
      <c r="BX283" s="14">
        <f ca="1"/>
        <v>259</v>
      </c>
      <c r="BY283" s="14" t="str">
        <f ca="1"/>
        <v>Edgar Stone</v>
      </c>
      <c r="BZ283" s="14">
        <f ca="1"/>
        <v>1821.89</v>
      </c>
      <c r="CO283" t="s">
        <v>2179</v>
      </c>
      <c r="CP283" s="8">
        <v>5835.41</v>
      </c>
      <c r="CR283" s="14">
        <f ca="1"/>
        <v>572</v>
      </c>
      <c r="CS283" s="14" t="str">
        <f ca="1"/>
        <v>Goffstown</v>
      </c>
      <c r="CT283" s="14">
        <f ca="1"/>
        <v>243.32</v>
      </c>
    </row>
    <row r="284" spans="46:98" x14ac:dyDescent="0.3">
      <c r="AT284" t="s">
        <v>310</v>
      </c>
      <c r="AU284" s="8">
        <v>1138.8900000000001</v>
      </c>
      <c r="AV284" s="8"/>
      <c r="AW284" s="8"/>
      <c r="AX284" s="14">
        <f ca="1"/>
        <v>281</v>
      </c>
      <c r="AY284" s="14" t="str">
        <f ca="1"/>
        <v>i270</v>
      </c>
      <c r="AZ284" s="14">
        <f ca="1"/>
        <v>1142.04</v>
      </c>
      <c r="BA284" s="8"/>
      <c r="BB284" s="8"/>
      <c r="BC284" s="8"/>
      <c r="BD284" s="8"/>
      <c r="BE284" s="8"/>
      <c r="BU284" t="s">
        <v>2848</v>
      </c>
      <c r="BV284" s="8">
        <v>10.86</v>
      </c>
      <c r="BX284" s="14">
        <f ca="1"/>
        <v>381</v>
      </c>
      <c r="BY284" s="14" t="str">
        <f ca="1"/>
        <v>Edith Forbes</v>
      </c>
      <c r="BZ284" s="14">
        <f ca="1"/>
        <v>1013.84</v>
      </c>
      <c r="CO284" t="s">
        <v>1104</v>
      </c>
      <c r="CP284" s="8">
        <v>41.96</v>
      </c>
      <c r="CR284" s="14">
        <f ca="1"/>
        <v>71</v>
      </c>
      <c r="CS284" s="14" t="str">
        <f ca="1"/>
        <v>Goldsboro</v>
      </c>
      <c r="CT284" s="14">
        <f ca="1"/>
        <v>5835.41</v>
      </c>
    </row>
    <row r="285" spans="46:98" x14ac:dyDescent="0.3">
      <c r="AT285" t="s">
        <v>2122</v>
      </c>
      <c r="AU285" s="8">
        <v>1130.1500000000001</v>
      </c>
      <c r="AV285" s="8"/>
      <c r="AW285" s="8"/>
      <c r="AX285" s="14">
        <f ca="1"/>
        <v>282</v>
      </c>
      <c r="AY285" s="14" t="str">
        <f ca="1"/>
        <v>Global Stack Chair without Arms, Black</v>
      </c>
      <c r="AZ285" s="14">
        <f ca="1"/>
        <v>1141.22</v>
      </c>
      <c r="BA285" s="8"/>
      <c r="BB285" s="8"/>
      <c r="BC285" s="8"/>
      <c r="BD285" s="8"/>
      <c r="BE285" s="8"/>
      <c r="BU285" t="s">
        <v>2818</v>
      </c>
      <c r="BV285" s="8">
        <v>8.83</v>
      </c>
      <c r="BX285" s="14">
        <f ca="1"/>
        <v>122</v>
      </c>
      <c r="BY285" s="14" t="str">
        <f ca="1"/>
        <v>Edith Reynolds</v>
      </c>
      <c r="BZ285" s="14">
        <f ca="1"/>
        <v>4294.47</v>
      </c>
      <c r="CO285" t="s">
        <v>666</v>
      </c>
      <c r="CP285" s="8">
        <v>624.4</v>
      </c>
      <c r="CR285" s="14">
        <f ca="1"/>
        <v>790</v>
      </c>
      <c r="CS285" s="14" t="str">
        <f ca="1"/>
        <v>Goleta</v>
      </c>
      <c r="CT285" s="14">
        <f ca="1"/>
        <v>41.96</v>
      </c>
    </row>
    <row r="286" spans="46:98" x14ac:dyDescent="0.3">
      <c r="AT286" t="s">
        <v>1255</v>
      </c>
      <c r="AU286" s="8">
        <v>1129.67</v>
      </c>
      <c r="AV286" s="8"/>
      <c r="AW286" s="8"/>
      <c r="AX286" s="14">
        <f ca="1"/>
        <v>283</v>
      </c>
      <c r="AY286" s="14" t="str">
        <f ca="1"/>
        <v>Portfile® Personal File Boxes</v>
      </c>
      <c r="AZ286" s="14">
        <f ca="1"/>
        <v>1138.8900000000001</v>
      </c>
      <c r="BA286" s="8"/>
      <c r="BB286" s="8"/>
      <c r="BC286" s="8"/>
      <c r="BD286" s="8"/>
      <c r="BE286" s="8"/>
      <c r="BU286" t="s">
        <v>2261</v>
      </c>
      <c r="BV286" s="8">
        <v>1326.3500000000001</v>
      </c>
      <c r="BX286" s="14">
        <f ca="1"/>
        <v>1112</v>
      </c>
      <c r="BY286" s="14" t="str">
        <f ca="1"/>
        <v>Edna Freeman</v>
      </c>
      <c r="BZ286" s="14">
        <f ca="1"/>
        <v>10.86</v>
      </c>
      <c r="CO286" t="s">
        <v>1809</v>
      </c>
      <c r="CP286" s="8">
        <v>674.39</v>
      </c>
      <c r="CR286" s="14">
        <f ca="1"/>
        <v>396</v>
      </c>
      <c r="CS286" s="14" t="str">
        <f ca="1"/>
        <v>Gorham</v>
      </c>
      <c r="CT286" s="14">
        <f ca="1"/>
        <v>624.4</v>
      </c>
    </row>
    <row r="287" spans="46:98" x14ac:dyDescent="0.3">
      <c r="AT287" t="s">
        <v>151</v>
      </c>
      <c r="AU287" s="8">
        <v>1128.92</v>
      </c>
      <c r="AV287" s="8"/>
      <c r="AW287" s="8"/>
      <c r="AX287" s="14">
        <f ca="1"/>
        <v>284</v>
      </c>
      <c r="AY287" s="14" t="str">
        <f ca="1"/>
        <v>Holmes Harmony HEPA Air Purifier for 17 x 20 Room</v>
      </c>
      <c r="AZ287" s="14">
        <f ca="1"/>
        <v>1130.1500000000001</v>
      </c>
      <c r="BA287" s="8"/>
      <c r="BB287" s="8"/>
      <c r="BC287" s="8"/>
      <c r="BD287" s="8"/>
      <c r="BE287" s="8"/>
      <c r="BU287" t="s">
        <v>2346</v>
      </c>
      <c r="BV287" s="8">
        <v>7030.35</v>
      </c>
      <c r="BX287" s="14">
        <f ca="1"/>
        <v>1115</v>
      </c>
      <c r="BY287" s="14" t="str">
        <f ca="1"/>
        <v>Edna Huang</v>
      </c>
      <c r="BZ287" s="14">
        <f ca="1"/>
        <v>8.83</v>
      </c>
      <c r="CO287" t="s">
        <v>1684</v>
      </c>
      <c r="CP287" s="8">
        <v>126.9</v>
      </c>
      <c r="CR287" s="14">
        <f ca="1"/>
        <v>382</v>
      </c>
      <c r="CS287" s="14" t="str">
        <f ca="1"/>
        <v>Grand Forks</v>
      </c>
      <c r="CT287" s="14">
        <f ca="1"/>
        <v>674.39</v>
      </c>
    </row>
    <row r="288" spans="46:98" x14ac:dyDescent="0.3">
      <c r="AT288" t="s">
        <v>375</v>
      </c>
      <c r="AU288" s="8">
        <v>1120.47</v>
      </c>
      <c r="AV288" s="8"/>
      <c r="AW288" s="8"/>
      <c r="AX288" s="14">
        <f ca="1"/>
        <v>285</v>
      </c>
      <c r="AY288" s="14" t="str">
        <f ca="1"/>
        <v>Logitech Cordless Navigator Duo</v>
      </c>
      <c r="AZ288" s="14">
        <f ca="1"/>
        <v>1129.67</v>
      </c>
      <c r="BA288" s="8"/>
      <c r="BB288" s="8"/>
      <c r="BC288" s="8"/>
      <c r="BD288" s="8"/>
      <c r="BE288" s="8"/>
      <c r="BU288" t="s">
        <v>2178</v>
      </c>
      <c r="BV288" s="8">
        <v>5835.41</v>
      </c>
      <c r="BX288" s="14">
        <f ca="1"/>
        <v>321</v>
      </c>
      <c r="BY288" s="14" t="str">
        <f ca="1"/>
        <v>Edna Michael</v>
      </c>
      <c r="BZ288" s="14">
        <f ca="1"/>
        <v>1326.3500000000001</v>
      </c>
      <c r="CO288" t="s">
        <v>2622</v>
      </c>
      <c r="CP288" s="8">
        <v>3762.9799999999996</v>
      </c>
      <c r="CR288" s="14">
        <f ca="1"/>
        <v>665</v>
      </c>
      <c r="CS288" s="14" t="str">
        <f ca="1"/>
        <v>Grand Island</v>
      </c>
      <c r="CT288" s="14">
        <f ca="1"/>
        <v>126.9</v>
      </c>
    </row>
    <row r="289" spans="46:98" x14ac:dyDescent="0.3">
      <c r="AT289" t="s">
        <v>1008</v>
      </c>
      <c r="AU289" s="8">
        <v>1115.5999999999999</v>
      </c>
      <c r="AV289" s="8"/>
      <c r="AW289" s="8"/>
      <c r="AX289" s="14">
        <f ca="1"/>
        <v>286</v>
      </c>
      <c r="AY289" s="14" t="str">
        <f ca="1"/>
        <v>M70</v>
      </c>
      <c r="AZ289" s="14">
        <f ca="1"/>
        <v>1128.92</v>
      </c>
      <c r="BA289" s="8"/>
      <c r="BB289" s="8"/>
      <c r="BC289" s="8"/>
      <c r="BD289" s="8"/>
      <c r="BE289" s="8"/>
      <c r="BU289" t="s">
        <v>1558</v>
      </c>
      <c r="BV289" s="8">
        <v>69.739999999999995</v>
      </c>
      <c r="BX289" s="14">
        <f ca="1"/>
        <v>69</v>
      </c>
      <c r="BY289" s="14" t="str">
        <f ca="1"/>
        <v>Edna Monroe Talley</v>
      </c>
      <c r="BZ289" s="14">
        <f ca="1"/>
        <v>7030.35</v>
      </c>
      <c r="CO289" t="s">
        <v>1252</v>
      </c>
      <c r="CP289" s="8">
        <v>2665.54</v>
      </c>
      <c r="CR289" s="14">
        <f ca="1"/>
        <v>114</v>
      </c>
      <c r="CS289" s="14" t="str">
        <f ca="1"/>
        <v>Grand Junction</v>
      </c>
      <c r="CT289" s="14">
        <f ca="1"/>
        <v>3762.9799999999996</v>
      </c>
    </row>
    <row r="290" spans="46:98" x14ac:dyDescent="0.3">
      <c r="AT290" t="s">
        <v>911</v>
      </c>
      <c r="AU290" s="8">
        <v>1111.68</v>
      </c>
      <c r="AV290" s="8"/>
      <c r="AW290" s="8"/>
      <c r="AX290" s="14">
        <f ca="1"/>
        <v>287</v>
      </c>
      <c r="AY290" s="14" t="str">
        <f ca="1"/>
        <v>Advantus Employee of the Month Certificate Frame, 11 x 13-1/2</v>
      </c>
      <c r="AZ290" s="14">
        <f ca="1"/>
        <v>1120.47</v>
      </c>
      <c r="BA290" s="8"/>
      <c r="BB290" s="8"/>
      <c r="BC290" s="8"/>
      <c r="BD290" s="8"/>
      <c r="BE290" s="8"/>
      <c r="BU290" t="s">
        <v>1712</v>
      </c>
      <c r="BV290" s="8">
        <v>175.29999999999998</v>
      </c>
      <c r="BX290" s="14">
        <f ca="1"/>
        <v>86</v>
      </c>
      <c r="BY290" s="14" t="str">
        <f ca="1"/>
        <v>Edna Pierce</v>
      </c>
      <c r="BZ290" s="14">
        <f ca="1"/>
        <v>5835.41</v>
      </c>
      <c r="CO290" t="s">
        <v>446</v>
      </c>
      <c r="CP290" s="8">
        <v>1191.54</v>
      </c>
      <c r="CR290" s="14">
        <f ca="1"/>
        <v>166</v>
      </c>
      <c r="CS290" s="14" t="str">
        <f ca="1"/>
        <v>Grand Prairie</v>
      </c>
      <c r="CT290" s="14">
        <f ca="1"/>
        <v>2665.54</v>
      </c>
    </row>
    <row r="291" spans="46:98" x14ac:dyDescent="0.3">
      <c r="AT291" t="s">
        <v>1258</v>
      </c>
      <c r="AU291" s="8">
        <v>1110.19</v>
      </c>
      <c r="AV291" s="8"/>
      <c r="AW291" s="8"/>
      <c r="AX291" s="14">
        <f ca="1"/>
        <v>288</v>
      </c>
      <c r="AY291" s="14" t="str">
        <f ca="1"/>
        <v>Canon MP25DIII Desktop Whisper-Quiet Printing Calculator</v>
      </c>
      <c r="AZ291" s="14">
        <f ca="1"/>
        <v>1115.5999999999999</v>
      </c>
      <c r="BA291" s="8"/>
      <c r="BB291" s="8"/>
      <c r="BC291" s="8"/>
      <c r="BD291" s="8"/>
      <c r="BE291" s="8"/>
      <c r="BU291" t="s">
        <v>2063</v>
      </c>
      <c r="BV291" s="8">
        <v>75.17</v>
      </c>
      <c r="BX291" s="14">
        <f ca="1"/>
        <v>933</v>
      </c>
      <c r="BY291" s="14" t="str">
        <f ca="1"/>
        <v>Edna Thomas</v>
      </c>
      <c r="BZ291" s="14">
        <f ca="1"/>
        <v>69.739999999999995</v>
      </c>
      <c r="CO291" t="s">
        <v>2161</v>
      </c>
      <c r="CP291" s="8">
        <v>429.82</v>
      </c>
      <c r="CR291" s="14">
        <f ca="1"/>
        <v>298</v>
      </c>
      <c r="CS291" s="14" t="str">
        <f ca="1"/>
        <v>Grand Rapids</v>
      </c>
      <c r="CT291" s="14">
        <f ca="1"/>
        <v>1191.54</v>
      </c>
    </row>
    <row r="292" spans="46:98" x14ac:dyDescent="0.3">
      <c r="AT292" t="s">
        <v>1418</v>
      </c>
      <c r="AU292" s="8">
        <v>1105.0999999999999</v>
      </c>
      <c r="AV292" s="8"/>
      <c r="AW292" s="8"/>
      <c r="AX292" s="14">
        <f ca="1"/>
        <v>289</v>
      </c>
      <c r="AY292" s="14" t="str">
        <f ca="1"/>
        <v>Space Solutions Commercial Steel Shelving</v>
      </c>
      <c r="AZ292" s="14">
        <f ca="1"/>
        <v>1111.68</v>
      </c>
      <c r="BA292" s="8"/>
      <c r="BB292" s="8"/>
      <c r="BC292" s="8"/>
      <c r="BD292" s="8"/>
      <c r="BE292" s="8"/>
      <c r="BU292" t="s">
        <v>1588</v>
      </c>
      <c r="BV292" s="8">
        <v>8.77</v>
      </c>
      <c r="BX292" s="14">
        <f ca="1"/>
        <v>766</v>
      </c>
      <c r="BY292" s="14" t="str">
        <f ca="1"/>
        <v>Edward Bynum</v>
      </c>
      <c r="BZ292" s="14">
        <f ca="1"/>
        <v>175.29999999999998</v>
      </c>
      <c r="CO292" t="s">
        <v>1890</v>
      </c>
      <c r="CP292" s="8">
        <v>511.42</v>
      </c>
      <c r="CR292" s="14">
        <f ca="1"/>
        <v>461</v>
      </c>
      <c r="CS292" s="14" t="str">
        <f ca="1"/>
        <v>Granger</v>
      </c>
      <c r="CT292" s="14">
        <f ca="1"/>
        <v>429.82</v>
      </c>
    </row>
    <row r="293" spans="46:98" x14ac:dyDescent="0.3">
      <c r="AT293" t="s">
        <v>500</v>
      </c>
      <c r="AU293" s="8">
        <v>1097.8800000000001</v>
      </c>
      <c r="AV293" s="8"/>
      <c r="AW293" s="8"/>
      <c r="AX293" s="14">
        <f ca="1"/>
        <v>290</v>
      </c>
      <c r="AY293" s="14" t="str">
        <f ca="1"/>
        <v>Keytronic French Keyboard</v>
      </c>
      <c r="AZ293" s="14">
        <f ca="1"/>
        <v>1110.19</v>
      </c>
      <c r="BA293" s="8"/>
      <c r="BB293" s="8"/>
      <c r="BC293" s="8"/>
      <c r="BD293" s="8"/>
      <c r="BE293" s="8"/>
      <c r="BU293" t="s">
        <v>1076</v>
      </c>
      <c r="BV293" s="8">
        <v>81.14</v>
      </c>
      <c r="BX293" s="14">
        <f ca="1"/>
        <v>919</v>
      </c>
      <c r="BY293" s="14" t="str">
        <f ca="1"/>
        <v>Edward Lamm</v>
      </c>
      <c r="BZ293" s="14">
        <f ca="1"/>
        <v>75.17</v>
      </c>
      <c r="CO293" t="s">
        <v>1085</v>
      </c>
      <c r="CP293" s="8">
        <v>5086.54</v>
      </c>
      <c r="CR293" s="14">
        <f ca="1"/>
        <v>430</v>
      </c>
      <c r="CS293" s="14" t="str">
        <f ca="1"/>
        <v>Granite Bay</v>
      </c>
      <c r="CT293" s="14">
        <f ca="1"/>
        <v>511.42</v>
      </c>
    </row>
    <row r="294" spans="46:98" x14ac:dyDescent="0.3">
      <c r="AT294" t="s">
        <v>296</v>
      </c>
      <c r="AU294" s="8">
        <v>1096.22</v>
      </c>
      <c r="AV294" s="8"/>
      <c r="AW294" s="8"/>
      <c r="AX294" s="14">
        <f ca="1"/>
        <v>291</v>
      </c>
      <c r="AY294" s="14" t="str">
        <f ca="1"/>
        <v>Boston 1645 Deluxe Heavier-Duty Electric Pencil Sharpener</v>
      </c>
      <c r="AZ294" s="14">
        <f ca="1"/>
        <v>1105.0999999999999</v>
      </c>
      <c r="BA294" s="8"/>
      <c r="BB294" s="8"/>
      <c r="BC294" s="8"/>
      <c r="BD294" s="8"/>
      <c r="BE294" s="8"/>
      <c r="BU294" t="s">
        <v>370</v>
      </c>
      <c r="BV294" s="8">
        <v>26.38</v>
      </c>
      <c r="BX294" s="14">
        <f ca="1"/>
        <v>1117</v>
      </c>
      <c r="BY294" s="14" t="str">
        <f ca="1"/>
        <v>Edward Leonard</v>
      </c>
      <c r="BZ294" s="14">
        <f ca="1"/>
        <v>8.77</v>
      </c>
      <c r="CO294" t="s">
        <v>1134</v>
      </c>
      <c r="CP294" s="8">
        <v>191.73</v>
      </c>
      <c r="CR294" s="14">
        <f ca="1"/>
        <v>82</v>
      </c>
      <c r="CS294" s="14" t="str">
        <f ca="1"/>
        <v>Grants Pass</v>
      </c>
      <c r="CT294" s="14">
        <f ca="1"/>
        <v>5086.54</v>
      </c>
    </row>
    <row r="295" spans="46:98" x14ac:dyDescent="0.3">
      <c r="AT295" t="s">
        <v>309</v>
      </c>
      <c r="AU295" s="8">
        <v>1096.1099999999999</v>
      </c>
      <c r="AV295" s="8"/>
      <c r="AW295" s="8"/>
      <c r="AX295" s="14">
        <f ca="1"/>
        <v>292</v>
      </c>
      <c r="AY295" s="14" t="str">
        <f ca="1"/>
        <v>Xerox 1979</v>
      </c>
      <c r="AZ295" s="14">
        <f ca="1"/>
        <v>1097.8800000000001</v>
      </c>
      <c r="BA295" s="8"/>
      <c r="BB295" s="8"/>
      <c r="BC295" s="8"/>
      <c r="BD295" s="8"/>
      <c r="BE295" s="8"/>
      <c r="BU295" t="s">
        <v>2213</v>
      </c>
      <c r="BV295" s="8">
        <v>80.58</v>
      </c>
      <c r="BX295" s="14">
        <f ca="1"/>
        <v>904</v>
      </c>
      <c r="BY295" s="14" t="str">
        <f ca="1"/>
        <v>Edward McKenzie</v>
      </c>
      <c r="BZ295" s="14">
        <f ca="1"/>
        <v>81.14</v>
      </c>
      <c r="CO295" t="s">
        <v>2480</v>
      </c>
      <c r="CP295" s="8">
        <v>710.16</v>
      </c>
      <c r="CR295" s="14">
        <f ca="1"/>
        <v>605</v>
      </c>
      <c r="CS295" s="14" t="str">
        <f ca="1"/>
        <v>Green Bay</v>
      </c>
      <c r="CT295" s="14">
        <f ca="1"/>
        <v>191.73</v>
      </c>
    </row>
    <row r="296" spans="46:98" x14ac:dyDescent="0.3">
      <c r="AT296" t="s">
        <v>118</v>
      </c>
      <c r="AU296" s="8">
        <v>1096</v>
      </c>
      <c r="AV296" s="8"/>
      <c r="AW296" s="8"/>
      <c r="AX296" s="14">
        <f ca="1"/>
        <v>293</v>
      </c>
      <c r="AY296" s="14" t="str">
        <f ca="1"/>
        <v>Boston KS Multi-Size Manual Pencil Sharpener</v>
      </c>
      <c r="AZ296" s="14">
        <f ca="1"/>
        <v>1096.22</v>
      </c>
      <c r="BA296" s="8"/>
      <c r="BB296" s="8"/>
      <c r="BC296" s="8"/>
      <c r="BD296" s="8"/>
      <c r="BE296" s="8"/>
      <c r="BU296" t="s">
        <v>2433</v>
      </c>
      <c r="BV296" s="8">
        <v>25.31</v>
      </c>
      <c r="BX296" s="14">
        <f ca="1"/>
        <v>1068</v>
      </c>
      <c r="BY296" s="14" t="str">
        <f ca="1"/>
        <v>Edward Pugh</v>
      </c>
      <c r="BZ296" s="14">
        <f ca="1"/>
        <v>26.38</v>
      </c>
      <c r="CO296" t="s">
        <v>2498</v>
      </c>
      <c r="CP296" s="8">
        <v>799.05000000000007</v>
      </c>
      <c r="CR296" s="14">
        <f ca="1"/>
        <v>374</v>
      </c>
      <c r="CS296" s="14" t="str">
        <f ca="1"/>
        <v>Greeneville</v>
      </c>
      <c r="CT296" s="14">
        <f ca="1"/>
        <v>710.16</v>
      </c>
    </row>
    <row r="297" spans="46:98" x14ac:dyDescent="0.3">
      <c r="AT297" t="s">
        <v>866</v>
      </c>
      <c r="AU297" s="8">
        <v>1093.9100000000001</v>
      </c>
      <c r="AV297" s="8"/>
      <c r="AW297" s="8"/>
      <c r="AX297" s="14">
        <f ca="1"/>
        <v>294</v>
      </c>
      <c r="AY297" s="14" t="str">
        <f ca="1"/>
        <v>Xerox 1923</v>
      </c>
      <c r="AZ297" s="14">
        <f ca="1"/>
        <v>1096.1099999999999</v>
      </c>
      <c r="BA297" s="8"/>
      <c r="BB297" s="8"/>
      <c r="BC297" s="8"/>
      <c r="BD297" s="8"/>
      <c r="BE297" s="8"/>
      <c r="BU297" t="s">
        <v>968</v>
      </c>
      <c r="BV297" s="8">
        <v>169.68</v>
      </c>
      <c r="BX297" s="14">
        <f ca="1"/>
        <v>907</v>
      </c>
      <c r="BY297" s="14" t="str">
        <f ca="1"/>
        <v>Edwin Blackburn</v>
      </c>
      <c r="BZ297" s="14">
        <f ca="1"/>
        <v>80.58</v>
      </c>
      <c r="CO297" t="s">
        <v>2474</v>
      </c>
      <c r="CP297" s="8">
        <v>35.93</v>
      </c>
      <c r="CR297" s="14">
        <f ca="1"/>
        <v>358</v>
      </c>
      <c r="CS297" s="14" t="str">
        <f ca="1"/>
        <v>Greenfield</v>
      </c>
      <c r="CT297" s="14">
        <f ca="1"/>
        <v>799.05000000000007</v>
      </c>
    </row>
    <row r="298" spans="46:98" x14ac:dyDescent="0.3">
      <c r="AT298" t="s">
        <v>1140</v>
      </c>
      <c r="AU298" s="8">
        <v>1088.52</v>
      </c>
      <c r="AV298" s="8"/>
      <c r="AW298" s="8"/>
      <c r="AX298" s="14">
        <f ca="1"/>
        <v>295</v>
      </c>
      <c r="AY298" s="14" t="str">
        <f ca="1"/>
        <v>Eldon Executive Woodline II Cherry Finish Desk Accessories</v>
      </c>
      <c r="AZ298" s="14">
        <f ca="1"/>
        <v>1096</v>
      </c>
      <c r="BA298" s="8"/>
      <c r="BB298" s="8"/>
      <c r="BC298" s="8"/>
      <c r="BD298" s="8"/>
      <c r="BE298" s="8"/>
      <c r="BU298" t="s">
        <v>2407</v>
      </c>
      <c r="BV298" s="8">
        <v>229.57</v>
      </c>
      <c r="BX298" s="14">
        <f ca="1"/>
        <v>1075</v>
      </c>
      <c r="BY298" s="14" t="str">
        <f ca="1"/>
        <v>Edwin Chung</v>
      </c>
      <c r="BZ298" s="14">
        <f ca="1"/>
        <v>25.31</v>
      </c>
      <c r="CO298" t="s">
        <v>1441</v>
      </c>
      <c r="CP298" s="8">
        <v>15625.64</v>
      </c>
      <c r="CR298" s="14">
        <f ca="1"/>
        <v>805</v>
      </c>
      <c r="CS298" s="14" t="str">
        <f ca="1"/>
        <v>Greensburg</v>
      </c>
      <c r="CT298" s="14">
        <f ca="1"/>
        <v>35.93</v>
      </c>
    </row>
    <row r="299" spans="46:98" x14ac:dyDescent="0.3">
      <c r="AT299" t="s">
        <v>504</v>
      </c>
      <c r="AU299" s="8">
        <v>1080.49</v>
      </c>
      <c r="AV299" s="8"/>
      <c r="AW299" s="8"/>
      <c r="AX299" s="14">
        <f ca="1"/>
        <v>296</v>
      </c>
      <c r="AY299" s="14" t="str">
        <f ca="1"/>
        <v>Vinyl Sectional Post Binders</v>
      </c>
      <c r="AZ299" s="14">
        <f ca="1"/>
        <v>1093.9100000000001</v>
      </c>
      <c r="BA299" s="8"/>
      <c r="BB299" s="8"/>
      <c r="BC299" s="8"/>
      <c r="BD299" s="8"/>
      <c r="BE299" s="8"/>
      <c r="BU299" t="s">
        <v>2638</v>
      </c>
      <c r="BV299" s="8">
        <v>832.97</v>
      </c>
      <c r="BX299" s="14">
        <f ca="1"/>
        <v>773</v>
      </c>
      <c r="BY299" s="14" t="str">
        <f ca="1"/>
        <v>Edwin Coley</v>
      </c>
      <c r="BZ299" s="14">
        <f ca="1"/>
        <v>169.68</v>
      </c>
      <c r="CO299" t="s">
        <v>2210</v>
      </c>
      <c r="CP299" s="8">
        <v>1786.04</v>
      </c>
      <c r="CR299" s="14">
        <f ca="1"/>
        <v>12</v>
      </c>
      <c r="CS299" s="14" t="str">
        <f ca="1"/>
        <v>Greenville</v>
      </c>
      <c r="CT299" s="14">
        <f ca="1"/>
        <v>15625.64</v>
      </c>
    </row>
    <row r="300" spans="46:98" x14ac:dyDescent="0.3">
      <c r="AT300" t="s">
        <v>827</v>
      </c>
      <c r="AU300" s="8">
        <v>1076.3</v>
      </c>
      <c r="AV300" s="8"/>
      <c r="AW300" s="8"/>
      <c r="AX300" s="14">
        <f ca="1"/>
        <v>297</v>
      </c>
      <c r="AY300" s="14" t="str">
        <f ca="1"/>
        <v>Safco Industrial Wire Shelving</v>
      </c>
      <c r="AZ300" s="14">
        <f ca="1"/>
        <v>1088.52</v>
      </c>
      <c r="BA300" s="8"/>
      <c r="BB300" s="8"/>
      <c r="BC300" s="8"/>
      <c r="BD300" s="8"/>
      <c r="BE300" s="8"/>
      <c r="BU300" t="s">
        <v>2157</v>
      </c>
      <c r="BV300" s="8">
        <v>3731.8399999999997</v>
      </c>
      <c r="BX300" s="14">
        <f ca="1"/>
        <v>715</v>
      </c>
      <c r="BY300" s="14" t="str">
        <f ca="1"/>
        <v>Eileen Cheek</v>
      </c>
      <c r="BZ300" s="14">
        <f ca="1"/>
        <v>229.57</v>
      </c>
      <c r="CO300" t="s">
        <v>2494</v>
      </c>
      <c r="CP300" s="8">
        <v>111.78</v>
      </c>
      <c r="CR300" s="14">
        <f ca="1"/>
        <v>236</v>
      </c>
      <c r="CS300" s="14" t="str">
        <f ca="1"/>
        <v>Greer</v>
      </c>
      <c r="CT300" s="14">
        <f ca="1"/>
        <v>1786.04</v>
      </c>
    </row>
    <row r="301" spans="46:98" x14ac:dyDescent="0.3">
      <c r="AT301" t="s">
        <v>247</v>
      </c>
      <c r="AU301" s="8">
        <v>1073.58</v>
      </c>
      <c r="AV301" s="8"/>
      <c r="AW301" s="8"/>
      <c r="AX301" s="14">
        <f ca="1"/>
        <v>298</v>
      </c>
      <c r="AY301" s="14" t="str">
        <f ca="1"/>
        <v>Accessory35</v>
      </c>
      <c r="AZ301" s="14">
        <f ca="1"/>
        <v>1080.49</v>
      </c>
      <c r="BA301" s="8"/>
      <c r="BB301" s="8"/>
      <c r="BC301" s="8"/>
      <c r="BD301" s="8"/>
      <c r="BE301" s="8"/>
      <c r="BU301" t="s">
        <v>2464</v>
      </c>
      <c r="BV301" s="8">
        <v>1784.34</v>
      </c>
      <c r="BX301" s="14">
        <f ca="1"/>
        <v>421</v>
      </c>
      <c r="BY301" s="14" t="str">
        <f ca="1"/>
        <v>Eileen Dalton</v>
      </c>
      <c r="BZ301" s="14">
        <f ca="1"/>
        <v>832.97</v>
      </c>
      <c r="CO301" t="s">
        <v>2951</v>
      </c>
      <c r="CP301" s="8">
        <v>70.03</v>
      </c>
      <c r="CR301" s="14">
        <f ca="1"/>
        <v>680</v>
      </c>
      <c r="CS301" s="14" t="str">
        <f ca="1"/>
        <v>Gresham</v>
      </c>
      <c r="CT301" s="14">
        <f ca="1"/>
        <v>111.78</v>
      </c>
    </row>
    <row r="302" spans="46:98" x14ac:dyDescent="0.3">
      <c r="AT302" t="s">
        <v>799</v>
      </c>
      <c r="AU302" s="8">
        <v>1073.23</v>
      </c>
      <c r="AV302" s="8"/>
      <c r="AW302" s="8"/>
      <c r="AX302" s="14">
        <f ca="1"/>
        <v>299</v>
      </c>
      <c r="AY302" s="14" t="str">
        <f ca="1"/>
        <v>5125</v>
      </c>
      <c r="AZ302" s="14">
        <f ca="1"/>
        <v>1076.3</v>
      </c>
      <c r="BA302" s="8"/>
      <c r="BB302" s="8"/>
      <c r="BC302" s="8"/>
      <c r="BD302" s="8"/>
      <c r="BE302" s="8"/>
      <c r="BU302" t="s">
        <v>908</v>
      </c>
      <c r="BV302" s="8">
        <v>903.55000000000007</v>
      </c>
      <c r="BX302" s="14">
        <f ca="1"/>
        <v>140</v>
      </c>
      <c r="BY302" s="14" t="str">
        <f ca="1"/>
        <v>Eileen Fletcher</v>
      </c>
      <c r="BZ302" s="14">
        <f ca="1"/>
        <v>3731.8399999999997</v>
      </c>
      <c r="CO302" t="s">
        <v>2840</v>
      </c>
      <c r="CP302" s="8">
        <v>1067.0999999999999</v>
      </c>
      <c r="CR302" s="14">
        <f ca="1"/>
        <v>740</v>
      </c>
      <c r="CS302" s="14" t="str">
        <f ca="1"/>
        <v>Grove City</v>
      </c>
      <c r="CT302" s="14">
        <f ca="1"/>
        <v>70.03</v>
      </c>
    </row>
    <row r="303" spans="46:98" x14ac:dyDescent="0.3">
      <c r="AT303" t="s">
        <v>1330</v>
      </c>
      <c r="AU303" s="8">
        <v>1059.3800000000001</v>
      </c>
      <c r="AV303" s="8"/>
      <c r="AW303" s="8"/>
      <c r="AX303" s="14">
        <f ca="1"/>
        <v>300</v>
      </c>
      <c r="AY303" s="14" t="str">
        <f ca="1"/>
        <v>Avery Printable Repositionable Plastic Tabs</v>
      </c>
      <c r="AZ303" s="14">
        <f ca="1"/>
        <v>1073.58</v>
      </c>
      <c r="BA303" s="8"/>
      <c r="BB303" s="8"/>
      <c r="BC303" s="8"/>
      <c r="BD303" s="8"/>
      <c r="BE303" s="8"/>
      <c r="BU303" t="s">
        <v>2286</v>
      </c>
      <c r="BV303" s="8">
        <v>12602.91</v>
      </c>
      <c r="BX303" s="14">
        <f ca="1"/>
        <v>264</v>
      </c>
      <c r="BY303" s="14" t="str">
        <f ca="1"/>
        <v>Eileen McDonald</v>
      </c>
      <c r="BZ303" s="14">
        <f ca="1"/>
        <v>1784.34</v>
      </c>
      <c r="CO303" t="s">
        <v>1107</v>
      </c>
      <c r="CP303" s="8">
        <v>620.45000000000005</v>
      </c>
      <c r="CR303" s="14">
        <f ca="1"/>
        <v>315</v>
      </c>
      <c r="CS303" s="14" t="str">
        <f ca="1"/>
        <v>Gulfport</v>
      </c>
      <c r="CT303" s="14">
        <f ca="1"/>
        <v>1067.0999999999999</v>
      </c>
    </row>
    <row r="304" spans="46:98" x14ac:dyDescent="0.3">
      <c r="AT304" t="s">
        <v>262</v>
      </c>
      <c r="AU304" s="8">
        <v>1052.18</v>
      </c>
      <c r="AV304" s="8"/>
      <c r="AW304" s="8"/>
      <c r="AX304" s="14">
        <f ca="1"/>
        <v>301</v>
      </c>
      <c r="AY304" s="14" t="str">
        <f ca="1"/>
        <v>Avery Arch Ring Binders</v>
      </c>
      <c r="AZ304" s="14">
        <f ca="1"/>
        <v>1073.23</v>
      </c>
      <c r="BA304" s="8"/>
      <c r="BB304" s="8"/>
      <c r="BC304" s="8"/>
      <c r="BD304" s="8"/>
      <c r="BE304" s="8"/>
      <c r="BU304" t="s">
        <v>114</v>
      </c>
      <c r="BV304" s="8">
        <v>1979.99</v>
      </c>
      <c r="BX304" s="14">
        <f ca="1"/>
        <v>407</v>
      </c>
      <c r="BY304" s="14" t="str">
        <f ca="1"/>
        <v>Eileen Riddle</v>
      </c>
      <c r="BZ304" s="14">
        <f ca="1"/>
        <v>903.55000000000007</v>
      </c>
      <c r="CO304" t="s">
        <v>1657</v>
      </c>
      <c r="CP304" s="8">
        <v>3825.95</v>
      </c>
      <c r="CR304" s="14">
        <f ca="1"/>
        <v>397</v>
      </c>
      <c r="CS304" s="14" t="str">
        <f ca="1"/>
        <v>Hacienda Heights</v>
      </c>
      <c r="CT304" s="14">
        <f ca="1"/>
        <v>620.45000000000005</v>
      </c>
    </row>
    <row r="305" spans="46:98" x14ac:dyDescent="0.3">
      <c r="AT305" t="s">
        <v>1427</v>
      </c>
      <c r="AU305" s="8">
        <v>1031.92</v>
      </c>
      <c r="AV305" s="8"/>
      <c r="AW305" s="8"/>
      <c r="AX305" s="14">
        <f ca="1"/>
        <v>302</v>
      </c>
      <c r="AY305" s="14" t="str">
        <f ca="1"/>
        <v>Space Solutions™ Industrial Galvanized Steel Shelving.</v>
      </c>
      <c r="AZ305" s="14">
        <f ca="1"/>
        <v>1059.3800000000001</v>
      </c>
      <c r="BA305" s="8"/>
      <c r="BB305" s="8"/>
      <c r="BC305" s="8"/>
      <c r="BD305" s="8"/>
      <c r="BE305" s="8"/>
      <c r="BU305" t="s">
        <v>1242</v>
      </c>
      <c r="BV305" s="8">
        <v>159.13</v>
      </c>
      <c r="BX305" s="14">
        <f ca="1"/>
        <v>18</v>
      </c>
      <c r="BY305" s="14" t="str">
        <f ca="1"/>
        <v>Eileen Schwartz</v>
      </c>
      <c r="BZ305" s="14">
        <f ca="1"/>
        <v>12602.91</v>
      </c>
      <c r="CO305" t="s">
        <v>461</v>
      </c>
      <c r="CP305" s="8">
        <v>99.75</v>
      </c>
      <c r="CR305" s="14">
        <f ca="1"/>
        <v>111</v>
      </c>
      <c r="CS305" s="14" t="str">
        <f ca="1"/>
        <v>Hackensack</v>
      </c>
      <c r="CT305" s="14">
        <f ca="1"/>
        <v>3825.95</v>
      </c>
    </row>
    <row r="306" spans="46:98" x14ac:dyDescent="0.3">
      <c r="AT306" t="s">
        <v>2442</v>
      </c>
      <c r="AU306" s="8">
        <v>1030.51</v>
      </c>
      <c r="AV306" s="8"/>
      <c r="AW306" s="8"/>
      <c r="AX306" s="14">
        <f ca="1"/>
        <v>303</v>
      </c>
      <c r="AY306" s="14" t="str">
        <f ca="1"/>
        <v>Staples Battery-Operated Desktop Pencil Sharpener</v>
      </c>
      <c r="AZ306" s="14">
        <f ca="1"/>
        <v>1052.18</v>
      </c>
      <c r="BA306" s="8"/>
      <c r="BB306" s="8"/>
      <c r="BC306" s="8"/>
      <c r="BD306" s="8"/>
      <c r="BE306" s="8"/>
      <c r="BU306" t="s">
        <v>1901</v>
      </c>
      <c r="BV306" s="8">
        <v>116.56</v>
      </c>
      <c r="BX306" s="14">
        <f ca="1"/>
        <v>240</v>
      </c>
      <c r="BY306" s="14" t="str">
        <f ca="1"/>
        <v>Eleanor Swain</v>
      </c>
      <c r="BZ306" s="14">
        <f ca="1"/>
        <v>1979.99</v>
      </c>
      <c r="CO306" t="s">
        <v>1469</v>
      </c>
      <c r="CP306" s="8">
        <v>991.24</v>
      </c>
      <c r="CR306" s="14">
        <f ca="1"/>
        <v>694</v>
      </c>
      <c r="CS306" s="14" t="str">
        <f ca="1"/>
        <v>Hagerstown</v>
      </c>
      <c r="CT306" s="14">
        <f ca="1"/>
        <v>99.75</v>
      </c>
    </row>
    <row r="307" spans="46:98" x14ac:dyDescent="0.3">
      <c r="AT307" t="s">
        <v>2867</v>
      </c>
      <c r="AU307" s="8">
        <v>1009.93</v>
      </c>
      <c r="AV307" s="8"/>
      <c r="AW307" s="8"/>
      <c r="AX307" s="14">
        <f ca="1"/>
        <v>304</v>
      </c>
      <c r="AY307" s="14" t="str">
        <f ca="1"/>
        <v>Sanford 52201 APSCO Electric Pencil Sharpener</v>
      </c>
      <c r="AZ307" s="14">
        <f ca="1"/>
        <v>1031.92</v>
      </c>
      <c r="BA307" s="8"/>
      <c r="BB307" s="8"/>
      <c r="BC307" s="8"/>
      <c r="BD307" s="8"/>
      <c r="BE307" s="8"/>
      <c r="BU307" t="s">
        <v>395</v>
      </c>
      <c r="BV307" s="8">
        <v>54.69</v>
      </c>
      <c r="BX307" s="14">
        <f ca="1"/>
        <v>786</v>
      </c>
      <c r="BY307" s="14" t="str">
        <f ca="1"/>
        <v>Elisabeth Massey</v>
      </c>
      <c r="BZ307" s="14">
        <f ca="1"/>
        <v>159.13</v>
      </c>
      <c r="CO307" t="s">
        <v>1557</v>
      </c>
      <c r="CP307" s="8">
        <v>2425.2400000000002</v>
      </c>
      <c r="CR307" s="14">
        <f ca="1"/>
        <v>326</v>
      </c>
      <c r="CS307" s="14" t="str">
        <f ca="1"/>
        <v>Hamilton</v>
      </c>
      <c r="CT307" s="14">
        <f ca="1"/>
        <v>991.24</v>
      </c>
    </row>
    <row r="308" spans="46:98" x14ac:dyDescent="0.3">
      <c r="AT308" t="s">
        <v>1143</v>
      </c>
      <c r="AU308" s="8">
        <v>1009.62</v>
      </c>
      <c r="AV308" s="8"/>
      <c r="AW308" s="8"/>
      <c r="AX308" s="14">
        <f ca="1"/>
        <v>305</v>
      </c>
      <c r="AY308" s="14" t="str">
        <f ca="1"/>
        <v>Xerox 1888</v>
      </c>
      <c r="AZ308" s="14">
        <f ca="1"/>
        <v>1030.51</v>
      </c>
      <c r="BA308" s="8"/>
      <c r="BB308" s="8"/>
      <c r="BC308" s="8"/>
      <c r="BD308" s="8"/>
      <c r="BE308" s="8"/>
      <c r="BU308" t="s">
        <v>2364</v>
      </c>
      <c r="BV308" s="8">
        <v>1225.5999999999999</v>
      </c>
      <c r="BX308" s="14">
        <f ca="1"/>
        <v>841</v>
      </c>
      <c r="BY308" s="14" t="str">
        <f ca="1"/>
        <v>Elisabeth Shaw</v>
      </c>
      <c r="BZ308" s="14">
        <f ca="1"/>
        <v>116.56</v>
      </c>
      <c r="CO308" t="s">
        <v>1536</v>
      </c>
      <c r="CP308" s="8">
        <v>34.64</v>
      </c>
      <c r="CR308" s="14">
        <f ca="1"/>
        <v>182</v>
      </c>
      <c r="CS308" s="14" t="str">
        <f ca="1"/>
        <v>Hammond</v>
      </c>
      <c r="CT308" s="14">
        <f ca="1"/>
        <v>2425.2400000000002</v>
      </c>
    </row>
    <row r="309" spans="46:98" x14ac:dyDescent="0.3">
      <c r="AT309" t="s">
        <v>864</v>
      </c>
      <c r="AU309" s="8">
        <v>1004.45</v>
      </c>
      <c r="AV309" s="8"/>
      <c r="AW309" s="8"/>
      <c r="AX309" s="14">
        <f ca="1"/>
        <v>306</v>
      </c>
      <c r="AY309" s="14" t="str">
        <f ca="1"/>
        <v>Deflect-o RollaMat Studded, Beveled Mat for Medium Pile Carpeting</v>
      </c>
      <c r="AZ309" s="14">
        <f ca="1"/>
        <v>1009.93</v>
      </c>
      <c r="BA309" s="8"/>
      <c r="BB309" s="8"/>
      <c r="BC309" s="8"/>
      <c r="BD309" s="8"/>
      <c r="BE309" s="8"/>
      <c r="BU309" t="s">
        <v>2899</v>
      </c>
      <c r="BV309" s="8">
        <v>326.02999999999997</v>
      </c>
      <c r="BX309" s="14">
        <f ca="1"/>
        <v>975</v>
      </c>
      <c r="BY309" s="14" t="str">
        <f ca="1"/>
        <v>Ellen Beck</v>
      </c>
      <c r="BZ309" s="14">
        <f ca="1"/>
        <v>54.69</v>
      </c>
      <c r="CO309" t="s">
        <v>2115</v>
      </c>
      <c r="CP309" s="8">
        <v>96.86</v>
      </c>
      <c r="CR309" s="14">
        <f ca="1"/>
        <v>809</v>
      </c>
      <c r="CS309" s="14" t="str">
        <f ca="1"/>
        <v>Hanover</v>
      </c>
      <c r="CT309" s="14">
        <f ca="1"/>
        <v>34.64</v>
      </c>
    </row>
    <row r="310" spans="46:98" x14ac:dyDescent="0.3">
      <c r="AT310" t="s">
        <v>939</v>
      </c>
      <c r="AU310" s="8">
        <v>1001.02</v>
      </c>
      <c r="AV310" s="8"/>
      <c r="AW310" s="8"/>
      <c r="AX310" s="14">
        <f ca="1"/>
        <v>307</v>
      </c>
      <c r="AY310" s="14" t="str">
        <f ca="1"/>
        <v>DS/HD IBM Formatted Diskettes, 200/Pack - Staples</v>
      </c>
      <c r="AZ310" s="14">
        <f ca="1"/>
        <v>1009.62</v>
      </c>
      <c r="BA310" s="8"/>
      <c r="BB310" s="8"/>
      <c r="BC310" s="8"/>
      <c r="BD310" s="8"/>
      <c r="BE310" s="8"/>
      <c r="BU310" t="s">
        <v>1982</v>
      </c>
      <c r="BV310" s="8">
        <v>120.34</v>
      </c>
      <c r="BX310" s="14">
        <f ca="1"/>
        <v>338</v>
      </c>
      <c r="BY310" s="14" t="str">
        <f ca="1"/>
        <v>Ellen McCormick</v>
      </c>
      <c r="BZ310" s="14">
        <f ca="1"/>
        <v>1225.5999999999999</v>
      </c>
      <c r="CO310" t="s">
        <v>2225</v>
      </c>
      <c r="CP310" s="8">
        <v>73.040000000000006</v>
      </c>
      <c r="CR310" s="14">
        <f ca="1"/>
        <v>701</v>
      </c>
      <c r="CS310" s="14" t="str">
        <f ca="1"/>
        <v>Hanover Park</v>
      </c>
      <c r="CT310" s="14">
        <f ca="1"/>
        <v>96.86</v>
      </c>
    </row>
    <row r="311" spans="46:98" x14ac:dyDescent="0.3">
      <c r="AT311" t="s">
        <v>123</v>
      </c>
      <c r="AU311" s="8">
        <v>999.39</v>
      </c>
      <c r="AV311" s="8"/>
      <c r="AW311" s="8"/>
      <c r="AX311" s="14">
        <f ca="1"/>
        <v>308</v>
      </c>
      <c r="AY311" s="14" t="str">
        <f ca="1"/>
        <v>Ibico Recycled Linen-Style Covers</v>
      </c>
      <c r="AZ311" s="14">
        <f ca="1"/>
        <v>1004.45</v>
      </c>
      <c r="BA311" s="8"/>
      <c r="BB311" s="8"/>
      <c r="BC311" s="8"/>
      <c r="BD311" s="8"/>
      <c r="BE311" s="8"/>
      <c r="BU311" t="s">
        <v>2684</v>
      </c>
      <c r="BV311" s="8">
        <v>44.24</v>
      </c>
      <c r="BX311" s="14">
        <f ca="1"/>
        <v>632</v>
      </c>
      <c r="BY311" s="14" t="str">
        <f ca="1"/>
        <v>Ellen Sparks</v>
      </c>
      <c r="BZ311" s="14">
        <f ca="1"/>
        <v>326.02999999999997</v>
      </c>
      <c r="CO311" t="s">
        <v>1131</v>
      </c>
      <c r="CP311" s="8">
        <v>78.08</v>
      </c>
      <c r="CR311" s="14">
        <f ca="1"/>
        <v>736</v>
      </c>
      <c r="CS311" s="14" t="str">
        <f ca="1"/>
        <v>Hanson</v>
      </c>
      <c r="CT311" s="14">
        <f ca="1"/>
        <v>73.040000000000006</v>
      </c>
    </row>
    <row r="312" spans="46:98" x14ac:dyDescent="0.3">
      <c r="AT312" t="s">
        <v>1312</v>
      </c>
      <c r="AU312" s="8">
        <v>986.27</v>
      </c>
      <c r="AV312" s="8"/>
      <c r="AW312" s="8"/>
      <c r="AX312" s="14">
        <f ca="1"/>
        <v>309</v>
      </c>
      <c r="AY312" s="14" t="str">
        <f ca="1"/>
        <v>Xerox 1916</v>
      </c>
      <c r="AZ312" s="14">
        <f ca="1"/>
        <v>1001.02</v>
      </c>
      <c r="BA312" s="8"/>
      <c r="BB312" s="8"/>
      <c r="BC312" s="8"/>
      <c r="BD312" s="8"/>
      <c r="BE312" s="8"/>
      <c r="BU312" t="s">
        <v>2887</v>
      </c>
      <c r="BV312" s="8">
        <v>1282.67</v>
      </c>
      <c r="BX312" s="14">
        <f ca="1"/>
        <v>832</v>
      </c>
      <c r="BY312" s="14" t="str">
        <f ca="1"/>
        <v>Elsie Boykin</v>
      </c>
      <c r="BZ312" s="14">
        <f ca="1"/>
        <v>120.34</v>
      </c>
      <c r="CO312" t="s">
        <v>2421</v>
      </c>
      <c r="CP312" s="8">
        <v>2215.2000000000003</v>
      </c>
      <c r="CR312" s="14">
        <f ca="1"/>
        <v>727</v>
      </c>
      <c r="CS312" s="14" t="str">
        <f ca="1"/>
        <v>Harker Heights</v>
      </c>
      <c r="CT312" s="14">
        <f ca="1"/>
        <v>78.08</v>
      </c>
    </row>
    <row r="313" spans="46:98" x14ac:dyDescent="0.3">
      <c r="AT313" t="s">
        <v>580</v>
      </c>
      <c r="AU313" s="8">
        <v>969.65</v>
      </c>
      <c r="AV313" s="8"/>
      <c r="AW313" s="8"/>
      <c r="AX313" s="14">
        <f ca="1"/>
        <v>310</v>
      </c>
      <c r="AY313" s="14" t="str">
        <f ca="1"/>
        <v>Eldon Expressions Punched Metal &amp; Wood Desk Accessories, Pewter &amp; Cherry</v>
      </c>
      <c r="AZ313" s="14">
        <f ca="1"/>
        <v>999.39</v>
      </c>
      <c r="BA313" s="8"/>
      <c r="BB313" s="8"/>
      <c r="BC313" s="8"/>
      <c r="BD313" s="8"/>
      <c r="BE313" s="8"/>
      <c r="BU313" t="s">
        <v>1198</v>
      </c>
      <c r="BV313" s="8">
        <v>59.75</v>
      </c>
      <c r="BX313" s="14">
        <f ca="1"/>
        <v>1010</v>
      </c>
      <c r="BY313" s="14" t="str">
        <f ca="1"/>
        <v>Elsie Floyd</v>
      </c>
      <c r="BZ313" s="14">
        <f ca="1"/>
        <v>44.24</v>
      </c>
      <c r="CO313" t="s">
        <v>2242</v>
      </c>
      <c r="CP313" s="8">
        <v>2947.13</v>
      </c>
      <c r="CR313" s="14">
        <f ca="1"/>
        <v>199</v>
      </c>
      <c r="CS313" s="14" t="str">
        <f ca="1"/>
        <v>Harlingen</v>
      </c>
      <c r="CT313" s="14">
        <f ca="1"/>
        <v>2215.2000000000003</v>
      </c>
    </row>
    <row r="314" spans="46:98" x14ac:dyDescent="0.3">
      <c r="AT314" t="s">
        <v>257</v>
      </c>
      <c r="AU314" s="8">
        <v>968.57999999999993</v>
      </c>
      <c r="AV314" s="8"/>
      <c r="AW314" s="8"/>
      <c r="AX314" s="14">
        <f ca="1"/>
        <v>311</v>
      </c>
      <c r="AY314" s="14" t="str">
        <f ca="1"/>
        <v>US Robotics 56K V.92 External Faxmodem</v>
      </c>
      <c r="AZ314" s="14">
        <f ca="1"/>
        <v>986.27</v>
      </c>
      <c r="BA314" s="8"/>
      <c r="BB314" s="8"/>
      <c r="BC314" s="8"/>
      <c r="BD314" s="8"/>
      <c r="BE314" s="8"/>
      <c r="BU314" t="s">
        <v>2595</v>
      </c>
      <c r="BV314" s="8">
        <v>6.97</v>
      </c>
      <c r="BX314" s="14">
        <f ca="1"/>
        <v>325</v>
      </c>
      <c r="BY314" s="14" t="str">
        <f ca="1"/>
        <v>Elsie Hwang</v>
      </c>
      <c r="BZ314" s="14">
        <f ca="1"/>
        <v>1282.67</v>
      </c>
      <c r="CO314" t="s">
        <v>684</v>
      </c>
      <c r="CP314" s="8">
        <v>15224.63</v>
      </c>
      <c r="CR314" s="14">
        <f ca="1"/>
        <v>143</v>
      </c>
      <c r="CS314" s="14" t="str">
        <f ca="1"/>
        <v>Harrisburg</v>
      </c>
      <c r="CT314" s="14">
        <f ca="1"/>
        <v>2947.13</v>
      </c>
    </row>
    <row r="315" spans="46:98" x14ac:dyDescent="0.3">
      <c r="AT315" t="s">
        <v>814</v>
      </c>
      <c r="AU315" s="8">
        <v>965.43000000000006</v>
      </c>
      <c r="AV315" s="8"/>
      <c r="AW315" s="8"/>
      <c r="AX315" s="14">
        <f ca="1"/>
        <v>312</v>
      </c>
      <c r="AY315" s="14" t="str">
        <f ca="1"/>
        <v>Fellowes Smart Design 104-Key Enhanced Keyboard, PS/2 Adapter, Platinum</v>
      </c>
      <c r="AZ315" s="14">
        <f ca="1"/>
        <v>969.65</v>
      </c>
      <c r="BA315" s="8"/>
      <c r="BB315" s="8"/>
      <c r="BC315" s="8"/>
      <c r="BD315" s="8"/>
      <c r="BE315" s="8"/>
      <c r="BU315" t="s">
        <v>2713</v>
      </c>
      <c r="BV315" s="8">
        <v>54.04</v>
      </c>
      <c r="BX315" s="14">
        <f ca="1"/>
        <v>954</v>
      </c>
      <c r="BY315" s="14" t="str">
        <f ca="1"/>
        <v>Elsie Lane</v>
      </c>
      <c r="BZ315" s="14">
        <f ca="1"/>
        <v>59.75</v>
      </c>
      <c r="CO315" t="s">
        <v>648</v>
      </c>
      <c r="CP315" s="8">
        <v>312.75</v>
      </c>
      <c r="CR315" s="14">
        <f ca="1"/>
        <v>14</v>
      </c>
      <c r="CS315" s="14" t="str">
        <f ca="1"/>
        <v>Harrison</v>
      </c>
      <c r="CT315" s="14">
        <f ca="1"/>
        <v>15224.63</v>
      </c>
    </row>
    <row r="316" spans="46:98" x14ac:dyDescent="0.3">
      <c r="AT316" t="s">
        <v>1269</v>
      </c>
      <c r="AU316" s="8">
        <v>964.6</v>
      </c>
      <c r="AV316" s="8"/>
      <c r="AW316" s="8"/>
      <c r="AX316" s="14">
        <f ca="1"/>
        <v>313</v>
      </c>
      <c r="AY316" s="14" t="str">
        <f ca="1"/>
        <v>Tennsco Commercial Shelving</v>
      </c>
      <c r="AZ316" s="14">
        <f ca="1"/>
        <v>968.57999999999993</v>
      </c>
      <c r="BA316" s="8"/>
      <c r="BB316" s="8"/>
      <c r="BC316" s="8"/>
      <c r="BD316" s="8"/>
      <c r="BE316" s="8"/>
      <c r="BU316" t="s">
        <v>2660</v>
      </c>
      <c r="BV316" s="8">
        <v>668.38</v>
      </c>
      <c r="BX316" s="14">
        <f ca="1"/>
        <v>1126</v>
      </c>
      <c r="BY316" s="14" t="str">
        <f ca="1"/>
        <v>Elsie Pridgen</v>
      </c>
      <c r="BZ316" s="14">
        <f ca="1"/>
        <v>6.97</v>
      </c>
      <c r="CO316" t="s">
        <v>1272</v>
      </c>
      <c r="CP316" s="8">
        <v>291.49</v>
      </c>
      <c r="CR316" s="14">
        <f ca="1"/>
        <v>525</v>
      </c>
      <c r="CS316" s="14" t="str">
        <f ca="1"/>
        <v>Harrisonburg</v>
      </c>
      <c r="CT316" s="14">
        <f ca="1"/>
        <v>312.75</v>
      </c>
    </row>
    <row r="317" spans="46:98" x14ac:dyDescent="0.3">
      <c r="AT317" t="s">
        <v>1370</v>
      </c>
      <c r="AU317" s="8">
        <v>958.46</v>
      </c>
      <c r="AV317" s="8"/>
      <c r="AW317" s="8"/>
      <c r="AX317" s="14">
        <f ca="1"/>
        <v>314</v>
      </c>
      <c r="AY317" s="14" t="str">
        <f ca="1"/>
        <v>252</v>
      </c>
      <c r="AZ317" s="14">
        <f ca="1"/>
        <v>965.43000000000006</v>
      </c>
      <c r="BA317" s="8"/>
      <c r="BB317" s="8"/>
      <c r="BC317" s="8"/>
      <c r="BD317" s="8"/>
      <c r="BE317" s="8"/>
      <c r="BU317" t="s">
        <v>2304</v>
      </c>
      <c r="BV317" s="8">
        <v>460.81</v>
      </c>
      <c r="BX317" s="14">
        <f ca="1"/>
        <v>978</v>
      </c>
      <c r="BY317" s="14" t="str">
        <f ca="1"/>
        <v>Emily Sims</v>
      </c>
      <c r="BZ317" s="14">
        <f ca="1"/>
        <v>54.04</v>
      </c>
      <c r="CO317" t="s">
        <v>2228</v>
      </c>
      <c r="CP317" s="8">
        <v>33.35</v>
      </c>
      <c r="CR317" s="14">
        <f ca="1"/>
        <v>539</v>
      </c>
      <c r="CS317" s="14" t="str">
        <f ca="1"/>
        <v>Hattiesburg</v>
      </c>
      <c r="CT317" s="14">
        <f ca="1"/>
        <v>291.49</v>
      </c>
    </row>
    <row r="318" spans="46:98" x14ac:dyDescent="0.3">
      <c r="AT318" t="s">
        <v>2008</v>
      </c>
      <c r="AU318" s="8">
        <v>950.61999999999989</v>
      </c>
      <c r="AV318" s="8"/>
      <c r="AW318" s="8"/>
      <c r="AX318" s="14">
        <f ca="1"/>
        <v>315</v>
      </c>
      <c r="AY318" s="14" t="str">
        <f ca="1"/>
        <v>i1000</v>
      </c>
      <c r="AZ318" s="14">
        <f ca="1"/>
        <v>964.6</v>
      </c>
      <c r="BA318" s="8"/>
      <c r="BB318" s="8"/>
      <c r="BC318" s="8"/>
      <c r="BD318" s="8"/>
      <c r="BE318" s="8"/>
      <c r="BU318" t="s">
        <v>3035</v>
      </c>
      <c r="BV318" s="8">
        <v>101.13</v>
      </c>
      <c r="BX318" s="14">
        <f ca="1"/>
        <v>468</v>
      </c>
      <c r="BY318" s="14" t="str">
        <f ca="1"/>
        <v>Emma Bloom</v>
      </c>
      <c r="BZ318" s="14">
        <f ca="1"/>
        <v>668.38</v>
      </c>
      <c r="CO318" t="s">
        <v>2354</v>
      </c>
      <c r="CP318" s="8">
        <v>2828.58</v>
      </c>
      <c r="CR318" s="14">
        <f ca="1"/>
        <v>814</v>
      </c>
      <c r="CS318" s="14" t="str">
        <f ca="1"/>
        <v>Hawthorne</v>
      </c>
      <c r="CT318" s="14">
        <f ca="1"/>
        <v>33.35</v>
      </c>
    </row>
    <row r="319" spans="46:98" x14ac:dyDescent="0.3">
      <c r="AT319" t="s">
        <v>300</v>
      </c>
      <c r="AU319" s="8">
        <v>947.8599999999999</v>
      </c>
      <c r="AV319" s="8"/>
      <c r="AW319" s="8"/>
      <c r="AX319" s="14">
        <f ca="1"/>
        <v>316</v>
      </c>
      <c r="AY319" s="14" t="str">
        <f ca="1"/>
        <v>Novimex Swivel Fabric Task Chair</v>
      </c>
      <c r="AZ319" s="14">
        <f ca="1"/>
        <v>958.46</v>
      </c>
      <c r="BA319" s="8"/>
      <c r="BB319" s="8"/>
      <c r="BC319" s="8"/>
      <c r="BD319" s="8"/>
      <c r="BE319" s="8"/>
      <c r="BU319" t="s">
        <v>2843</v>
      </c>
      <c r="BV319" s="8">
        <v>80.81</v>
      </c>
      <c r="BX319" s="14">
        <f ca="1"/>
        <v>553</v>
      </c>
      <c r="BY319" s="14" t="str">
        <f ca="1"/>
        <v>Emma Buckley</v>
      </c>
      <c r="BZ319" s="14">
        <f ca="1"/>
        <v>460.81</v>
      </c>
      <c r="CO319" t="s">
        <v>2016</v>
      </c>
      <c r="CP319" s="8">
        <v>334.44</v>
      </c>
      <c r="CR319" s="14">
        <f ca="1"/>
        <v>154</v>
      </c>
      <c r="CS319" s="14" t="str">
        <f ca="1"/>
        <v>Hays</v>
      </c>
      <c r="CT319" s="14">
        <f ca="1"/>
        <v>2828.58</v>
      </c>
    </row>
    <row r="320" spans="46:98" x14ac:dyDescent="0.3">
      <c r="AT320" t="s">
        <v>3020</v>
      </c>
      <c r="AU320" s="8">
        <v>945.99</v>
      </c>
      <c r="AV320" s="8"/>
      <c r="AW320" s="8"/>
      <c r="AX320" s="14">
        <f ca="1"/>
        <v>317</v>
      </c>
      <c r="AY320" s="14" t="str">
        <f ca="1"/>
        <v>Carina 42"Hx23 3/4"W Media Storage Unit</v>
      </c>
      <c r="AZ320" s="14">
        <f ca="1"/>
        <v>950.61999999999989</v>
      </c>
      <c r="BA320" s="8"/>
      <c r="BB320" s="8"/>
      <c r="BC320" s="8"/>
      <c r="BD320" s="8"/>
      <c r="BE320" s="8"/>
      <c r="BU320" t="s">
        <v>1497</v>
      </c>
      <c r="BV320" s="8">
        <v>286.39999999999998</v>
      </c>
      <c r="BX320" s="14">
        <f ca="1"/>
        <v>860</v>
      </c>
      <c r="BY320" s="14" t="str">
        <f ca="1"/>
        <v>Eric West</v>
      </c>
      <c r="BZ320" s="14">
        <f ca="1"/>
        <v>101.13</v>
      </c>
      <c r="CO320" t="s">
        <v>2545</v>
      </c>
      <c r="CP320" s="8">
        <v>455.77</v>
      </c>
      <c r="CR320" s="14">
        <f ca="1"/>
        <v>512</v>
      </c>
      <c r="CS320" s="14" t="str">
        <f ca="1"/>
        <v>Hazelwood</v>
      </c>
      <c r="CT320" s="14">
        <f ca="1"/>
        <v>334.44</v>
      </c>
    </row>
    <row r="321" spans="46:98" x14ac:dyDescent="0.3">
      <c r="AT321" t="s">
        <v>168</v>
      </c>
      <c r="AU321" s="8">
        <v>939.81</v>
      </c>
      <c r="AV321" s="8"/>
      <c r="AW321" s="8"/>
      <c r="AX321" s="14">
        <f ca="1"/>
        <v>318</v>
      </c>
      <c r="AY321" s="14" t="str">
        <f ca="1"/>
        <v>Stanley Bostitch Contemporary Electric Pencil Sharpeners</v>
      </c>
      <c r="AZ321" s="14">
        <f ca="1"/>
        <v>947.8599999999999</v>
      </c>
      <c r="BA321" s="8"/>
      <c r="BB321" s="8"/>
      <c r="BC321" s="8"/>
      <c r="BD321" s="8"/>
      <c r="BE321" s="8"/>
      <c r="BU321" t="s">
        <v>1321</v>
      </c>
      <c r="BV321" s="8">
        <v>176.01</v>
      </c>
      <c r="BX321" s="14">
        <f ca="1"/>
        <v>906</v>
      </c>
      <c r="BY321" s="14" t="str">
        <f ca="1"/>
        <v>Erica R Fuller</v>
      </c>
      <c r="BZ321" s="14">
        <f ca="1"/>
        <v>80.81</v>
      </c>
      <c r="CO321" t="s">
        <v>3036</v>
      </c>
      <c r="CP321" s="8">
        <v>101.13</v>
      </c>
      <c r="CR321" s="14">
        <f ca="1"/>
        <v>456</v>
      </c>
      <c r="CS321" s="14" t="str">
        <f ca="1"/>
        <v>Helena</v>
      </c>
      <c r="CT321" s="14">
        <f ca="1"/>
        <v>455.77</v>
      </c>
    </row>
    <row r="322" spans="46:98" x14ac:dyDescent="0.3">
      <c r="AT322" t="s">
        <v>2672</v>
      </c>
      <c r="AU322" s="8">
        <v>900.12</v>
      </c>
      <c r="AV322" s="8"/>
      <c r="AW322" s="8"/>
      <c r="AX322" s="14">
        <f ca="1"/>
        <v>319</v>
      </c>
      <c r="AY322" s="14" t="str">
        <f ca="1"/>
        <v>StarTAC 7797</v>
      </c>
      <c r="AZ322" s="14">
        <f ca="1"/>
        <v>945.99</v>
      </c>
      <c r="BA322" s="8"/>
      <c r="BB322" s="8"/>
      <c r="BC322" s="8"/>
      <c r="BD322" s="8"/>
      <c r="BE322" s="8"/>
      <c r="BU322" t="s">
        <v>1043</v>
      </c>
      <c r="BV322" s="8">
        <v>575.70000000000005</v>
      </c>
      <c r="BX322" s="14">
        <f ca="1"/>
        <v>662</v>
      </c>
      <c r="BY322" s="14" t="str">
        <f ca="1"/>
        <v>Erik Barr</v>
      </c>
      <c r="BZ322" s="14">
        <f ca="1"/>
        <v>286.39999999999998</v>
      </c>
      <c r="CO322" t="s">
        <v>1823</v>
      </c>
      <c r="CP322" s="8">
        <v>249.06999999999996</v>
      </c>
      <c r="CR322" s="14">
        <f ca="1"/>
        <v>690</v>
      </c>
      <c r="CS322" s="14" t="str">
        <f ca="1"/>
        <v>Hempstead</v>
      </c>
      <c r="CT322" s="14">
        <f ca="1"/>
        <v>101.13</v>
      </c>
    </row>
    <row r="323" spans="46:98" x14ac:dyDescent="0.3">
      <c r="AT323" t="s">
        <v>2241</v>
      </c>
      <c r="AU323" s="8">
        <v>893.53</v>
      </c>
      <c r="AV323" s="8"/>
      <c r="AW323" s="8"/>
      <c r="AX323" s="14">
        <f ca="1"/>
        <v>320</v>
      </c>
      <c r="AY323" s="14" t="str">
        <f ca="1"/>
        <v>Tenex Traditional Chairmats for Medium Pile Carpet, Standard Lip, 36" x 48"</v>
      </c>
      <c r="AZ323" s="14">
        <f ca="1"/>
        <v>939.81</v>
      </c>
      <c r="BA323" s="8"/>
      <c r="BB323" s="8"/>
      <c r="BC323" s="8"/>
      <c r="BD323" s="8"/>
      <c r="BE323" s="8"/>
      <c r="BU323" t="s">
        <v>2869</v>
      </c>
      <c r="BV323" s="8">
        <v>1370.99</v>
      </c>
      <c r="BX323" s="14">
        <f ca="1"/>
        <v>764</v>
      </c>
      <c r="BY323" s="14" t="str">
        <f ca="1"/>
        <v>Erika Clapp</v>
      </c>
      <c r="BZ323" s="14">
        <f ca="1"/>
        <v>176.01</v>
      </c>
      <c r="CO323" t="s">
        <v>1124</v>
      </c>
      <c r="CP323" s="8">
        <v>901.4899999999999</v>
      </c>
      <c r="CR323" s="14">
        <f ca="1"/>
        <v>570</v>
      </c>
      <c r="CS323" s="14" t="str">
        <f ca="1"/>
        <v>Henderson</v>
      </c>
      <c r="CT323" s="14">
        <f ca="1"/>
        <v>249.06999999999996</v>
      </c>
    </row>
    <row r="324" spans="46:98" x14ac:dyDescent="0.3">
      <c r="AT324" t="s">
        <v>1979</v>
      </c>
      <c r="AU324" s="8">
        <v>881.05000000000007</v>
      </c>
      <c r="AV324" s="8"/>
      <c r="AW324" s="8"/>
      <c r="AX324" s="14">
        <f ca="1"/>
        <v>321</v>
      </c>
      <c r="AY324" s="14" t="str">
        <f ca="1"/>
        <v>Fellowes Recycled Storage Drawers</v>
      </c>
      <c r="AZ324" s="14">
        <f ca="1"/>
        <v>900.12</v>
      </c>
      <c r="BA324" s="8"/>
      <c r="BB324" s="8"/>
      <c r="BC324" s="8"/>
      <c r="BD324" s="8"/>
      <c r="BE324" s="8"/>
      <c r="BU324" t="s">
        <v>981</v>
      </c>
      <c r="BV324" s="8">
        <v>522.22</v>
      </c>
      <c r="BX324" s="14">
        <f ca="1"/>
        <v>501</v>
      </c>
      <c r="BY324" s="14" t="str">
        <f ca="1"/>
        <v>Erika Fink</v>
      </c>
      <c r="BZ324" s="14">
        <f ca="1"/>
        <v>575.70000000000005</v>
      </c>
      <c r="CO324" t="s">
        <v>1466</v>
      </c>
      <c r="CP324" s="8">
        <v>300.57</v>
      </c>
      <c r="CR324" s="14">
        <f ca="1"/>
        <v>344</v>
      </c>
      <c r="CS324" s="14" t="str">
        <f ca="1"/>
        <v>Hendersonville</v>
      </c>
      <c r="CT324" s="14">
        <f ca="1"/>
        <v>901.4899999999999</v>
      </c>
    </row>
    <row r="325" spans="46:98" x14ac:dyDescent="0.3">
      <c r="AT325" t="s">
        <v>698</v>
      </c>
      <c r="AU325" s="8">
        <v>876.88</v>
      </c>
      <c r="AV325" s="8"/>
      <c r="AW325" s="8"/>
      <c r="AX325" s="14">
        <f ca="1"/>
        <v>322</v>
      </c>
      <c r="AY325" s="14" t="str">
        <f ca="1"/>
        <v>636</v>
      </c>
      <c r="AZ325" s="14">
        <f ca="1"/>
        <v>893.53</v>
      </c>
      <c r="BA325" s="8"/>
      <c r="BB325" s="8"/>
      <c r="BC325" s="8"/>
      <c r="BD325" s="8"/>
      <c r="BE325" s="8"/>
      <c r="BU325" t="s">
        <v>232</v>
      </c>
      <c r="BV325" s="8">
        <v>20565.990000000002</v>
      </c>
      <c r="BX325" s="14">
        <f ca="1"/>
        <v>313</v>
      </c>
      <c r="BY325" s="14" t="str">
        <f ca="1"/>
        <v>Erika Jordan</v>
      </c>
      <c r="BZ325" s="14">
        <f ca="1"/>
        <v>1370.99</v>
      </c>
      <c r="CO325" t="s">
        <v>2984</v>
      </c>
      <c r="CP325" s="8">
        <v>50.83</v>
      </c>
      <c r="CR325" s="14">
        <f ca="1"/>
        <v>535</v>
      </c>
      <c r="CS325" s="14" t="str">
        <f ca="1"/>
        <v>Herndon</v>
      </c>
      <c r="CT325" s="14">
        <f ca="1"/>
        <v>300.57</v>
      </c>
    </row>
    <row r="326" spans="46:98" x14ac:dyDescent="0.3">
      <c r="AT326" t="s">
        <v>1889</v>
      </c>
      <c r="AU326" s="8">
        <v>876.34</v>
      </c>
      <c r="AV326" s="8"/>
      <c r="AW326" s="8"/>
      <c r="AX326" s="14">
        <f ca="1"/>
        <v>323</v>
      </c>
      <c r="AY326" s="14" t="str">
        <f ca="1"/>
        <v>Hunt Boston® Vacuum Mount KS Pencil Sharpener</v>
      </c>
      <c r="AZ326" s="14">
        <f ca="1"/>
        <v>881.05000000000007</v>
      </c>
      <c r="BA326" s="8"/>
      <c r="BB326" s="8"/>
      <c r="BC326" s="8"/>
      <c r="BD326" s="8"/>
      <c r="BE326" s="8"/>
      <c r="BU326" t="s">
        <v>2110</v>
      </c>
      <c r="BV326" s="8">
        <v>553.3900000000001</v>
      </c>
      <c r="BX326" s="14">
        <f ca="1"/>
        <v>519</v>
      </c>
      <c r="BY326" s="14" t="str">
        <f ca="1"/>
        <v>Erika Morgan</v>
      </c>
      <c r="BZ326" s="14">
        <f ca="1"/>
        <v>522.22</v>
      </c>
      <c r="CO326" t="s">
        <v>2905</v>
      </c>
      <c r="CP326" s="8">
        <v>2306.12</v>
      </c>
      <c r="CR326" s="14">
        <f ca="1"/>
        <v>778</v>
      </c>
      <c r="CS326" s="14" t="str">
        <f ca="1"/>
        <v>Hesperia</v>
      </c>
      <c r="CT326" s="14">
        <f ca="1"/>
        <v>50.83</v>
      </c>
    </row>
    <row r="327" spans="46:98" x14ac:dyDescent="0.3">
      <c r="AT327" t="s">
        <v>2825</v>
      </c>
      <c r="AU327" s="8">
        <v>873.18</v>
      </c>
      <c r="AV327" s="8"/>
      <c r="AW327" s="8"/>
      <c r="AX327" s="14">
        <f ca="1"/>
        <v>324</v>
      </c>
      <c r="AY327" s="14" t="str">
        <f ca="1"/>
        <v>2190</v>
      </c>
      <c r="AZ327" s="14">
        <f ca="1"/>
        <v>876.88</v>
      </c>
      <c r="BA327" s="8"/>
      <c r="BB327" s="8"/>
      <c r="BC327" s="8"/>
      <c r="BD327" s="8"/>
      <c r="BE327" s="8"/>
      <c r="BU327" t="s">
        <v>137</v>
      </c>
      <c r="BV327" s="8">
        <v>1006.1300000000001</v>
      </c>
      <c r="BX327" s="14">
        <f ca="1"/>
        <v>7</v>
      </c>
      <c r="BY327" s="14" t="str">
        <f ca="1"/>
        <v>Erin Ballard</v>
      </c>
      <c r="BZ327" s="14">
        <f ca="1"/>
        <v>20565.990000000002</v>
      </c>
      <c r="CO327" t="s">
        <v>1508</v>
      </c>
      <c r="CP327" s="8">
        <v>32.76</v>
      </c>
      <c r="CR327" s="14">
        <f ca="1"/>
        <v>190</v>
      </c>
      <c r="CS327" s="14" t="str">
        <f ca="1"/>
        <v>Hialeah</v>
      </c>
      <c r="CT327" s="14">
        <f ca="1"/>
        <v>2306.12</v>
      </c>
    </row>
    <row r="328" spans="46:98" x14ac:dyDescent="0.3">
      <c r="AT328" t="s">
        <v>2001</v>
      </c>
      <c r="AU328" s="8">
        <v>865.14</v>
      </c>
      <c r="AV328" s="8"/>
      <c r="AW328" s="8"/>
      <c r="AX328" s="14">
        <f ca="1"/>
        <v>325</v>
      </c>
      <c r="AY328" s="14" t="str">
        <f ca="1"/>
        <v>Surelock™ Post Binders</v>
      </c>
      <c r="AZ328" s="14">
        <f ca="1"/>
        <v>876.34</v>
      </c>
      <c r="BA328" s="8"/>
      <c r="BB328" s="8"/>
      <c r="BC328" s="8"/>
      <c r="BD328" s="8"/>
      <c r="BE328" s="8"/>
      <c r="BU328" t="s">
        <v>367</v>
      </c>
      <c r="BV328" s="8">
        <v>1068.5999999999999</v>
      </c>
      <c r="BX328" s="14">
        <f ca="1"/>
        <v>508</v>
      </c>
      <c r="BY328" s="14" t="str">
        <f ca="1"/>
        <v>Ernest Barber</v>
      </c>
      <c r="BZ328" s="14">
        <f ca="1"/>
        <v>553.3900000000001</v>
      </c>
      <c r="CO328" t="s">
        <v>1917</v>
      </c>
      <c r="CP328" s="8">
        <v>1386.3500000000001</v>
      </c>
      <c r="CR328" s="14">
        <f ca="1"/>
        <v>815</v>
      </c>
      <c r="CS328" s="14" t="str">
        <f ca="1"/>
        <v>Hickory</v>
      </c>
      <c r="CT328" s="14">
        <f ca="1"/>
        <v>32.76</v>
      </c>
    </row>
    <row r="329" spans="46:98" x14ac:dyDescent="0.3">
      <c r="AT329" t="s">
        <v>285</v>
      </c>
      <c r="AU329" s="8">
        <v>850.61999999999989</v>
      </c>
      <c r="AV329" s="8"/>
      <c r="AW329" s="8"/>
      <c r="AX329" s="14">
        <f ca="1"/>
        <v>326</v>
      </c>
      <c r="AY329" s="14" t="str">
        <f ca="1"/>
        <v>270c</v>
      </c>
      <c r="AZ329" s="14">
        <f ca="1"/>
        <v>873.18</v>
      </c>
      <c r="BA329" s="8"/>
      <c r="BB329" s="8"/>
      <c r="BC329" s="8"/>
      <c r="BD329" s="8"/>
      <c r="BE329" s="8"/>
      <c r="BU329" t="s">
        <v>2459</v>
      </c>
      <c r="BV329" s="8">
        <v>1331.94</v>
      </c>
      <c r="BX329" s="14">
        <f ca="1"/>
        <v>384</v>
      </c>
      <c r="BY329" s="14" t="str">
        <f ca="1"/>
        <v>Ernest Oh</v>
      </c>
      <c r="BZ329" s="14">
        <f ca="1"/>
        <v>1006.1300000000001</v>
      </c>
      <c r="CO329" t="s">
        <v>1167</v>
      </c>
      <c r="CP329" s="8">
        <v>672.92</v>
      </c>
      <c r="CR329" s="14">
        <f ca="1"/>
        <v>269</v>
      </c>
      <c r="CS329" s="14" t="str">
        <f ca="1"/>
        <v>High Point</v>
      </c>
      <c r="CT329" s="14">
        <f ca="1"/>
        <v>1386.3500000000001</v>
      </c>
    </row>
    <row r="330" spans="46:98" x14ac:dyDescent="0.3">
      <c r="AT330" t="s">
        <v>1319</v>
      </c>
      <c r="AU330" s="8">
        <v>850.05000000000007</v>
      </c>
      <c r="AV330" s="8"/>
      <c r="AW330" s="8"/>
      <c r="AX330" s="14">
        <f ca="1"/>
        <v>327</v>
      </c>
      <c r="AY330" s="14" t="str">
        <f ca="1"/>
        <v>Hon Metal Bookcases, Putty</v>
      </c>
      <c r="AZ330" s="14">
        <f ca="1"/>
        <v>865.14</v>
      </c>
      <c r="BA330" s="8"/>
      <c r="BB330" s="8"/>
      <c r="BC330" s="8"/>
      <c r="BD330" s="8"/>
      <c r="BE330" s="8"/>
      <c r="BU330" t="s">
        <v>2608</v>
      </c>
      <c r="BV330" s="8">
        <v>35.97</v>
      </c>
      <c r="BX330" s="14">
        <f ca="1"/>
        <v>370</v>
      </c>
      <c r="BY330" s="14" t="str">
        <f ca="1"/>
        <v>Ernest Peele</v>
      </c>
      <c r="BZ330" s="14">
        <f ca="1"/>
        <v>1068.5999999999999</v>
      </c>
      <c r="CO330" t="s">
        <v>1393</v>
      </c>
      <c r="CP330" s="8">
        <v>58.84</v>
      </c>
      <c r="CR330" s="14">
        <f ca="1"/>
        <v>383</v>
      </c>
      <c r="CS330" s="14" t="str">
        <f ca="1"/>
        <v>Highland</v>
      </c>
      <c r="CT330" s="14">
        <f ca="1"/>
        <v>672.92</v>
      </c>
    </row>
    <row r="331" spans="46:98" x14ac:dyDescent="0.3">
      <c r="AT331" t="s">
        <v>145</v>
      </c>
      <c r="AU331" s="8">
        <v>838.23</v>
      </c>
      <c r="AV331" s="8"/>
      <c r="AW331" s="8"/>
      <c r="AX331" s="14">
        <f ca="1"/>
        <v>328</v>
      </c>
      <c r="AY331" s="14" t="str">
        <f ca="1"/>
        <v>Avery Hanging File Binders</v>
      </c>
      <c r="AZ331" s="14">
        <f ca="1"/>
        <v>850.61999999999989</v>
      </c>
      <c r="BA331" s="8"/>
      <c r="BB331" s="8"/>
      <c r="BC331" s="8"/>
      <c r="BD331" s="8"/>
      <c r="BE331" s="8"/>
      <c r="BU331" t="s">
        <v>892</v>
      </c>
      <c r="BV331" s="8">
        <v>5399.94</v>
      </c>
      <c r="BX331" s="14">
        <f ca="1"/>
        <v>320</v>
      </c>
      <c r="BY331" s="14" t="str">
        <f ca="1"/>
        <v>Esther Whitaker</v>
      </c>
      <c r="BZ331" s="14">
        <f ca="1"/>
        <v>1331.94</v>
      </c>
      <c r="CO331" t="s">
        <v>790</v>
      </c>
      <c r="CP331" s="8">
        <v>1332.82</v>
      </c>
      <c r="CR331" s="14">
        <f ca="1"/>
        <v>754</v>
      </c>
      <c r="CS331" s="14" t="str">
        <f ca="1"/>
        <v>Highland Village</v>
      </c>
      <c r="CT331" s="14">
        <f ca="1"/>
        <v>58.84</v>
      </c>
    </row>
    <row r="332" spans="46:98" x14ac:dyDescent="0.3">
      <c r="AT332" t="s">
        <v>182</v>
      </c>
      <c r="AU332" s="8">
        <v>819.4</v>
      </c>
      <c r="AV332" s="8"/>
      <c r="AW332" s="8"/>
      <c r="AX332" s="14">
        <f ca="1"/>
        <v>329</v>
      </c>
      <c r="AY332" s="14" t="str">
        <f ca="1"/>
        <v>AT&amp;T 2230 Dual Handset Phone With Caller ID/Call Waiting</v>
      </c>
      <c r="AZ332" s="14">
        <f ca="1"/>
        <v>850.05000000000007</v>
      </c>
      <c r="BA332" s="8"/>
      <c r="BB332" s="8"/>
      <c r="BC332" s="8"/>
      <c r="BD332" s="8"/>
      <c r="BE332" s="8"/>
      <c r="BU332" t="s">
        <v>1626</v>
      </c>
      <c r="BV332" s="8">
        <v>417.71</v>
      </c>
      <c r="BX332" s="14">
        <f ca="1"/>
        <v>1034</v>
      </c>
      <c r="BY332" s="14" t="str">
        <f ca="1"/>
        <v>Eugene Brewer Knox</v>
      </c>
      <c r="BZ332" s="14">
        <f ca="1"/>
        <v>35.97</v>
      </c>
      <c r="CO332" t="s">
        <v>505</v>
      </c>
      <c r="CP332" s="8">
        <v>3176.37</v>
      </c>
      <c r="CR332" s="14">
        <f ca="1"/>
        <v>278</v>
      </c>
      <c r="CS332" s="14" t="str">
        <f ca="1"/>
        <v>Highlands Ranch</v>
      </c>
      <c r="CT332" s="14">
        <f ca="1"/>
        <v>1332.82</v>
      </c>
    </row>
    <row r="333" spans="46:98" x14ac:dyDescent="0.3">
      <c r="AT333" t="s">
        <v>2741</v>
      </c>
      <c r="AU333" s="8">
        <v>818.81</v>
      </c>
      <c r="AV333" s="8"/>
      <c r="AW333" s="8"/>
      <c r="AX333" s="14">
        <f ca="1"/>
        <v>330</v>
      </c>
      <c r="AY333" s="14" t="str">
        <f ca="1"/>
        <v>Round Specialty Laser Printer Labels</v>
      </c>
      <c r="AZ333" s="14">
        <f ca="1"/>
        <v>838.23</v>
      </c>
      <c r="BA333" s="8"/>
      <c r="BB333" s="8"/>
      <c r="BC333" s="8"/>
      <c r="BD333" s="8"/>
      <c r="BE333" s="8"/>
      <c r="BU333" t="s">
        <v>1667</v>
      </c>
      <c r="BV333" s="8">
        <v>1346.1799999999998</v>
      </c>
      <c r="BX333" s="14">
        <f ca="1"/>
        <v>93</v>
      </c>
      <c r="BY333" s="14" t="str">
        <f ca="1"/>
        <v>Eugene Clayton</v>
      </c>
      <c r="BZ333" s="14">
        <f ca="1"/>
        <v>5399.94</v>
      </c>
      <c r="CO333" t="s">
        <v>599</v>
      </c>
      <c r="CP333" s="8">
        <v>3286.0699999999997</v>
      </c>
      <c r="CR333" s="14">
        <f ca="1"/>
        <v>130</v>
      </c>
      <c r="CS333" s="14" t="str">
        <f ca="1"/>
        <v>Hilliard</v>
      </c>
      <c r="CT333" s="14">
        <f ca="1"/>
        <v>3176.37</v>
      </c>
    </row>
    <row r="334" spans="46:98" x14ac:dyDescent="0.3">
      <c r="AT334" t="s">
        <v>2461</v>
      </c>
      <c r="AU334" s="8">
        <v>817.32</v>
      </c>
      <c r="AV334" s="8"/>
      <c r="AW334" s="8"/>
      <c r="AX334" s="14">
        <f ca="1"/>
        <v>331</v>
      </c>
      <c r="AY334" s="14" t="str">
        <f ca="1"/>
        <v>Executive Impressions 13" Clairmont Wall Clock</v>
      </c>
      <c r="AZ334" s="14">
        <f ca="1"/>
        <v>819.4</v>
      </c>
      <c r="BA334" s="8"/>
      <c r="BB334" s="8"/>
      <c r="BC334" s="8"/>
      <c r="BD334" s="8"/>
      <c r="BE334" s="8"/>
      <c r="BU334" t="s">
        <v>2336</v>
      </c>
      <c r="BV334" s="8">
        <v>9036.0600000000013</v>
      </c>
      <c r="BX334" s="14">
        <f ca="1"/>
        <v>570</v>
      </c>
      <c r="BY334" s="14" t="str">
        <f ca="1"/>
        <v>Eugene H Walsh</v>
      </c>
      <c r="BZ334" s="14">
        <f ca="1"/>
        <v>417.71</v>
      </c>
      <c r="CO334" t="s">
        <v>2578</v>
      </c>
      <c r="CP334" s="8">
        <v>1608.11</v>
      </c>
      <c r="CR334" s="14">
        <f ca="1"/>
        <v>127</v>
      </c>
      <c r="CS334" s="14" t="str">
        <f ca="1"/>
        <v>Hilton Head Island</v>
      </c>
      <c r="CT334" s="14">
        <f ca="1"/>
        <v>3286.0699999999997</v>
      </c>
    </row>
    <row r="335" spans="46:98" x14ac:dyDescent="0.3">
      <c r="AT335" t="s">
        <v>175</v>
      </c>
      <c r="AU335" s="8">
        <v>801.5</v>
      </c>
      <c r="AV335" s="8"/>
      <c r="AW335" s="8"/>
      <c r="AX335" s="14">
        <f ca="1"/>
        <v>332</v>
      </c>
      <c r="AY335" s="14" t="str">
        <f ca="1"/>
        <v>Howard Miller 13-3/4" Diameter Brushed Chrome Round Wall Clock</v>
      </c>
      <c r="AZ335" s="14">
        <f ca="1"/>
        <v>818.81</v>
      </c>
      <c r="BA335" s="8"/>
      <c r="BB335" s="8"/>
      <c r="BC335" s="8"/>
      <c r="BD335" s="8"/>
      <c r="BE335" s="8"/>
      <c r="BU335" t="s">
        <v>1276</v>
      </c>
      <c r="BV335" s="8">
        <v>285.87</v>
      </c>
      <c r="BX335" s="14">
        <f ca="1"/>
        <v>317</v>
      </c>
      <c r="BY335" s="14" t="str">
        <f ca="1"/>
        <v>Eugene Kerr</v>
      </c>
      <c r="BZ335" s="14">
        <f ca="1"/>
        <v>1346.1799999999998</v>
      </c>
      <c r="CO335" t="s">
        <v>1532</v>
      </c>
      <c r="CP335" s="8">
        <v>3702.4</v>
      </c>
      <c r="CR335" s="14">
        <f ca="1"/>
        <v>251</v>
      </c>
      <c r="CS335" s="14" t="str">
        <f ca="1"/>
        <v>Hobbs</v>
      </c>
      <c r="CT335" s="14">
        <f ca="1"/>
        <v>1608.11</v>
      </c>
    </row>
    <row r="336" spans="46:98" x14ac:dyDescent="0.3">
      <c r="AT336" t="s">
        <v>2029</v>
      </c>
      <c r="AU336" s="8">
        <v>800.07999999999993</v>
      </c>
      <c r="AV336" s="8"/>
      <c r="AW336" s="8"/>
      <c r="AX336" s="14">
        <f ca="1"/>
        <v>333</v>
      </c>
      <c r="AY336" s="14" t="str">
        <f ca="1"/>
        <v>Electrix Fluorescent Magnifier Lamps &amp; Weighted Base</v>
      </c>
      <c r="AZ336" s="14">
        <f ca="1"/>
        <v>817.32</v>
      </c>
      <c r="BA336" s="8"/>
      <c r="BB336" s="8"/>
      <c r="BC336" s="8"/>
      <c r="BD336" s="8"/>
      <c r="BE336" s="8"/>
      <c r="BU336" t="s">
        <v>693</v>
      </c>
      <c r="BV336" s="8">
        <v>8824.17</v>
      </c>
      <c r="BX336" s="14">
        <f ca="1"/>
        <v>46</v>
      </c>
      <c r="BY336" s="14" t="str">
        <f ca="1"/>
        <v>Eva Decker</v>
      </c>
      <c r="BZ336" s="14">
        <f ca="1"/>
        <v>9036.0600000000013</v>
      </c>
      <c r="CO336" t="s">
        <v>962</v>
      </c>
      <c r="CP336" s="8">
        <v>1638.83</v>
      </c>
      <c r="CR336" s="14">
        <f ca="1"/>
        <v>117</v>
      </c>
      <c r="CS336" s="14" t="str">
        <f ca="1"/>
        <v>Holladay</v>
      </c>
      <c r="CT336" s="14">
        <f ca="1"/>
        <v>3702.4</v>
      </c>
    </row>
    <row r="337" spans="46:98" x14ac:dyDescent="0.3">
      <c r="AT337" t="s">
        <v>325</v>
      </c>
      <c r="AU337" s="8">
        <v>789.08</v>
      </c>
      <c r="AV337" s="8"/>
      <c r="AW337" s="8"/>
      <c r="AX337" s="14">
        <f ca="1"/>
        <v>334</v>
      </c>
      <c r="AY337" s="14" t="str">
        <f ca="1"/>
        <v>Eldon® 200 Class™ Desk Accessories</v>
      </c>
      <c r="AZ337" s="14">
        <f ca="1"/>
        <v>801.5</v>
      </c>
      <c r="BA337" s="8"/>
      <c r="BB337" s="8"/>
      <c r="BC337" s="8"/>
      <c r="BD337" s="8"/>
      <c r="BE337" s="8"/>
      <c r="BU337" t="s">
        <v>1913</v>
      </c>
      <c r="BV337" s="8">
        <v>241.97</v>
      </c>
      <c r="BX337" s="14">
        <f ca="1"/>
        <v>663</v>
      </c>
      <c r="BY337" s="14" t="str">
        <f ca="1"/>
        <v>Eva Silverman</v>
      </c>
      <c r="BZ337" s="14">
        <f ca="1"/>
        <v>285.87</v>
      </c>
      <c r="CO337" t="s">
        <v>388</v>
      </c>
      <c r="CP337" s="8">
        <v>1087.19</v>
      </c>
      <c r="CR337" s="14">
        <f ca="1"/>
        <v>245</v>
      </c>
      <c r="CS337" s="14" t="str">
        <f ca="1"/>
        <v>Holland</v>
      </c>
      <c r="CT337" s="14">
        <f ca="1"/>
        <v>1638.83</v>
      </c>
    </row>
    <row r="338" spans="46:98" x14ac:dyDescent="0.3">
      <c r="AT338" t="s">
        <v>136</v>
      </c>
      <c r="AU338" s="8">
        <v>781.59</v>
      </c>
      <c r="AV338" s="8"/>
      <c r="AW338" s="8"/>
      <c r="AX338" s="14">
        <f ca="1"/>
        <v>335</v>
      </c>
      <c r="AY338" s="14" t="str">
        <f ca="1"/>
        <v>Deluxe Rollaway Locking File with Drawer</v>
      </c>
      <c r="AZ338" s="14">
        <f ca="1"/>
        <v>800.07999999999993</v>
      </c>
      <c r="BA338" s="8"/>
      <c r="BB338" s="8"/>
      <c r="BC338" s="8"/>
      <c r="BD338" s="8"/>
      <c r="BE338" s="8"/>
      <c r="BU338" t="s">
        <v>729</v>
      </c>
      <c r="BV338" s="8">
        <v>515.88</v>
      </c>
      <c r="BX338" s="14">
        <f ca="1"/>
        <v>50</v>
      </c>
      <c r="BY338" s="14" t="str">
        <f ca="1"/>
        <v>Eva Simpson</v>
      </c>
      <c r="BZ338" s="14">
        <f ca="1"/>
        <v>8824.17</v>
      </c>
      <c r="CO338" t="s">
        <v>1777</v>
      </c>
      <c r="CP338" s="8">
        <v>3550.28</v>
      </c>
      <c r="CR338" s="14">
        <f ca="1"/>
        <v>310</v>
      </c>
      <c r="CS338" s="14" t="str">
        <f ca="1"/>
        <v>Hollywood</v>
      </c>
      <c r="CT338" s="14">
        <f ca="1"/>
        <v>1087.19</v>
      </c>
    </row>
    <row r="339" spans="46:98" x14ac:dyDescent="0.3">
      <c r="AT339" t="s">
        <v>322</v>
      </c>
      <c r="AU339" s="8">
        <v>781.5</v>
      </c>
      <c r="AV339" s="8"/>
      <c r="AW339" s="8"/>
      <c r="AX339" s="14">
        <f ca="1"/>
        <v>336</v>
      </c>
      <c r="AY339" s="14" t="str">
        <f ca="1"/>
        <v>Xerox 1896</v>
      </c>
      <c r="AZ339" s="14">
        <f ca="1"/>
        <v>789.08</v>
      </c>
      <c r="BA339" s="8"/>
      <c r="BB339" s="8"/>
      <c r="BC339" s="8"/>
      <c r="BD339" s="8"/>
      <c r="BE339" s="8"/>
      <c r="BU339" t="s">
        <v>2690</v>
      </c>
      <c r="BV339" s="8">
        <v>1818.41</v>
      </c>
      <c r="BX339" s="14">
        <f ca="1"/>
        <v>704</v>
      </c>
      <c r="BY339" s="14" t="str">
        <f ca="1"/>
        <v>Evan Adkins</v>
      </c>
      <c r="BZ339" s="14">
        <f ca="1"/>
        <v>241.97</v>
      </c>
      <c r="CO339" t="s">
        <v>2444</v>
      </c>
      <c r="CP339" s="8">
        <v>2026.91</v>
      </c>
      <c r="CR339" s="14">
        <f ca="1"/>
        <v>122</v>
      </c>
      <c r="CS339" s="14" t="str">
        <f ca="1"/>
        <v>Hoover</v>
      </c>
      <c r="CT339" s="14">
        <f ca="1"/>
        <v>3550.28</v>
      </c>
    </row>
    <row r="340" spans="46:98" x14ac:dyDescent="0.3">
      <c r="AT340" t="s">
        <v>957</v>
      </c>
      <c r="AU340" s="8">
        <v>779.35000000000014</v>
      </c>
      <c r="AV340" s="8"/>
      <c r="AW340" s="8"/>
      <c r="AX340" s="14">
        <f ca="1"/>
        <v>337</v>
      </c>
      <c r="AY340" s="14" t="str">
        <f ca="1"/>
        <v>Xerox 1922</v>
      </c>
      <c r="AZ340" s="14">
        <f ca="1"/>
        <v>781.59</v>
      </c>
      <c r="BA340" s="8"/>
      <c r="BB340" s="8"/>
      <c r="BC340" s="8"/>
      <c r="BD340" s="8"/>
      <c r="BE340" s="8"/>
      <c r="BU340" t="s">
        <v>988</v>
      </c>
      <c r="BV340" s="8">
        <v>1170.21</v>
      </c>
      <c r="BX340" s="14">
        <f ca="1"/>
        <v>522</v>
      </c>
      <c r="BY340" s="14" t="str">
        <f ca="1"/>
        <v>Evan K Bullard</v>
      </c>
      <c r="BZ340" s="14">
        <f ca="1"/>
        <v>515.88</v>
      </c>
      <c r="CO340" t="s">
        <v>571</v>
      </c>
      <c r="CP340" s="8">
        <v>494.49</v>
      </c>
      <c r="CR340" s="14">
        <f ca="1"/>
        <v>212</v>
      </c>
      <c r="CS340" s="14" t="str">
        <f ca="1"/>
        <v>Hopkins</v>
      </c>
      <c r="CT340" s="14">
        <f ca="1"/>
        <v>2026.91</v>
      </c>
    </row>
    <row r="341" spans="46:98" x14ac:dyDescent="0.3">
      <c r="AT341" t="s">
        <v>2099</v>
      </c>
      <c r="AU341" s="8">
        <v>768.81</v>
      </c>
      <c r="AV341" s="8"/>
      <c r="AW341" s="8"/>
      <c r="AX341" s="14">
        <f ca="1"/>
        <v>338</v>
      </c>
      <c r="AY341" s="14" t="str">
        <f ca="1"/>
        <v>Newell 309</v>
      </c>
      <c r="AZ341" s="14">
        <f ca="1"/>
        <v>781.5</v>
      </c>
      <c r="BA341" s="8"/>
      <c r="BB341" s="8"/>
      <c r="BC341" s="8"/>
      <c r="BD341" s="8"/>
      <c r="BE341" s="8"/>
      <c r="BU341" t="s">
        <v>1810</v>
      </c>
      <c r="BV341" s="8">
        <v>135.77000000000001</v>
      </c>
      <c r="BX341" s="14">
        <f ca="1"/>
        <v>260</v>
      </c>
      <c r="BY341" s="14" t="str">
        <f ca="1"/>
        <v>Evan Kelley</v>
      </c>
      <c r="BZ341" s="14">
        <f ca="1"/>
        <v>1818.41</v>
      </c>
      <c r="CO341" t="s">
        <v>2717</v>
      </c>
      <c r="CP341" s="8">
        <v>38.54</v>
      </c>
      <c r="CR341" s="14">
        <f ca="1"/>
        <v>436</v>
      </c>
      <c r="CS341" s="14" t="str">
        <f ca="1"/>
        <v>Hopkinton</v>
      </c>
      <c r="CT341" s="14">
        <f ca="1"/>
        <v>494.49</v>
      </c>
    </row>
    <row r="342" spans="46:98" x14ac:dyDescent="0.3">
      <c r="AT342" t="s">
        <v>660</v>
      </c>
      <c r="AU342" s="8">
        <v>767.96</v>
      </c>
      <c r="AV342" s="8"/>
      <c r="AW342" s="8"/>
      <c r="AX342" s="14">
        <f ca="1"/>
        <v>339</v>
      </c>
      <c r="AY342" s="14" t="str">
        <f ca="1"/>
        <v>Belkin MediaBoard 104- Keyboard</v>
      </c>
      <c r="AZ342" s="14">
        <f ca="1"/>
        <v>779.35000000000014</v>
      </c>
      <c r="BA342" s="8"/>
      <c r="BB342" s="8"/>
      <c r="BC342" s="8"/>
      <c r="BD342" s="8"/>
      <c r="BE342" s="8"/>
      <c r="BU342" t="s">
        <v>699</v>
      </c>
      <c r="BV342" s="8">
        <v>1829.25</v>
      </c>
      <c r="BX342" s="14">
        <f ca="1"/>
        <v>352</v>
      </c>
      <c r="BY342" s="14" t="str">
        <f ca="1"/>
        <v>Faye Dyer</v>
      </c>
      <c r="BZ342" s="14">
        <f ca="1"/>
        <v>1170.21</v>
      </c>
      <c r="CO342" t="s">
        <v>2767</v>
      </c>
      <c r="CP342" s="8">
        <v>129.54</v>
      </c>
      <c r="CR342" s="14">
        <f ca="1"/>
        <v>802</v>
      </c>
      <c r="CS342" s="14" t="str">
        <f ca="1"/>
        <v>Horn Lake</v>
      </c>
      <c r="CT342" s="14">
        <f ca="1"/>
        <v>38.54</v>
      </c>
    </row>
    <row r="343" spans="46:98" x14ac:dyDescent="0.3">
      <c r="AT343" t="s">
        <v>256</v>
      </c>
      <c r="AU343" s="8">
        <v>764.41</v>
      </c>
      <c r="AV343" s="8"/>
      <c r="AW343" s="8"/>
      <c r="AX343" s="14">
        <f ca="1"/>
        <v>340</v>
      </c>
      <c r="AY343" s="14" t="str">
        <f ca="1"/>
        <v>1.7 Cubic Foot Compact "Cube" Office Refrigerators</v>
      </c>
      <c r="AZ343" s="14">
        <f ca="1"/>
        <v>768.81</v>
      </c>
      <c r="BA343" s="8"/>
      <c r="BB343" s="8"/>
      <c r="BC343" s="8"/>
      <c r="BD343" s="8"/>
      <c r="BE343" s="8"/>
      <c r="BU343" t="s">
        <v>738</v>
      </c>
      <c r="BV343" s="8">
        <v>80.86</v>
      </c>
      <c r="BX343" s="14">
        <f ca="1"/>
        <v>812</v>
      </c>
      <c r="BY343" s="14" t="str">
        <f ca="1"/>
        <v>Faye Hanna</v>
      </c>
      <c r="BZ343" s="14">
        <f ca="1"/>
        <v>135.77000000000001</v>
      </c>
      <c r="CO343" t="s">
        <v>51</v>
      </c>
      <c r="CP343" s="8">
        <v>5883.21</v>
      </c>
      <c r="CR343" s="14">
        <f ca="1"/>
        <v>660</v>
      </c>
      <c r="CS343" s="14" t="str">
        <f ca="1"/>
        <v>Hot Springs</v>
      </c>
      <c r="CT343" s="14">
        <f ca="1"/>
        <v>129.54</v>
      </c>
    </row>
    <row r="344" spans="46:98" x14ac:dyDescent="0.3">
      <c r="AT344" t="s">
        <v>2979</v>
      </c>
      <c r="AU344" s="8">
        <v>760.35</v>
      </c>
      <c r="AV344" s="8"/>
      <c r="AW344" s="8"/>
      <c r="AX344" s="14">
        <f ca="1"/>
        <v>341</v>
      </c>
      <c r="AY344" s="14" t="str">
        <f ca="1"/>
        <v>Verbatim DVD-RAM, 5.2GB, Rewritable, Type 1, DS</v>
      </c>
      <c r="AZ344" s="14">
        <f ca="1"/>
        <v>767.96</v>
      </c>
      <c r="BA344" s="8"/>
      <c r="BB344" s="8"/>
      <c r="BC344" s="8"/>
      <c r="BD344" s="8"/>
      <c r="BE344" s="8"/>
      <c r="BU344" t="s">
        <v>2066</v>
      </c>
      <c r="BV344" s="8">
        <v>746.03</v>
      </c>
      <c r="BX344" s="14">
        <f ca="1"/>
        <v>257</v>
      </c>
      <c r="BY344" s="14" t="str">
        <f ca="1"/>
        <v>Faye Manning</v>
      </c>
      <c r="BZ344" s="14">
        <f ca="1"/>
        <v>1829.25</v>
      </c>
      <c r="CO344" t="s">
        <v>2361</v>
      </c>
      <c r="CP344" s="8">
        <v>21.86</v>
      </c>
      <c r="CR344" s="14">
        <f ca="1"/>
        <v>69</v>
      </c>
      <c r="CS344" s="14" t="str">
        <f ca="1"/>
        <v>Houston</v>
      </c>
      <c r="CT344" s="14">
        <f ca="1"/>
        <v>5883.21</v>
      </c>
    </row>
    <row r="345" spans="46:98" x14ac:dyDescent="0.3">
      <c r="AT345" t="s">
        <v>2882</v>
      </c>
      <c r="AU345" s="8">
        <v>748.1</v>
      </c>
      <c r="AV345" s="8"/>
      <c r="AW345" s="8"/>
      <c r="AX345" s="14">
        <f ca="1"/>
        <v>342</v>
      </c>
      <c r="AY345" s="14" t="str">
        <f ca="1"/>
        <v>Lexmark Z55se Color Inkjet Printer</v>
      </c>
      <c r="AZ345" s="14">
        <f ca="1"/>
        <v>764.41</v>
      </c>
      <c r="BA345" s="8"/>
      <c r="BB345" s="8"/>
      <c r="BC345" s="8"/>
      <c r="BD345" s="8"/>
      <c r="BE345" s="8"/>
      <c r="BU345" t="s">
        <v>2757</v>
      </c>
      <c r="BV345" s="8">
        <v>135.78</v>
      </c>
      <c r="BX345" s="14">
        <f ca="1"/>
        <v>905</v>
      </c>
      <c r="BY345" s="14" t="str">
        <f ca="1"/>
        <v>Faye Silver</v>
      </c>
      <c r="BZ345" s="14">
        <f ca="1"/>
        <v>80.86</v>
      </c>
      <c r="CO345" t="s">
        <v>1726</v>
      </c>
      <c r="CP345" s="8">
        <v>7584.2300000000005</v>
      </c>
      <c r="CR345" s="14">
        <f ca="1"/>
        <v>836</v>
      </c>
      <c r="CS345" s="14" t="str">
        <f ca="1"/>
        <v>Hudson</v>
      </c>
      <c r="CT345" s="14">
        <f ca="1"/>
        <v>21.86</v>
      </c>
    </row>
    <row r="346" spans="46:98" x14ac:dyDescent="0.3">
      <c r="AT346" t="s">
        <v>454</v>
      </c>
      <c r="AU346" s="8">
        <v>744.64</v>
      </c>
      <c r="AV346" s="8"/>
      <c r="AW346" s="8"/>
      <c r="AX346" s="14">
        <f ca="1"/>
        <v>343</v>
      </c>
      <c r="AY346" s="14" t="str">
        <f ca="1"/>
        <v>Eaton Premium Continuous-Feed Paper, 25% Cotton, Letter Size, White, 1000 Shts/Box</v>
      </c>
      <c r="AZ346" s="14">
        <f ca="1"/>
        <v>760.35</v>
      </c>
      <c r="BA346" s="8"/>
      <c r="BB346" s="8"/>
      <c r="BC346" s="8"/>
      <c r="BD346" s="8"/>
      <c r="BE346" s="8"/>
      <c r="BU346" t="s">
        <v>1843</v>
      </c>
      <c r="BV346" s="8">
        <v>172.64</v>
      </c>
      <c r="BX346" s="14">
        <f ca="1"/>
        <v>449</v>
      </c>
      <c r="BY346" s="14" t="str">
        <f ca="1"/>
        <v>Faye Wolf</v>
      </c>
      <c r="BZ346" s="14">
        <f ca="1"/>
        <v>746.03</v>
      </c>
      <c r="CO346" t="s">
        <v>810</v>
      </c>
      <c r="CP346" s="8">
        <v>4102.88</v>
      </c>
      <c r="CR346" s="14">
        <f ca="1"/>
        <v>44</v>
      </c>
      <c r="CS346" s="14" t="str">
        <f ca="1"/>
        <v>Huntington</v>
      </c>
      <c r="CT346" s="14">
        <f ca="1"/>
        <v>7584.2300000000005</v>
      </c>
    </row>
    <row r="347" spans="46:98" x14ac:dyDescent="0.3">
      <c r="AT347" t="s">
        <v>2117</v>
      </c>
      <c r="AU347" s="8">
        <v>743.6099999999999</v>
      </c>
      <c r="AV347" s="8"/>
      <c r="AW347" s="8"/>
      <c r="AX347" s="14">
        <f ca="1"/>
        <v>344</v>
      </c>
      <c r="AY347" s="14" t="str">
        <f ca="1"/>
        <v>MicroTAC 650</v>
      </c>
      <c r="AZ347" s="14">
        <f ca="1"/>
        <v>748.1</v>
      </c>
      <c r="BA347" s="8"/>
      <c r="BB347" s="8"/>
      <c r="BC347" s="8"/>
      <c r="BD347" s="8"/>
      <c r="BE347" s="8"/>
      <c r="BU347" t="s">
        <v>1740</v>
      </c>
      <c r="BV347" s="8">
        <v>125.37</v>
      </c>
      <c r="BX347" s="14">
        <f ca="1"/>
        <v>811</v>
      </c>
      <c r="BY347" s="14" t="str">
        <f ca="1"/>
        <v>Florence Gold</v>
      </c>
      <c r="BZ347" s="14">
        <f ca="1"/>
        <v>135.78</v>
      </c>
      <c r="CO347" t="s">
        <v>793</v>
      </c>
      <c r="CP347" s="8">
        <v>1899.6399999999999</v>
      </c>
      <c r="CR347" s="14">
        <f ca="1"/>
        <v>101</v>
      </c>
      <c r="CS347" s="14" t="str">
        <f ca="1"/>
        <v>Huntington Beach</v>
      </c>
      <c r="CT347" s="14">
        <f ca="1"/>
        <v>4102.88</v>
      </c>
    </row>
    <row r="348" spans="46:98" x14ac:dyDescent="0.3">
      <c r="AT348" t="s">
        <v>902</v>
      </c>
      <c r="AU348" s="8">
        <v>736.31000000000006</v>
      </c>
      <c r="AV348" s="8"/>
      <c r="AW348" s="8"/>
      <c r="AX348" s="14">
        <f ca="1"/>
        <v>345</v>
      </c>
      <c r="AY348" s="14" t="str">
        <f ca="1"/>
        <v>Memorex 4.7GB DVD+RW, 3/Pack</v>
      </c>
      <c r="AZ348" s="14">
        <f ca="1"/>
        <v>744.64</v>
      </c>
      <c r="BA348" s="8"/>
      <c r="BB348" s="8"/>
      <c r="BC348" s="8"/>
      <c r="BD348" s="8"/>
      <c r="BE348" s="8"/>
      <c r="BU348" t="s">
        <v>1283</v>
      </c>
      <c r="BV348" s="8">
        <v>4942.08</v>
      </c>
      <c r="BX348" s="14">
        <f ca="1"/>
        <v>769</v>
      </c>
      <c r="BY348" s="14" t="str">
        <f ca="1"/>
        <v>Floyd Dale</v>
      </c>
      <c r="BZ348" s="14">
        <f ca="1"/>
        <v>172.64</v>
      </c>
      <c r="CO348" t="s">
        <v>2815</v>
      </c>
      <c r="CP348" s="8">
        <v>414.91</v>
      </c>
      <c r="CR348" s="14">
        <f ca="1"/>
        <v>224</v>
      </c>
      <c r="CS348" s="14" t="str">
        <f ca="1"/>
        <v>Huntsville</v>
      </c>
      <c r="CT348" s="14">
        <f ca="1"/>
        <v>1899.6399999999999</v>
      </c>
    </row>
    <row r="349" spans="46:98" x14ac:dyDescent="0.3">
      <c r="AT349" t="s">
        <v>316</v>
      </c>
      <c r="AU349" s="8">
        <v>735.62000000000012</v>
      </c>
      <c r="AV349" s="8"/>
      <c r="AW349" s="8"/>
      <c r="AX349" s="14">
        <f ca="1"/>
        <v>346</v>
      </c>
      <c r="AY349" s="14" t="str">
        <f ca="1"/>
        <v>Hon iLevel™ Computer Training Table</v>
      </c>
      <c r="AZ349" s="14">
        <f ca="1"/>
        <v>743.6099999999999</v>
      </c>
      <c r="BA349" s="8"/>
      <c r="BB349" s="8"/>
      <c r="BC349" s="8"/>
      <c r="BD349" s="8"/>
      <c r="BE349" s="8"/>
      <c r="BU349" t="s">
        <v>2071</v>
      </c>
      <c r="BV349" s="8">
        <v>34.909999999999997</v>
      </c>
      <c r="BX349" s="14">
        <f ca="1"/>
        <v>827</v>
      </c>
      <c r="BY349" s="14" t="str">
        <f ca="1"/>
        <v>Frances Holt</v>
      </c>
      <c r="BZ349" s="14">
        <f ca="1"/>
        <v>125.37</v>
      </c>
      <c r="CO349" t="s">
        <v>1388</v>
      </c>
      <c r="CP349" s="8">
        <v>171.33</v>
      </c>
      <c r="CR349" s="14">
        <f ca="1"/>
        <v>468</v>
      </c>
      <c r="CS349" s="14" t="str">
        <f ca="1"/>
        <v>Hurst</v>
      </c>
      <c r="CT349" s="14">
        <f ca="1"/>
        <v>414.91</v>
      </c>
    </row>
    <row r="350" spans="46:98" x14ac:dyDescent="0.3">
      <c r="AT350" t="s">
        <v>253</v>
      </c>
      <c r="AU350" s="8">
        <v>735.59999999999991</v>
      </c>
      <c r="AV350" s="8"/>
      <c r="AW350" s="8"/>
      <c r="AX350" s="14">
        <f ca="1"/>
        <v>347</v>
      </c>
      <c r="AY350" s="14" t="str">
        <f ca="1"/>
        <v>Verbatim DVD-RAM, 9.4GB, Rewritable, Type 1, DS, DataLife Plus</v>
      </c>
      <c r="AZ350" s="14">
        <f ca="1"/>
        <v>736.31000000000006</v>
      </c>
      <c r="BA350" s="8"/>
      <c r="BB350" s="8"/>
      <c r="BC350" s="8"/>
      <c r="BD350" s="8"/>
      <c r="BE350" s="8"/>
      <c r="BU350" t="s">
        <v>2329</v>
      </c>
      <c r="BV350" s="8">
        <v>364.26</v>
      </c>
      <c r="BX350" s="14">
        <f ca="1"/>
        <v>105</v>
      </c>
      <c r="BY350" s="14" t="str">
        <f ca="1"/>
        <v>Frances Jackson</v>
      </c>
      <c r="BZ350" s="14">
        <f ca="1"/>
        <v>4942.08</v>
      </c>
      <c r="CO350" t="s">
        <v>2892</v>
      </c>
      <c r="CP350" s="8">
        <v>174.58</v>
      </c>
      <c r="CR350" s="14">
        <f ca="1"/>
        <v>618</v>
      </c>
      <c r="CS350" s="14" t="str">
        <f ca="1"/>
        <v>Hutchinson</v>
      </c>
      <c r="CT350" s="14">
        <f ca="1"/>
        <v>171.33</v>
      </c>
    </row>
    <row r="351" spans="46:98" x14ac:dyDescent="0.3">
      <c r="AT351" t="s">
        <v>764</v>
      </c>
      <c r="AU351" s="8">
        <v>734.74</v>
      </c>
      <c r="AV351" s="8"/>
      <c r="AW351" s="8"/>
      <c r="AX351" s="14">
        <f ca="1"/>
        <v>348</v>
      </c>
      <c r="AY351" s="14" t="str">
        <f ca="1"/>
        <v>Maxell DVD-RAM Discs</v>
      </c>
      <c r="AZ351" s="14">
        <f ca="1"/>
        <v>735.62000000000012</v>
      </c>
      <c r="BA351" s="8"/>
      <c r="BB351" s="8"/>
      <c r="BC351" s="8"/>
      <c r="BD351" s="8"/>
      <c r="BE351" s="8"/>
      <c r="BU351" t="s">
        <v>3023</v>
      </c>
      <c r="BV351" s="8">
        <v>730.37</v>
      </c>
      <c r="BX351" s="14">
        <f ca="1"/>
        <v>1037</v>
      </c>
      <c r="BY351" s="14" t="str">
        <f ca="1"/>
        <v>Frances Johnson</v>
      </c>
      <c r="BZ351" s="14">
        <f ca="1"/>
        <v>34.909999999999997</v>
      </c>
      <c r="CO351" t="s">
        <v>2440</v>
      </c>
      <c r="CP351" s="8">
        <v>127.94</v>
      </c>
      <c r="CR351" s="14">
        <f ca="1"/>
        <v>616</v>
      </c>
      <c r="CS351" s="14" t="str">
        <f ca="1"/>
        <v>Idaho Falls</v>
      </c>
      <c r="CT351" s="14">
        <f ca="1"/>
        <v>174.58</v>
      </c>
    </row>
    <row r="352" spans="46:98" x14ac:dyDescent="0.3">
      <c r="AT352" t="s">
        <v>690</v>
      </c>
      <c r="AU352" s="8">
        <v>734.34</v>
      </c>
      <c r="AV352" s="8"/>
      <c r="AW352" s="8"/>
      <c r="AX352" s="14">
        <f ca="1"/>
        <v>349</v>
      </c>
      <c r="AY352" s="14" t="str">
        <f ca="1"/>
        <v>Imation Neon Mac Format Diskettes, 10/Pack</v>
      </c>
      <c r="AZ352" s="14">
        <f ca="1"/>
        <v>735.59999999999991</v>
      </c>
      <c r="BA352" s="8"/>
      <c r="BB352" s="8"/>
      <c r="BC352" s="8"/>
      <c r="BD352" s="8"/>
      <c r="BE352" s="8"/>
      <c r="BU352" t="s">
        <v>2615</v>
      </c>
      <c r="BV352" s="8">
        <v>8.8000000000000007</v>
      </c>
      <c r="BX352" s="14">
        <f ca="1"/>
        <v>611</v>
      </c>
      <c r="BY352" s="14" t="str">
        <f ca="1"/>
        <v>Frances Powers</v>
      </c>
      <c r="BZ352" s="14">
        <f ca="1"/>
        <v>364.26</v>
      </c>
      <c r="CO352" t="s">
        <v>907</v>
      </c>
      <c r="CP352" s="8">
        <v>86.8</v>
      </c>
      <c r="CR352" s="14">
        <f ca="1"/>
        <v>663</v>
      </c>
      <c r="CS352" s="14" t="str">
        <f ca="1"/>
        <v>Immokalee</v>
      </c>
      <c r="CT352" s="14">
        <f ca="1"/>
        <v>127.94</v>
      </c>
    </row>
    <row r="353" spans="46:98" x14ac:dyDescent="0.3">
      <c r="AT353" t="s">
        <v>1838</v>
      </c>
      <c r="AU353" s="8">
        <v>731.38</v>
      </c>
      <c r="AV353" s="8"/>
      <c r="AW353" s="8"/>
      <c r="AX353" s="14">
        <f ca="1"/>
        <v>350</v>
      </c>
      <c r="AY353" s="14" t="str">
        <f ca="1"/>
        <v>Bush Heritage Pine Collection 5-Shelf Bookcase, Albany Pine Finish, *Special Order</v>
      </c>
      <c r="AZ353" s="14">
        <f ca="1"/>
        <v>734.74</v>
      </c>
      <c r="BA353" s="8"/>
      <c r="BB353" s="8"/>
      <c r="BC353" s="8"/>
      <c r="BD353" s="8"/>
      <c r="BE353" s="8"/>
      <c r="BU353" t="s">
        <v>2726</v>
      </c>
      <c r="BV353" s="8">
        <v>137.76</v>
      </c>
      <c r="BX353" s="14">
        <f ca="1"/>
        <v>452</v>
      </c>
      <c r="BY353" s="14" t="str">
        <f ca="1"/>
        <v>Frances Saunders</v>
      </c>
      <c r="BZ353" s="14">
        <f ca="1"/>
        <v>730.37</v>
      </c>
      <c r="CO353" t="s">
        <v>2703</v>
      </c>
      <c r="CP353" s="8">
        <v>219.64</v>
      </c>
      <c r="CR353" s="14">
        <f ca="1"/>
        <v>716</v>
      </c>
      <c r="CS353" s="14" t="str">
        <f ca="1"/>
        <v>Independence</v>
      </c>
      <c r="CT353" s="14">
        <f ca="1"/>
        <v>86.8</v>
      </c>
    </row>
    <row r="354" spans="46:98" x14ac:dyDescent="0.3">
      <c r="AT354" t="s">
        <v>63</v>
      </c>
      <c r="AU354" s="8">
        <v>731.29000000000008</v>
      </c>
      <c r="AV354" s="8"/>
      <c r="AW354" s="8"/>
      <c r="AX354" s="14">
        <f ca="1"/>
        <v>351</v>
      </c>
      <c r="AY354" s="14" t="str">
        <f ca="1"/>
        <v>Avery 4027 File Folder Labels for Dot Matrix Printers, 5000 Labels per Box, White</v>
      </c>
      <c r="AZ354" s="14">
        <f ca="1"/>
        <v>734.34</v>
      </c>
      <c r="BA354" s="8"/>
      <c r="BB354" s="8"/>
      <c r="BC354" s="8"/>
      <c r="BD354" s="8"/>
      <c r="BE354" s="8"/>
      <c r="BU354" t="s">
        <v>506</v>
      </c>
      <c r="BV354" s="8">
        <v>981.22</v>
      </c>
      <c r="BX354" s="14">
        <f ca="1"/>
        <v>1116</v>
      </c>
      <c r="BY354" s="14" t="str">
        <f ca="1"/>
        <v>Francis Evans</v>
      </c>
      <c r="BZ354" s="14">
        <f ca="1"/>
        <v>8.8000000000000007</v>
      </c>
      <c r="CO354" t="s">
        <v>771</v>
      </c>
      <c r="CP354" s="8">
        <v>926.68</v>
      </c>
      <c r="CR354" s="14">
        <f ca="1"/>
        <v>587</v>
      </c>
      <c r="CS354" s="14" t="str">
        <f ca="1"/>
        <v>Indian Trail</v>
      </c>
      <c r="CT354" s="14">
        <f ca="1"/>
        <v>219.64</v>
      </c>
    </row>
    <row r="355" spans="46:98" x14ac:dyDescent="0.3">
      <c r="AT355" t="s">
        <v>290</v>
      </c>
      <c r="AU355" s="8">
        <v>726.1</v>
      </c>
      <c r="AV355" s="8"/>
      <c r="AW355" s="8"/>
      <c r="AX355" s="14">
        <f ca="1"/>
        <v>352</v>
      </c>
      <c r="AY355" s="14" t="str">
        <f ca="1"/>
        <v>Iceberg OfficeWorks 42" Round Tables</v>
      </c>
      <c r="AZ355" s="14">
        <f ca="1"/>
        <v>731.38</v>
      </c>
      <c r="BA355" s="8"/>
      <c r="BB355" s="8"/>
      <c r="BC355" s="8"/>
      <c r="BD355" s="8"/>
      <c r="BE355" s="8"/>
      <c r="BU355" t="s">
        <v>2704</v>
      </c>
      <c r="BV355" s="8">
        <v>11.41</v>
      </c>
      <c r="BX355" s="14">
        <f ca="1"/>
        <v>808</v>
      </c>
      <c r="BY355" s="14" t="str">
        <f ca="1"/>
        <v>Francis I Davis</v>
      </c>
      <c r="BZ355" s="14">
        <f ca="1"/>
        <v>137.76</v>
      </c>
      <c r="CO355" t="s">
        <v>974</v>
      </c>
      <c r="CP355" s="8">
        <v>97.98</v>
      </c>
      <c r="CR355" s="14">
        <f ca="1"/>
        <v>339</v>
      </c>
      <c r="CS355" s="14" t="str">
        <f ca="1"/>
        <v>Indianapolis</v>
      </c>
      <c r="CT355" s="14">
        <f ca="1"/>
        <v>926.68</v>
      </c>
    </row>
    <row r="356" spans="46:98" x14ac:dyDescent="0.3">
      <c r="AT356" t="s">
        <v>507</v>
      </c>
      <c r="AU356" s="8">
        <v>720.86</v>
      </c>
      <c r="AV356" s="8"/>
      <c r="AW356" s="8"/>
      <c r="AX356" s="14">
        <f ca="1"/>
        <v>353</v>
      </c>
      <c r="AY356" s="14" t="str">
        <f ca="1"/>
        <v>Acme® Forged Steel Scissors with Black Enamel Handles</v>
      </c>
      <c r="AZ356" s="14">
        <f ca="1"/>
        <v>731.29000000000008</v>
      </c>
      <c r="BA356" s="8"/>
      <c r="BB356" s="8"/>
      <c r="BC356" s="8"/>
      <c r="BD356" s="8"/>
      <c r="BE356" s="8"/>
      <c r="BU356" t="s">
        <v>2779</v>
      </c>
      <c r="BV356" s="8">
        <v>116.92</v>
      </c>
      <c r="BX356" s="14">
        <f ca="1"/>
        <v>389</v>
      </c>
      <c r="BY356" s="14" t="str">
        <f ca="1"/>
        <v>Francis Kendall</v>
      </c>
      <c r="BZ356" s="14">
        <f ca="1"/>
        <v>981.22</v>
      </c>
      <c r="CO356" t="s">
        <v>1543</v>
      </c>
      <c r="CP356" s="8">
        <v>1417.42</v>
      </c>
      <c r="CR356" s="14">
        <f ca="1"/>
        <v>699</v>
      </c>
      <c r="CS356" s="14" t="str">
        <f ca="1"/>
        <v>Inkster</v>
      </c>
      <c r="CT356" s="14">
        <f ca="1"/>
        <v>97.98</v>
      </c>
    </row>
    <row r="357" spans="46:98" x14ac:dyDescent="0.3">
      <c r="AT357" t="s">
        <v>1123</v>
      </c>
      <c r="AU357" s="8">
        <v>720.1</v>
      </c>
      <c r="AV357" s="8"/>
      <c r="AW357" s="8"/>
      <c r="AX357" s="14">
        <f ca="1"/>
        <v>354</v>
      </c>
      <c r="AY357" s="14" t="str">
        <f ca="1"/>
        <v>Xerox 1928</v>
      </c>
      <c r="AZ357" s="14">
        <f ca="1"/>
        <v>726.1</v>
      </c>
      <c r="BA357" s="8"/>
      <c r="BB357" s="8"/>
      <c r="BC357" s="8"/>
      <c r="BD357" s="8"/>
      <c r="BE357" s="8"/>
      <c r="BU357" t="s">
        <v>127</v>
      </c>
      <c r="BV357" s="8">
        <v>381.91</v>
      </c>
      <c r="BX357" s="14">
        <f ca="1"/>
        <v>1108</v>
      </c>
      <c r="BY357" s="14" t="str">
        <f ca="1"/>
        <v>Francis Sherrill</v>
      </c>
      <c r="BZ357" s="14">
        <f ca="1"/>
        <v>11.41</v>
      </c>
      <c r="CO357" t="s">
        <v>1514</v>
      </c>
      <c r="CP357" s="8">
        <v>462.39</v>
      </c>
      <c r="CR357" s="14">
        <f ca="1"/>
        <v>267</v>
      </c>
      <c r="CS357" s="14" t="str">
        <f ca="1"/>
        <v>Inver Grove Heights</v>
      </c>
      <c r="CT357" s="14">
        <f ca="1"/>
        <v>1417.42</v>
      </c>
    </row>
    <row r="358" spans="46:98" x14ac:dyDescent="0.3">
      <c r="AT358" t="s">
        <v>603</v>
      </c>
      <c r="AU358" s="8">
        <v>718.21</v>
      </c>
      <c r="AV358" s="8"/>
      <c r="AW358" s="8"/>
      <c r="AX358" s="14">
        <f ca="1"/>
        <v>355</v>
      </c>
      <c r="AY358" s="14" t="str">
        <f ca="1"/>
        <v>Memorex 4.7GB DVD-RAM, 3/Pack</v>
      </c>
      <c r="AZ358" s="14">
        <f ca="1"/>
        <v>720.86</v>
      </c>
      <c r="BA358" s="8"/>
      <c r="BB358" s="8"/>
      <c r="BC358" s="8"/>
      <c r="BD358" s="8"/>
      <c r="BE358" s="8"/>
      <c r="BU358" t="s">
        <v>1989</v>
      </c>
      <c r="BV358" s="8">
        <v>17.420000000000002</v>
      </c>
      <c r="BX358" s="14">
        <f ca="1"/>
        <v>839</v>
      </c>
      <c r="BY358" s="14" t="str">
        <f ca="1"/>
        <v>Francis Spivey</v>
      </c>
      <c r="BZ358" s="14">
        <f ca="1"/>
        <v>116.92</v>
      </c>
      <c r="CO358" t="s">
        <v>1659</v>
      </c>
      <c r="CP358" s="8">
        <v>945.36</v>
      </c>
      <c r="CR358" s="14">
        <f ca="1"/>
        <v>454</v>
      </c>
      <c r="CS358" s="14" t="str">
        <f ca="1"/>
        <v>Irving</v>
      </c>
      <c r="CT358" s="14">
        <f ca="1"/>
        <v>462.39</v>
      </c>
    </row>
    <row r="359" spans="46:98" x14ac:dyDescent="0.3">
      <c r="AT359" t="s">
        <v>524</v>
      </c>
      <c r="AU359" s="8">
        <v>713.70999999999992</v>
      </c>
      <c r="AV359" s="8"/>
      <c r="AW359" s="8"/>
      <c r="AX359" s="14">
        <f ca="1"/>
        <v>356</v>
      </c>
      <c r="AY359" s="14" t="str">
        <f ca="1"/>
        <v>Avery Legal 4-Ring Binder</v>
      </c>
      <c r="AZ359" s="14">
        <f ca="1"/>
        <v>720.1</v>
      </c>
      <c r="BA359" s="8"/>
      <c r="BB359" s="8"/>
      <c r="BC359" s="8"/>
      <c r="BD359" s="8"/>
      <c r="BE359" s="8"/>
      <c r="BU359" t="s">
        <v>2465</v>
      </c>
      <c r="BV359" s="8">
        <v>558.16999999999996</v>
      </c>
      <c r="BX359" s="14">
        <f ca="1"/>
        <v>598</v>
      </c>
      <c r="BY359" s="14" t="str">
        <f ca="1"/>
        <v>Frank Cross</v>
      </c>
      <c r="BZ359" s="14">
        <f ca="1"/>
        <v>381.91</v>
      </c>
      <c r="CO359" t="s">
        <v>2575</v>
      </c>
      <c r="CP359" s="8">
        <v>8.9499999999999993</v>
      </c>
      <c r="CR359" s="14">
        <f ca="1"/>
        <v>334</v>
      </c>
      <c r="CS359" s="14" t="str">
        <f ca="1"/>
        <v>Iselin</v>
      </c>
      <c r="CT359" s="14">
        <f ca="1"/>
        <v>945.36</v>
      </c>
    </row>
    <row r="360" spans="46:98" x14ac:dyDescent="0.3">
      <c r="AT360" t="s">
        <v>2479</v>
      </c>
      <c r="AU360" s="8">
        <v>710.16</v>
      </c>
      <c r="AV360" s="8"/>
      <c r="AW360" s="8"/>
      <c r="AX360" s="14">
        <f ca="1"/>
        <v>357</v>
      </c>
      <c r="AY360" s="14" t="str">
        <f ca="1"/>
        <v>Artistic Insta-Plaque</v>
      </c>
      <c r="AZ360" s="14">
        <f ca="1"/>
        <v>718.21</v>
      </c>
      <c r="BA360" s="8"/>
      <c r="BB360" s="8"/>
      <c r="BC360" s="8"/>
      <c r="BD360" s="8"/>
      <c r="BE360" s="8"/>
      <c r="BU360" t="s">
        <v>1208</v>
      </c>
      <c r="BV360" s="8">
        <v>1278.96</v>
      </c>
      <c r="BX360" s="14">
        <f ca="1"/>
        <v>1097</v>
      </c>
      <c r="BY360" s="14" t="str">
        <f ca="1"/>
        <v>Frank Hess</v>
      </c>
      <c r="BZ360" s="14">
        <f ca="1"/>
        <v>17.420000000000002</v>
      </c>
      <c r="CO360" t="s">
        <v>1426</v>
      </c>
      <c r="CP360" s="8">
        <v>2365.1</v>
      </c>
      <c r="CR360" s="14">
        <f ca="1"/>
        <v>860</v>
      </c>
      <c r="CS360" s="14" t="str">
        <f ca="1"/>
        <v>Ithaca</v>
      </c>
      <c r="CT360" s="14">
        <f ca="1"/>
        <v>8.9499999999999993</v>
      </c>
    </row>
    <row r="361" spans="46:98" x14ac:dyDescent="0.3">
      <c r="AT361" t="s">
        <v>143</v>
      </c>
      <c r="AU361" s="8">
        <v>701.49000000000012</v>
      </c>
      <c r="AV361" s="8"/>
      <c r="AW361" s="8"/>
      <c r="AX361" s="14">
        <f ca="1"/>
        <v>358</v>
      </c>
      <c r="AY361" s="14" t="str">
        <f ca="1"/>
        <v>Tenex Contemporary Contur Chairmats for Low and Medium Pile Carpet, Computer, 39" x 49"</v>
      </c>
      <c r="AZ361" s="14">
        <f ca="1"/>
        <v>713.70999999999992</v>
      </c>
      <c r="BA361" s="8"/>
      <c r="BB361" s="8"/>
      <c r="BC361" s="8"/>
      <c r="BD361" s="8"/>
      <c r="BE361" s="8"/>
      <c r="BU361" t="s">
        <v>2935</v>
      </c>
      <c r="BV361" s="8">
        <v>38.58</v>
      </c>
      <c r="BX361" s="14">
        <f ca="1"/>
        <v>505</v>
      </c>
      <c r="BY361" s="14" t="str">
        <f ca="1"/>
        <v>Franklin Spencer</v>
      </c>
      <c r="BZ361" s="14">
        <f ca="1"/>
        <v>558.16999999999996</v>
      </c>
      <c r="CO361" t="s">
        <v>1696</v>
      </c>
      <c r="CP361" s="8">
        <v>1932.11</v>
      </c>
      <c r="CR361" s="14">
        <f ca="1"/>
        <v>187</v>
      </c>
      <c r="CS361" s="14" t="str">
        <f ca="1"/>
        <v>Jackson</v>
      </c>
      <c r="CT361" s="14">
        <f ca="1"/>
        <v>2365.1</v>
      </c>
    </row>
    <row r="362" spans="46:98" x14ac:dyDescent="0.3">
      <c r="AT362" t="s">
        <v>2105</v>
      </c>
      <c r="AU362" s="8">
        <v>700.78</v>
      </c>
      <c r="AV362" s="8"/>
      <c r="AW362" s="8"/>
      <c r="AX362" s="14">
        <f ca="1"/>
        <v>359</v>
      </c>
      <c r="AY362" s="14" t="str">
        <f ca="1"/>
        <v>Trav-L-File Heavy-Duty Shuttle II, Black</v>
      </c>
      <c r="AZ362" s="14">
        <f ca="1"/>
        <v>710.16</v>
      </c>
      <c r="BA362" s="8"/>
      <c r="BB362" s="8"/>
      <c r="BC362" s="8"/>
      <c r="BD362" s="8"/>
      <c r="BE362" s="8"/>
      <c r="BU362" t="s">
        <v>178</v>
      </c>
      <c r="BV362" s="8">
        <v>307.11</v>
      </c>
      <c r="BX362" s="14">
        <f ca="1"/>
        <v>328</v>
      </c>
      <c r="BY362" s="14" t="str">
        <f ca="1"/>
        <v>Fred Barber</v>
      </c>
      <c r="BZ362" s="14">
        <f ca="1"/>
        <v>1278.96</v>
      </c>
      <c r="CO362" t="s">
        <v>958</v>
      </c>
      <c r="CP362" s="8">
        <v>5218.7700000000004</v>
      </c>
      <c r="CR362" s="14">
        <f ca="1"/>
        <v>221</v>
      </c>
      <c r="CS362" s="14" t="str">
        <f ca="1"/>
        <v>Jacksonville</v>
      </c>
      <c r="CT362" s="14">
        <f ca="1"/>
        <v>1932.11</v>
      </c>
    </row>
    <row r="363" spans="46:98" x14ac:dyDescent="0.3">
      <c r="AT363" t="s">
        <v>1470</v>
      </c>
      <c r="AU363" s="8">
        <v>694.59</v>
      </c>
      <c r="AV363" s="8"/>
      <c r="AW363" s="8"/>
      <c r="AX363" s="14">
        <f ca="1"/>
        <v>360</v>
      </c>
      <c r="AY363" s="14" t="str">
        <f ca="1"/>
        <v>Avery Trapezoid Ring Binder, 3" Capacity, Black, 1040 sheets</v>
      </c>
      <c r="AZ363" s="14">
        <f ca="1"/>
        <v>701.49000000000012</v>
      </c>
      <c r="BA363" s="8"/>
      <c r="BB363" s="8"/>
      <c r="BC363" s="8"/>
      <c r="BD363" s="8"/>
      <c r="BE363" s="8"/>
      <c r="BU363" t="s">
        <v>2495</v>
      </c>
      <c r="BV363" s="8">
        <v>318.18</v>
      </c>
      <c r="BX363" s="14">
        <f ca="1"/>
        <v>1029</v>
      </c>
      <c r="BY363" s="14" t="str">
        <f ca="1"/>
        <v>Gail Currin</v>
      </c>
      <c r="BZ363" s="14">
        <f ca="1"/>
        <v>38.58</v>
      </c>
      <c r="CO363" t="s">
        <v>1597</v>
      </c>
      <c r="CP363" s="8">
        <v>4.21</v>
      </c>
      <c r="CR363" s="14">
        <f ca="1"/>
        <v>81</v>
      </c>
      <c r="CS363" s="14" t="str">
        <f ca="1"/>
        <v>Jamestown</v>
      </c>
      <c r="CT363" s="14">
        <f ca="1"/>
        <v>5218.7700000000004</v>
      </c>
    </row>
    <row r="364" spans="46:98" x14ac:dyDescent="0.3">
      <c r="AT364" t="s">
        <v>2653</v>
      </c>
      <c r="AU364" s="8">
        <v>693.9</v>
      </c>
      <c r="AV364" s="8"/>
      <c r="AW364" s="8"/>
      <c r="AX364" s="14">
        <f ca="1"/>
        <v>361</v>
      </c>
      <c r="AY364" s="14" t="str">
        <f ca="1"/>
        <v>Seth Thomas 14" Putty-Colored Wall Clock</v>
      </c>
      <c r="AZ364" s="14">
        <f ca="1"/>
        <v>700.78</v>
      </c>
      <c r="BA364" s="8"/>
      <c r="BB364" s="8"/>
      <c r="BC364" s="8"/>
      <c r="BD364" s="8"/>
      <c r="BE364" s="8"/>
      <c r="BU364" t="s">
        <v>1311</v>
      </c>
      <c r="BV364" s="8">
        <v>1847.41</v>
      </c>
      <c r="BX364" s="14">
        <f ca="1"/>
        <v>645</v>
      </c>
      <c r="BY364" s="14" t="str">
        <f ca="1"/>
        <v>Gail Rankin Cole</v>
      </c>
      <c r="BZ364" s="14">
        <f ca="1"/>
        <v>307.11</v>
      </c>
      <c r="CO364" t="s">
        <v>1284</v>
      </c>
      <c r="CP364" s="8">
        <v>4942.08</v>
      </c>
      <c r="CR364" s="14">
        <f ca="1"/>
        <v>869</v>
      </c>
      <c r="CS364" s="14" t="str">
        <f ca="1"/>
        <v>Janesville</v>
      </c>
      <c r="CT364" s="14">
        <f ca="1"/>
        <v>4.21</v>
      </c>
    </row>
    <row r="365" spans="46:98" x14ac:dyDescent="0.3">
      <c r="AT365" t="s">
        <v>2789</v>
      </c>
      <c r="AU365" s="8">
        <v>680.39</v>
      </c>
      <c r="AV365" s="8"/>
      <c r="AW365" s="8"/>
      <c r="AX365" s="14">
        <f ca="1"/>
        <v>362</v>
      </c>
      <c r="AY365" s="14" t="str">
        <f ca="1"/>
        <v>BOSTON® Ranger® #55 Pencil Sharpener, Black</v>
      </c>
      <c r="AZ365" s="14">
        <f ca="1"/>
        <v>694.59</v>
      </c>
      <c r="BA365" s="8"/>
      <c r="BB365" s="8"/>
      <c r="BC365" s="8"/>
      <c r="BD365" s="8"/>
      <c r="BE365" s="8"/>
      <c r="BU365" t="s">
        <v>1708</v>
      </c>
      <c r="BV365" s="8">
        <v>723.54</v>
      </c>
      <c r="BX365" s="14">
        <f ca="1"/>
        <v>637</v>
      </c>
      <c r="BY365" s="14" t="str">
        <f ca="1"/>
        <v>Gary Frazier</v>
      </c>
      <c r="BZ365" s="14">
        <f ca="1"/>
        <v>318.18</v>
      </c>
      <c r="CO365" t="s">
        <v>2975</v>
      </c>
      <c r="CP365" s="8">
        <v>51.13</v>
      </c>
      <c r="CR365" s="14">
        <f ca="1"/>
        <v>86</v>
      </c>
      <c r="CS365" s="14" t="str">
        <f ca="1"/>
        <v>Jeffersonville</v>
      </c>
      <c r="CT365" s="14">
        <f ca="1"/>
        <v>4942.08</v>
      </c>
    </row>
    <row r="366" spans="46:98" x14ac:dyDescent="0.3">
      <c r="AT366" t="s">
        <v>587</v>
      </c>
      <c r="AU366" s="8">
        <v>677.83</v>
      </c>
      <c r="AV366" s="8"/>
      <c r="AW366" s="8"/>
      <c r="AX366" s="14">
        <f ca="1"/>
        <v>363</v>
      </c>
      <c r="AY366" s="14" t="str">
        <f ca="1"/>
        <v>Deflect-o Glass Clear Studded Chair Mats</v>
      </c>
      <c r="AZ366" s="14">
        <f ca="1"/>
        <v>693.9</v>
      </c>
      <c r="BA366" s="8"/>
      <c r="BB366" s="8"/>
      <c r="BC366" s="8"/>
      <c r="BD366" s="8"/>
      <c r="BE366" s="8"/>
      <c r="BU366" t="s">
        <v>2694</v>
      </c>
      <c r="BV366" s="8">
        <v>157.78</v>
      </c>
      <c r="BX366" s="14">
        <f ca="1"/>
        <v>254</v>
      </c>
      <c r="BY366" s="14" t="str">
        <f ca="1"/>
        <v>Gary Hester</v>
      </c>
      <c r="BZ366" s="14">
        <f ca="1"/>
        <v>1847.41</v>
      </c>
      <c r="CO366" t="s">
        <v>2183</v>
      </c>
      <c r="CP366" s="8">
        <v>464.94</v>
      </c>
      <c r="CR366" s="14">
        <f ca="1"/>
        <v>776</v>
      </c>
      <c r="CS366" s="14" t="str">
        <f ca="1"/>
        <v>Joliet</v>
      </c>
      <c r="CT366" s="14">
        <f ca="1"/>
        <v>51.13</v>
      </c>
    </row>
    <row r="367" spans="46:98" x14ac:dyDescent="0.3">
      <c r="AT367" t="s">
        <v>1368</v>
      </c>
      <c r="AU367" s="8">
        <v>676.57</v>
      </c>
      <c r="AV367" s="8"/>
      <c r="AW367" s="8"/>
      <c r="AX367" s="14">
        <f ca="1"/>
        <v>364</v>
      </c>
      <c r="AY367" s="14" t="str">
        <f ca="1"/>
        <v>Jet-Pak Recycled Peel 'N' Seal Padded Mailers</v>
      </c>
      <c r="AZ367" s="14">
        <f ca="1"/>
        <v>680.39</v>
      </c>
      <c r="BA367" s="8"/>
      <c r="BB367" s="8"/>
      <c r="BC367" s="8"/>
      <c r="BD367" s="8"/>
      <c r="BE367" s="8"/>
      <c r="BU367" t="s">
        <v>363</v>
      </c>
      <c r="BV367" s="8">
        <v>2649.66</v>
      </c>
      <c r="BX367" s="14">
        <f ca="1"/>
        <v>455</v>
      </c>
      <c r="BY367" s="14" t="str">
        <f ca="1"/>
        <v>Gary Koch</v>
      </c>
      <c r="BZ367" s="14">
        <f ca="1"/>
        <v>723.54</v>
      </c>
      <c r="CO367" t="s">
        <v>434</v>
      </c>
      <c r="CP367" s="8">
        <v>577.75</v>
      </c>
      <c r="CR367" s="14">
        <f ca="1"/>
        <v>452</v>
      </c>
      <c r="CS367" s="14" t="str">
        <f ca="1"/>
        <v>Jonesboro</v>
      </c>
      <c r="CT367" s="14">
        <f ca="1"/>
        <v>464.94</v>
      </c>
    </row>
    <row r="368" spans="46:98" x14ac:dyDescent="0.3">
      <c r="AT368" t="s">
        <v>2929</v>
      </c>
      <c r="AU368" s="8">
        <v>670.9</v>
      </c>
      <c r="AV368" s="8"/>
      <c r="AW368" s="8"/>
      <c r="AX368" s="14">
        <f ca="1"/>
        <v>365</v>
      </c>
      <c r="AY368" s="14" t="str">
        <f ca="1"/>
        <v>Boston 16801 Nautilus™ Battery Pencil Sharpener</v>
      </c>
      <c r="AZ368" s="14">
        <f ca="1"/>
        <v>677.83</v>
      </c>
      <c r="BA368" s="8"/>
      <c r="BB368" s="8"/>
      <c r="BC368" s="8"/>
      <c r="BD368" s="8"/>
      <c r="BE368" s="8"/>
      <c r="BU368" t="s">
        <v>956</v>
      </c>
      <c r="BV368" s="8">
        <v>5218.7700000000004</v>
      </c>
      <c r="BX368" s="14">
        <f ca="1"/>
        <v>788</v>
      </c>
      <c r="BY368" s="14" t="str">
        <f ca="1"/>
        <v>Gayle Pearson</v>
      </c>
      <c r="BZ368" s="14">
        <f ca="1"/>
        <v>157.78</v>
      </c>
      <c r="CO368" t="s">
        <v>2048</v>
      </c>
      <c r="CP368" s="8">
        <v>520.22</v>
      </c>
      <c r="CR368" s="14">
        <f ca="1"/>
        <v>408</v>
      </c>
      <c r="CS368" s="14" t="str">
        <f ca="1"/>
        <v>Joplin</v>
      </c>
      <c r="CT368" s="14">
        <f ca="1"/>
        <v>577.75</v>
      </c>
    </row>
    <row r="369" spans="46:98" x14ac:dyDescent="0.3">
      <c r="AT369" t="s">
        <v>2086</v>
      </c>
      <c r="AU369" s="8">
        <v>667.84</v>
      </c>
      <c r="AV369" s="8"/>
      <c r="AW369" s="8"/>
      <c r="AX369" s="14">
        <f ca="1"/>
        <v>366</v>
      </c>
      <c r="AY369" s="14" t="str">
        <f ca="1"/>
        <v>Fellowes High-Stak® Drawer Files</v>
      </c>
      <c r="AZ369" s="14">
        <f ca="1"/>
        <v>676.57</v>
      </c>
      <c r="BA369" s="8"/>
      <c r="BB369" s="8"/>
      <c r="BC369" s="8"/>
      <c r="BD369" s="8"/>
      <c r="BE369" s="8"/>
      <c r="BU369" t="s">
        <v>1195</v>
      </c>
      <c r="BV369" s="8">
        <v>723.7600000000001</v>
      </c>
      <c r="BX369" s="14">
        <f ca="1"/>
        <v>188</v>
      </c>
      <c r="BY369" s="14" t="str">
        <f ca="1"/>
        <v>Gene Gilliam</v>
      </c>
      <c r="BZ369" s="14">
        <f ca="1"/>
        <v>2649.66</v>
      </c>
      <c r="CO369" t="s">
        <v>822</v>
      </c>
      <c r="CP369" s="8">
        <v>761.42</v>
      </c>
      <c r="CR369" s="14">
        <f ca="1"/>
        <v>426</v>
      </c>
      <c r="CS369" s="14" t="str">
        <f ca="1"/>
        <v>Jupiter</v>
      </c>
      <c r="CT369" s="14">
        <f ca="1"/>
        <v>520.22</v>
      </c>
    </row>
    <row r="370" spans="46:98" x14ac:dyDescent="0.3">
      <c r="AT370" t="s">
        <v>172</v>
      </c>
      <c r="AU370" s="8">
        <v>665.56000000000006</v>
      </c>
      <c r="AV370" s="8"/>
      <c r="AW370" s="8"/>
      <c r="AX370" s="14">
        <f ca="1"/>
        <v>367</v>
      </c>
      <c r="AY370" s="14" t="str">
        <f ca="1"/>
        <v>Wilson Jones Elliptical Ring 3 1/2" Capacity Binders, 800 sheets</v>
      </c>
      <c r="AZ370" s="14">
        <f ca="1"/>
        <v>670.9</v>
      </c>
      <c r="BA370" s="8"/>
      <c r="BB370" s="8"/>
      <c r="BC370" s="8"/>
      <c r="BD370" s="8"/>
      <c r="BE370" s="8"/>
      <c r="BU370" t="s">
        <v>1451</v>
      </c>
      <c r="BV370" s="8">
        <v>2814.57</v>
      </c>
      <c r="BX370" s="14">
        <f ca="1"/>
        <v>99</v>
      </c>
      <c r="BY370" s="14" t="str">
        <f ca="1"/>
        <v>Gene Heath Cross</v>
      </c>
      <c r="BZ370" s="14">
        <f ca="1"/>
        <v>5218.7700000000004</v>
      </c>
      <c r="CO370" t="s">
        <v>1452</v>
      </c>
      <c r="CP370" s="8">
        <v>2814.57</v>
      </c>
      <c r="CR370" s="14">
        <f ca="1"/>
        <v>366</v>
      </c>
      <c r="CS370" s="14" t="str">
        <f ca="1"/>
        <v>Kalamazoo</v>
      </c>
      <c r="CT370" s="14">
        <f ca="1"/>
        <v>761.42</v>
      </c>
    </row>
    <row r="371" spans="46:98" x14ac:dyDescent="0.3">
      <c r="AT371" t="s">
        <v>2700</v>
      </c>
      <c r="AU371" s="8">
        <v>664.34</v>
      </c>
      <c r="AV371" s="8"/>
      <c r="AW371" s="8"/>
      <c r="AX371" s="14">
        <f ca="1"/>
        <v>368</v>
      </c>
      <c r="AY371" s="14" t="str">
        <f ca="1"/>
        <v>Eldon Cleatmat Plus™ Chair Mats for High Pile Carpets</v>
      </c>
      <c r="AZ371" s="14">
        <f ca="1"/>
        <v>667.84</v>
      </c>
      <c r="BA371" s="8"/>
      <c r="BB371" s="8"/>
      <c r="BC371" s="8"/>
      <c r="BD371" s="8"/>
      <c r="BE371" s="8"/>
      <c r="BU371" t="s">
        <v>435</v>
      </c>
      <c r="BV371" s="8">
        <v>455.27</v>
      </c>
      <c r="BX371" s="14">
        <f ca="1"/>
        <v>454</v>
      </c>
      <c r="BY371" s="14" t="str">
        <f ca="1"/>
        <v>Geoffrey H Wong</v>
      </c>
      <c r="BZ371" s="14">
        <f ca="1"/>
        <v>723.7600000000001</v>
      </c>
      <c r="CO371" t="s">
        <v>995</v>
      </c>
      <c r="CP371" s="8">
        <v>125.85999999999999</v>
      </c>
      <c r="CR371" s="14">
        <f ca="1"/>
        <v>158</v>
      </c>
      <c r="CS371" s="14" t="str">
        <f ca="1"/>
        <v>Kankakee</v>
      </c>
      <c r="CT371" s="14">
        <f ca="1"/>
        <v>2814.57</v>
      </c>
    </row>
    <row r="372" spans="46:98" x14ac:dyDescent="0.3">
      <c r="AT372" t="s">
        <v>2959</v>
      </c>
      <c r="AU372" s="8">
        <v>660.03</v>
      </c>
      <c r="AV372" s="8"/>
      <c r="AW372" s="8"/>
      <c r="AX372" s="14">
        <f ca="1"/>
        <v>369</v>
      </c>
      <c r="AY372" s="14" t="str">
        <f ca="1"/>
        <v>Avery 493</v>
      </c>
      <c r="AZ372" s="14">
        <f ca="1"/>
        <v>665.56000000000006</v>
      </c>
      <c r="BA372" s="8"/>
      <c r="BB372" s="8"/>
      <c r="BC372" s="8"/>
      <c r="BD372" s="8"/>
      <c r="BE372" s="8"/>
      <c r="BU372" t="s">
        <v>66</v>
      </c>
      <c r="BV372" s="8">
        <v>10671.060000000001</v>
      </c>
      <c r="BX372" s="14">
        <f ca="1"/>
        <v>179</v>
      </c>
      <c r="BY372" s="14" t="str">
        <f ca="1"/>
        <v>Geoffrey Koch</v>
      </c>
      <c r="BZ372" s="14">
        <f ca="1"/>
        <v>2814.57</v>
      </c>
      <c r="CO372" t="s">
        <v>2081</v>
      </c>
      <c r="CP372" s="8">
        <v>211.48</v>
      </c>
      <c r="CR372" s="14">
        <f ca="1"/>
        <v>667</v>
      </c>
      <c r="CS372" s="14" t="str">
        <f ca="1"/>
        <v>Kansas City</v>
      </c>
      <c r="CT372" s="14">
        <f ca="1"/>
        <v>125.85999999999999</v>
      </c>
    </row>
    <row r="373" spans="46:98" x14ac:dyDescent="0.3">
      <c r="AT373" t="s">
        <v>195</v>
      </c>
      <c r="AU373" s="8">
        <v>657.04</v>
      </c>
      <c r="AV373" s="8"/>
      <c r="AW373" s="8"/>
      <c r="AX373" s="14">
        <f ca="1"/>
        <v>370</v>
      </c>
      <c r="AY373" s="14" t="str">
        <f ca="1"/>
        <v>Boston 16701 Slimline Battery Pencil Sharpener</v>
      </c>
      <c r="AZ373" s="14">
        <f ca="1"/>
        <v>664.34</v>
      </c>
      <c r="BA373" s="8"/>
      <c r="BB373" s="8"/>
      <c r="BC373" s="8"/>
      <c r="BD373" s="8"/>
      <c r="BE373" s="8"/>
      <c r="BU373" t="s">
        <v>935</v>
      </c>
      <c r="BV373" s="8">
        <v>90.57</v>
      </c>
      <c r="BX373" s="14">
        <f ca="1"/>
        <v>556</v>
      </c>
      <c r="BY373" s="14" t="str">
        <f ca="1"/>
        <v>Geoffrey Rivera</v>
      </c>
      <c r="BZ373" s="14">
        <f ca="1"/>
        <v>455.27</v>
      </c>
      <c r="CO373" t="s">
        <v>2842</v>
      </c>
      <c r="CP373" s="8">
        <v>925.19</v>
      </c>
      <c r="CR373" s="14">
        <f ca="1"/>
        <v>590</v>
      </c>
      <c r="CS373" s="14" t="str">
        <f ca="1"/>
        <v>Kearney</v>
      </c>
      <c r="CT373" s="14">
        <f ca="1"/>
        <v>211.48</v>
      </c>
    </row>
    <row r="374" spans="46:98" x14ac:dyDescent="0.3">
      <c r="AT374" t="s">
        <v>1933</v>
      </c>
      <c r="AU374" s="8">
        <v>652.84</v>
      </c>
      <c r="AV374" s="8"/>
      <c r="AW374" s="8"/>
      <c r="AX374" s="14">
        <f ca="1"/>
        <v>371</v>
      </c>
      <c r="AY374" s="14" t="str">
        <f ca="1"/>
        <v>232</v>
      </c>
      <c r="AZ374" s="14">
        <f ca="1"/>
        <v>660.03</v>
      </c>
      <c r="BA374" s="8"/>
      <c r="BB374" s="8"/>
      <c r="BC374" s="8"/>
      <c r="BD374" s="8"/>
      <c r="BE374" s="8"/>
      <c r="BU374" t="s">
        <v>2290</v>
      </c>
      <c r="BV374" s="8">
        <v>1656.77</v>
      </c>
      <c r="BX374" s="14">
        <f ca="1"/>
        <v>33</v>
      </c>
      <c r="BY374" s="14" t="str">
        <f ca="1"/>
        <v>Geoffrey Saunders</v>
      </c>
      <c r="BZ374" s="14">
        <f ca="1"/>
        <v>10671.060000000001</v>
      </c>
      <c r="CO374" t="s">
        <v>2503</v>
      </c>
      <c r="CP374" s="8">
        <v>885.65</v>
      </c>
      <c r="CR374" s="14">
        <f ca="1"/>
        <v>340</v>
      </c>
      <c r="CS374" s="14" t="str">
        <f ca="1"/>
        <v>Kearns</v>
      </c>
      <c r="CT374" s="14">
        <f ca="1"/>
        <v>925.19</v>
      </c>
    </row>
    <row r="375" spans="46:98" x14ac:dyDescent="0.3">
      <c r="AT375" t="s">
        <v>323</v>
      </c>
      <c r="AU375" s="8">
        <v>643.64</v>
      </c>
      <c r="AV375" s="8"/>
      <c r="AW375" s="8"/>
      <c r="AX375" s="14">
        <f ca="1"/>
        <v>372</v>
      </c>
      <c r="AY375" s="14" t="str">
        <f ca="1"/>
        <v>Wilson Jones Ledger-Size, Piano-Hinge Binder, 2", Blue</v>
      </c>
      <c r="AZ375" s="14">
        <f ca="1"/>
        <v>657.04</v>
      </c>
      <c r="BA375" s="8"/>
      <c r="BB375" s="8"/>
      <c r="BC375" s="8"/>
      <c r="BD375" s="8"/>
      <c r="BE375" s="8"/>
      <c r="BU375" t="s">
        <v>2104</v>
      </c>
      <c r="BV375" s="8">
        <v>32.4</v>
      </c>
      <c r="BX375" s="14">
        <f ca="1"/>
        <v>885</v>
      </c>
      <c r="BY375" s="14" t="str">
        <f ca="1"/>
        <v>Geoffrey Zhu</v>
      </c>
      <c r="BZ375" s="14">
        <f ca="1"/>
        <v>90.57</v>
      </c>
      <c r="CO375" t="s">
        <v>2301</v>
      </c>
      <c r="CP375" s="8">
        <v>2404.84</v>
      </c>
      <c r="CR375" s="14">
        <f ca="1"/>
        <v>346</v>
      </c>
      <c r="CS375" s="14" t="str">
        <f ca="1"/>
        <v>Keller</v>
      </c>
      <c r="CT375" s="14">
        <f ca="1"/>
        <v>885.65</v>
      </c>
    </row>
    <row r="376" spans="46:98" x14ac:dyDescent="0.3">
      <c r="AT376" t="s">
        <v>2015</v>
      </c>
      <c r="AU376" s="8">
        <v>643.49</v>
      </c>
      <c r="AV376" s="8"/>
      <c r="AW376" s="8"/>
      <c r="AX376" s="14">
        <f ca="1"/>
        <v>373</v>
      </c>
      <c r="AY376" s="14" t="str">
        <f ca="1"/>
        <v>Fellowes Superior 10 Outlet Split Surge Protector</v>
      </c>
      <c r="AZ376" s="14">
        <f ca="1"/>
        <v>652.84</v>
      </c>
      <c r="BA376" s="8"/>
      <c r="BB376" s="8"/>
      <c r="BC376" s="8"/>
      <c r="BD376" s="8"/>
      <c r="BE376" s="8"/>
      <c r="BU376" t="s">
        <v>2854</v>
      </c>
      <c r="BV376" s="8">
        <v>40.69</v>
      </c>
      <c r="BX376" s="14">
        <f ca="1"/>
        <v>277</v>
      </c>
      <c r="BY376" s="14" t="str">
        <f ca="1"/>
        <v>George McLamb</v>
      </c>
      <c r="BZ376" s="14">
        <f ca="1"/>
        <v>1656.77</v>
      </c>
      <c r="CO376" t="s">
        <v>1473</v>
      </c>
      <c r="CP376" s="8">
        <v>308.28999999999996</v>
      </c>
      <c r="CR376" s="14">
        <f ca="1"/>
        <v>183</v>
      </c>
      <c r="CS376" s="14" t="str">
        <f ca="1"/>
        <v>Kendall</v>
      </c>
      <c r="CT376" s="14">
        <f ca="1"/>
        <v>2404.84</v>
      </c>
    </row>
    <row r="377" spans="46:98" x14ac:dyDescent="0.3">
      <c r="AT377" t="s">
        <v>1030</v>
      </c>
      <c r="AU377" s="8">
        <v>635.36</v>
      </c>
      <c r="AV377" s="8"/>
      <c r="AW377" s="8"/>
      <c r="AX377" s="14">
        <f ca="1"/>
        <v>374</v>
      </c>
      <c r="AY377" s="14" t="str">
        <f ca="1"/>
        <v>3M Polarizing Light Filter Sleeves</v>
      </c>
      <c r="AZ377" s="14">
        <f ca="1"/>
        <v>643.64</v>
      </c>
      <c r="BA377" s="8"/>
      <c r="BB377" s="8"/>
      <c r="BC377" s="8"/>
      <c r="BD377" s="8"/>
      <c r="BE377" s="8"/>
      <c r="BU377" t="s">
        <v>801</v>
      </c>
      <c r="BV377" s="8">
        <v>2692.44</v>
      </c>
      <c r="BX377" s="14">
        <f ca="1"/>
        <v>1047</v>
      </c>
      <c r="BY377" s="14" t="str">
        <f ca="1"/>
        <v>George Terry</v>
      </c>
      <c r="BZ377" s="14">
        <f ca="1"/>
        <v>32.4</v>
      </c>
      <c r="CO377" t="s">
        <v>420</v>
      </c>
      <c r="CP377" s="8">
        <v>19.32</v>
      </c>
      <c r="CR377" s="14">
        <f ca="1"/>
        <v>528</v>
      </c>
      <c r="CS377" s="14" t="str">
        <f ca="1"/>
        <v>Kennesaw</v>
      </c>
      <c r="CT377" s="14">
        <f ca="1"/>
        <v>308.28999999999996</v>
      </c>
    </row>
    <row r="378" spans="46:98" x14ac:dyDescent="0.3">
      <c r="AT378" t="s">
        <v>1035</v>
      </c>
      <c r="AU378" s="8">
        <v>633.85</v>
      </c>
      <c r="AV378" s="8"/>
      <c r="AW378" s="8"/>
      <c r="AX378" s="14">
        <f ca="1"/>
        <v>375</v>
      </c>
      <c r="AY378" s="14" t="str">
        <f ca="1"/>
        <v>Fellowes Internet Keyboard, Platinum</v>
      </c>
      <c r="AZ378" s="14">
        <f ca="1"/>
        <v>643.49</v>
      </c>
      <c r="BA378" s="8"/>
      <c r="BB378" s="8"/>
      <c r="BC378" s="8"/>
      <c r="BD378" s="8"/>
      <c r="BE378" s="8"/>
      <c r="BU378" t="s">
        <v>997</v>
      </c>
      <c r="BV378" s="8">
        <v>138.51</v>
      </c>
      <c r="BX378" s="14">
        <f ca="1"/>
        <v>1019</v>
      </c>
      <c r="BY378" s="14" t="str">
        <f ca="1"/>
        <v>Gerald Crabtree</v>
      </c>
      <c r="BZ378" s="14">
        <f ca="1"/>
        <v>40.69</v>
      </c>
      <c r="CO378" t="s">
        <v>2744</v>
      </c>
      <c r="CP378" s="8">
        <v>114.81</v>
      </c>
      <c r="CR378" s="14">
        <f ca="1"/>
        <v>841</v>
      </c>
      <c r="CS378" s="14" t="str">
        <f ca="1"/>
        <v>Kenosha</v>
      </c>
      <c r="CT378" s="14">
        <f ca="1"/>
        <v>19.32</v>
      </c>
    </row>
    <row r="379" spans="46:98" x14ac:dyDescent="0.3">
      <c r="AT379" t="s">
        <v>1789</v>
      </c>
      <c r="AU379" s="8">
        <v>631.61</v>
      </c>
      <c r="AV379" s="8"/>
      <c r="AW379" s="8"/>
      <c r="AX379" s="14">
        <f ca="1"/>
        <v>376</v>
      </c>
      <c r="AY379" s="14" t="str">
        <f ca="1"/>
        <v>Master Giant Foot® Doorstop, Safety Yellow</v>
      </c>
      <c r="AZ379" s="14">
        <f ca="1"/>
        <v>635.36</v>
      </c>
      <c r="BA379" s="8"/>
      <c r="BB379" s="8"/>
      <c r="BC379" s="8"/>
      <c r="BD379" s="8"/>
      <c r="BE379" s="8"/>
      <c r="BU379" t="s">
        <v>1168</v>
      </c>
      <c r="BV379" s="8">
        <v>163.01</v>
      </c>
      <c r="BX379" s="14">
        <f ca="1"/>
        <v>185</v>
      </c>
      <c r="BY379" s="14" t="str">
        <f ca="1"/>
        <v>Gerald Kearney</v>
      </c>
      <c r="BZ379" s="14">
        <f ca="1"/>
        <v>2692.44</v>
      </c>
      <c r="CO379" t="s">
        <v>1331</v>
      </c>
      <c r="CP379" s="8">
        <v>1605.5900000000001</v>
      </c>
      <c r="CR379" s="14">
        <f ca="1"/>
        <v>678</v>
      </c>
      <c r="CS379" s="14" t="str">
        <f ca="1"/>
        <v>Kent</v>
      </c>
      <c r="CT379" s="14">
        <f ca="1"/>
        <v>114.81</v>
      </c>
    </row>
    <row r="380" spans="46:98" x14ac:dyDescent="0.3">
      <c r="AT380" t="s">
        <v>1398</v>
      </c>
      <c r="AU380" s="8">
        <v>631.37</v>
      </c>
      <c r="AV380" s="8"/>
      <c r="AW380" s="8"/>
      <c r="AX380" s="14">
        <f ca="1"/>
        <v>377</v>
      </c>
      <c r="AY380" s="14" t="str">
        <f ca="1"/>
        <v>V 3600 Series</v>
      </c>
      <c r="AZ380" s="14">
        <f ca="1"/>
        <v>633.85</v>
      </c>
      <c r="BA380" s="8"/>
      <c r="BB380" s="8"/>
      <c r="BC380" s="8"/>
      <c r="BD380" s="8"/>
      <c r="BE380" s="8"/>
      <c r="BU380" t="s">
        <v>2716</v>
      </c>
      <c r="BV380" s="8">
        <v>38.54</v>
      </c>
      <c r="BX380" s="14">
        <f ca="1"/>
        <v>807</v>
      </c>
      <c r="BY380" s="14" t="str">
        <f ca="1"/>
        <v>Gerald Love</v>
      </c>
      <c r="BZ380" s="14">
        <f ca="1"/>
        <v>138.51</v>
      </c>
      <c r="CO380" t="s">
        <v>1607</v>
      </c>
      <c r="CP380" s="8">
        <v>447.59000000000003</v>
      </c>
      <c r="CR380" s="14">
        <f ca="1"/>
        <v>252</v>
      </c>
      <c r="CS380" s="14" t="str">
        <f ca="1"/>
        <v>Kettering</v>
      </c>
      <c r="CT380" s="14">
        <f ca="1"/>
        <v>1605.5900000000001</v>
      </c>
    </row>
    <row r="381" spans="46:98" x14ac:dyDescent="0.3">
      <c r="AT381" t="s">
        <v>651</v>
      </c>
      <c r="AU381" s="8">
        <v>627.78</v>
      </c>
      <c r="AV381" s="8"/>
      <c r="AW381" s="8"/>
      <c r="AX381" s="14">
        <f ca="1"/>
        <v>378</v>
      </c>
      <c r="AY381" s="14" t="str">
        <f ca="1"/>
        <v>Coloredge Poster Frame</v>
      </c>
      <c r="AZ381" s="14">
        <f ca="1"/>
        <v>631.61</v>
      </c>
      <c r="BA381" s="8"/>
      <c r="BB381" s="8"/>
      <c r="BC381" s="8"/>
      <c r="BD381" s="8"/>
      <c r="BE381" s="8"/>
      <c r="BU381" t="s">
        <v>717</v>
      </c>
      <c r="BV381" s="8">
        <v>429.33</v>
      </c>
      <c r="BX381" s="14">
        <f ca="1"/>
        <v>780</v>
      </c>
      <c r="BY381" s="14" t="str">
        <f ca="1"/>
        <v>Gerald Petty</v>
      </c>
      <c r="BZ381" s="14">
        <f ca="1"/>
        <v>163.01</v>
      </c>
      <c r="CO381" t="s">
        <v>2680</v>
      </c>
      <c r="CP381" s="8">
        <v>107.95</v>
      </c>
      <c r="CR381" s="14">
        <f ca="1"/>
        <v>458</v>
      </c>
      <c r="CS381" s="14" t="str">
        <f ca="1"/>
        <v>Killeen</v>
      </c>
      <c r="CT381" s="14">
        <f ca="1"/>
        <v>447.59000000000003</v>
      </c>
    </row>
    <row r="382" spans="46:98" x14ac:dyDescent="0.3">
      <c r="AT382" t="s">
        <v>1153</v>
      </c>
      <c r="AU382" s="8">
        <v>627.28</v>
      </c>
      <c r="AV382" s="8"/>
      <c r="AW382" s="8"/>
      <c r="AX382" s="14">
        <f ca="1"/>
        <v>379</v>
      </c>
      <c r="AY382" s="14" t="str">
        <f ca="1"/>
        <v>Tennsco Lockers, Sand</v>
      </c>
      <c r="AZ382" s="14">
        <f ca="1"/>
        <v>631.37</v>
      </c>
      <c r="BA382" s="8"/>
      <c r="BB382" s="8"/>
      <c r="BC382" s="8"/>
      <c r="BD382" s="8"/>
      <c r="BE382" s="8"/>
      <c r="BU382" t="s">
        <v>2173</v>
      </c>
      <c r="BV382" s="8">
        <v>491.21</v>
      </c>
      <c r="BX382" s="14">
        <f ca="1"/>
        <v>1030</v>
      </c>
      <c r="BY382" s="14" t="str">
        <f ca="1"/>
        <v>Gerald Raynor</v>
      </c>
      <c r="BZ382" s="14">
        <f ca="1"/>
        <v>38.54</v>
      </c>
      <c r="CO382" t="s">
        <v>1609</v>
      </c>
      <c r="CP382" s="8">
        <v>1714.93</v>
      </c>
      <c r="CR382" s="14">
        <f ca="1"/>
        <v>684</v>
      </c>
      <c r="CS382" s="14" t="str">
        <f ca="1"/>
        <v>King of Prussia</v>
      </c>
      <c r="CT382" s="14">
        <f ca="1"/>
        <v>107.95</v>
      </c>
    </row>
    <row r="383" spans="46:98" x14ac:dyDescent="0.3">
      <c r="AT383" t="s">
        <v>675</v>
      </c>
      <c r="AU383" s="8">
        <v>627.04</v>
      </c>
      <c r="AV383" s="8"/>
      <c r="AW383" s="8"/>
      <c r="AX383" s="14">
        <f ca="1"/>
        <v>380</v>
      </c>
      <c r="AY383" s="14" t="str">
        <f ca="1"/>
        <v>LX 677</v>
      </c>
      <c r="AZ383" s="14">
        <f ca="1"/>
        <v>627.78</v>
      </c>
      <c r="BA383" s="8"/>
      <c r="BB383" s="8"/>
      <c r="BC383" s="8"/>
      <c r="BD383" s="8"/>
      <c r="BE383" s="8"/>
      <c r="BU383" t="s">
        <v>2618</v>
      </c>
      <c r="BV383" s="8">
        <v>57.41</v>
      </c>
      <c r="BX383" s="14">
        <f ca="1"/>
        <v>564</v>
      </c>
      <c r="BY383" s="14" t="str">
        <f ca="1"/>
        <v>Geraldine Puckett</v>
      </c>
      <c r="BZ383" s="14">
        <f ca="1"/>
        <v>429.33</v>
      </c>
      <c r="CO383" t="s">
        <v>937</v>
      </c>
      <c r="CP383" s="8">
        <v>90.57</v>
      </c>
      <c r="CR383" s="14">
        <f ca="1"/>
        <v>242</v>
      </c>
      <c r="CS383" s="14" t="str">
        <f ca="1"/>
        <v>Kingman</v>
      </c>
      <c r="CT383" s="14">
        <f ca="1"/>
        <v>1714.93</v>
      </c>
    </row>
    <row r="384" spans="46:98" x14ac:dyDescent="0.3">
      <c r="AT384" t="s">
        <v>1301</v>
      </c>
      <c r="AU384" s="8">
        <v>626.03</v>
      </c>
      <c r="AV384" s="8"/>
      <c r="AW384" s="8"/>
      <c r="AX384" s="14">
        <f ca="1"/>
        <v>381</v>
      </c>
      <c r="AY384" s="14" t="str">
        <f ca="1"/>
        <v>600 Series Flip</v>
      </c>
      <c r="AZ384" s="14">
        <f ca="1"/>
        <v>627.28</v>
      </c>
      <c r="BA384" s="8"/>
      <c r="BB384" s="8"/>
      <c r="BC384" s="8"/>
      <c r="BD384" s="8"/>
      <c r="BE384" s="8"/>
      <c r="BU384" t="s">
        <v>1381</v>
      </c>
      <c r="BV384" s="8">
        <v>28.01</v>
      </c>
      <c r="BX384" s="14">
        <f ca="1"/>
        <v>536</v>
      </c>
      <c r="BY384" s="14" t="str">
        <f ca="1"/>
        <v>Gilbert Godfrey</v>
      </c>
      <c r="BZ384" s="14">
        <f ca="1"/>
        <v>491.21</v>
      </c>
      <c r="CO384" t="s">
        <v>1235</v>
      </c>
      <c r="CP384" s="8">
        <v>2779.6</v>
      </c>
      <c r="CR384" s="14">
        <f ca="1"/>
        <v>707</v>
      </c>
      <c r="CS384" s="14" t="str">
        <f ca="1"/>
        <v>Kingsport</v>
      </c>
      <c r="CT384" s="14">
        <f ca="1"/>
        <v>90.57</v>
      </c>
    </row>
    <row r="385" spans="46:98" x14ac:dyDescent="0.3">
      <c r="AT385" t="s">
        <v>1300</v>
      </c>
      <c r="AU385" s="8">
        <v>620.41999999999996</v>
      </c>
      <c r="AV385" s="8"/>
      <c r="AW385" s="8"/>
      <c r="AX385" s="14">
        <f ca="1"/>
        <v>382</v>
      </c>
      <c r="AY385" s="14" t="str">
        <f ca="1"/>
        <v>6160</v>
      </c>
      <c r="AZ385" s="14">
        <f ca="1"/>
        <v>627.04</v>
      </c>
      <c r="BA385" s="8"/>
      <c r="BB385" s="8"/>
      <c r="BC385" s="8"/>
      <c r="BD385" s="8"/>
      <c r="BE385" s="8"/>
      <c r="BU385" t="s">
        <v>1658</v>
      </c>
      <c r="BV385" s="8">
        <v>945.36</v>
      </c>
      <c r="BX385" s="14">
        <f ca="1"/>
        <v>960</v>
      </c>
      <c r="BY385" s="14" t="str">
        <f ca="1"/>
        <v>Gilbert Scarborough</v>
      </c>
      <c r="BZ385" s="14">
        <f ca="1"/>
        <v>57.41</v>
      </c>
      <c r="CO385" t="s">
        <v>2956</v>
      </c>
      <c r="CP385" s="8">
        <v>283.56</v>
      </c>
      <c r="CR385" s="14">
        <f ca="1"/>
        <v>160</v>
      </c>
      <c r="CS385" s="14" t="str">
        <f ca="1"/>
        <v>Kirkland</v>
      </c>
      <c r="CT385" s="14">
        <f ca="1"/>
        <v>2779.6</v>
      </c>
    </row>
    <row r="386" spans="46:98" x14ac:dyDescent="0.3">
      <c r="AT386" t="s">
        <v>1569</v>
      </c>
      <c r="AU386" s="8">
        <v>618.96</v>
      </c>
      <c r="AV386" s="8"/>
      <c r="AW386" s="8"/>
      <c r="AX386" s="14">
        <f ca="1"/>
        <v>383</v>
      </c>
      <c r="AY386" s="14" t="str">
        <f ca="1"/>
        <v>Acme® 8" Straight Scissors</v>
      </c>
      <c r="AZ386" s="14">
        <f ca="1"/>
        <v>626.03</v>
      </c>
      <c r="BA386" s="8"/>
      <c r="BB386" s="8"/>
      <c r="BC386" s="8"/>
      <c r="BD386" s="8"/>
      <c r="BE386" s="8"/>
      <c r="BU386" t="s">
        <v>1878</v>
      </c>
      <c r="BV386" s="8">
        <v>4482.9400000000005</v>
      </c>
      <c r="BX386" s="14">
        <f ca="1"/>
        <v>1062</v>
      </c>
      <c r="BY386" s="14" t="str">
        <f ca="1"/>
        <v>Gina B Hess</v>
      </c>
      <c r="BZ386" s="14">
        <f ca="1"/>
        <v>28.01</v>
      </c>
      <c r="CO386" t="s">
        <v>2995</v>
      </c>
      <c r="CP386" s="8">
        <v>119.78</v>
      </c>
      <c r="CR386" s="14">
        <f ca="1"/>
        <v>546</v>
      </c>
      <c r="CS386" s="14" t="str">
        <f ca="1"/>
        <v>Kirkwood</v>
      </c>
      <c r="CT386" s="14">
        <f ca="1"/>
        <v>283.56</v>
      </c>
    </row>
    <row r="387" spans="46:98" x14ac:dyDescent="0.3">
      <c r="AT387" t="s">
        <v>1640</v>
      </c>
      <c r="AU387" s="8">
        <v>618.24</v>
      </c>
      <c r="AV387" s="8"/>
      <c r="AW387" s="8"/>
      <c r="AX387" s="14">
        <f ca="1"/>
        <v>384</v>
      </c>
      <c r="AY387" s="14" t="str">
        <f ca="1"/>
        <v>Xerox 1906</v>
      </c>
      <c r="AZ387" s="14">
        <f ca="1"/>
        <v>620.41999999999996</v>
      </c>
      <c r="BA387" s="8"/>
      <c r="BB387" s="8"/>
      <c r="BC387" s="8"/>
      <c r="BD387" s="8"/>
      <c r="BE387" s="8"/>
      <c r="BU387" t="s">
        <v>1281</v>
      </c>
      <c r="BV387" s="8">
        <v>31.71</v>
      </c>
      <c r="BX387" s="14">
        <f ca="1"/>
        <v>396</v>
      </c>
      <c r="BY387" s="14" t="str">
        <f ca="1"/>
        <v>Gina Curry</v>
      </c>
      <c r="BZ387" s="14">
        <f ca="1"/>
        <v>945.36</v>
      </c>
      <c r="CO387" t="s">
        <v>1745</v>
      </c>
      <c r="CP387" s="8">
        <v>1738.13</v>
      </c>
      <c r="CR387" s="14">
        <f ca="1"/>
        <v>672</v>
      </c>
      <c r="CS387" s="14" t="str">
        <f ca="1"/>
        <v>Kissimmee</v>
      </c>
      <c r="CT387" s="14">
        <f ca="1"/>
        <v>119.78</v>
      </c>
    </row>
    <row r="388" spans="46:98" x14ac:dyDescent="0.3">
      <c r="AT388" t="s">
        <v>196</v>
      </c>
      <c r="AU388" s="8">
        <v>615.24</v>
      </c>
      <c r="AV388" s="8"/>
      <c r="AW388" s="8"/>
      <c r="AX388" s="14">
        <f ca="1"/>
        <v>385</v>
      </c>
      <c r="AY388" s="14" t="str">
        <f ca="1"/>
        <v>Xerox 1917</v>
      </c>
      <c r="AZ388" s="14">
        <f ca="1"/>
        <v>618.96</v>
      </c>
      <c r="BA388" s="8"/>
      <c r="BB388" s="8"/>
      <c r="BC388" s="8"/>
      <c r="BD388" s="8"/>
      <c r="BE388" s="8"/>
      <c r="BU388" t="s">
        <v>276</v>
      </c>
      <c r="BV388" s="8">
        <v>280.62</v>
      </c>
      <c r="BX388" s="14">
        <f ca="1"/>
        <v>118</v>
      </c>
      <c r="BY388" s="14" t="str">
        <f ca="1"/>
        <v>Gina McKnight</v>
      </c>
      <c r="BZ388" s="14">
        <f ca="1"/>
        <v>4482.9400000000005</v>
      </c>
      <c r="CO388" t="s">
        <v>2247</v>
      </c>
      <c r="CP388" s="8">
        <v>36.58</v>
      </c>
      <c r="CR388" s="14">
        <f ca="1"/>
        <v>238</v>
      </c>
      <c r="CS388" s="14" t="str">
        <f ca="1"/>
        <v>Knoxville</v>
      </c>
      <c r="CT388" s="14">
        <f ca="1"/>
        <v>1738.13</v>
      </c>
    </row>
    <row r="389" spans="46:98" x14ac:dyDescent="0.3">
      <c r="AT389" t="s">
        <v>1109</v>
      </c>
      <c r="AU389" s="8">
        <v>612.11</v>
      </c>
      <c r="AV389" s="8"/>
      <c r="AW389" s="8"/>
      <c r="AX389" s="14">
        <f ca="1"/>
        <v>386</v>
      </c>
      <c r="AY389" s="14" t="str">
        <f ca="1"/>
        <v>Fellowes EZ Multi-Media Keyboard</v>
      </c>
      <c r="AZ389" s="14">
        <f ca="1"/>
        <v>618.24</v>
      </c>
      <c r="BA389" s="8"/>
      <c r="BB389" s="8"/>
      <c r="BC389" s="8"/>
      <c r="BD389" s="8"/>
      <c r="BE389" s="8"/>
      <c r="BU389" t="s">
        <v>863</v>
      </c>
      <c r="BV389" s="8">
        <v>1300.31</v>
      </c>
      <c r="BX389" s="14">
        <f ca="1"/>
        <v>1051</v>
      </c>
      <c r="BY389" s="14" t="str">
        <f ca="1"/>
        <v>Gladys Holloway</v>
      </c>
      <c r="BZ389" s="14">
        <f ca="1"/>
        <v>31.71</v>
      </c>
      <c r="CO389" t="s">
        <v>2338</v>
      </c>
      <c r="CP389" s="8">
        <v>9036.0600000000013</v>
      </c>
      <c r="CR389" s="14">
        <f ca="1"/>
        <v>803</v>
      </c>
      <c r="CS389" s="14" t="str">
        <f ca="1"/>
        <v>Kokomo</v>
      </c>
      <c r="CT389" s="14">
        <f ca="1"/>
        <v>36.58</v>
      </c>
    </row>
    <row r="390" spans="46:98" x14ac:dyDescent="0.3">
      <c r="AT390" t="s">
        <v>1829</v>
      </c>
      <c r="AU390" s="8">
        <v>606.51</v>
      </c>
      <c r="AV390" s="8"/>
      <c r="AW390" s="8"/>
      <c r="AX390" s="14">
        <f ca="1"/>
        <v>387</v>
      </c>
      <c r="AY390" s="14" t="str">
        <f ca="1"/>
        <v>Telephone Message Books with Fax/Mobile Section, 5 1/2" x 3 3/16"</v>
      </c>
      <c r="AZ390" s="14">
        <f ca="1"/>
        <v>615.24</v>
      </c>
      <c r="BA390" s="8"/>
      <c r="BB390" s="8"/>
      <c r="BC390" s="8"/>
      <c r="BD390" s="8"/>
      <c r="BE390" s="8"/>
      <c r="BU390" t="s">
        <v>1254</v>
      </c>
      <c r="BV390" s="8">
        <v>1978.3</v>
      </c>
      <c r="BX390" s="14">
        <f ca="1"/>
        <v>670</v>
      </c>
      <c r="BY390" s="14" t="str">
        <f ca="1"/>
        <v>Glen Caldwell</v>
      </c>
      <c r="BZ390" s="14">
        <f ca="1"/>
        <v>280.62</v>
      </c>
      <c r="CO390" t="s">
        <v>1110</v>
      </c>
      <c r="CP390" s="8">
        <v>1072.19</v>
      </c>
      <c r="CR390" s="14">
        <f ca="1"/>
        <v>35</v>
      </c>
      <c r="CS390" s="14" t="str">
        <f ca="1"/>
        <v>La Grange</v>
      </c>
      <c r="CT390" s="14">
        <f ca="1"/>
        <v>9036.0600000000013</v>
      </c>
    </row>
    <row r="391" spans="46:98" x14ac:dyDescent="0.3">
      <c r="AT391" t="s">
        <v>358</v>
      </c>
      <c r="AU391" s="8">
        <v>600.81999999999994</v>
      </c>
      <c r="AV391" s="8"/>
      <c r="AW391" s="8"/>
      <c r="AX391" s="14">
        <f ca="1"/>
        <v>388</v>
      </c>
      <c r="AY391" s="14" t="str">
        <f ca="1"/>
        <v>Hand-Finished Solid Wood Document Frame</v>
      </c>
      <c r="AZ391" s="14">
        <f ca="1"/>
        <v>612.11</v>
      </c>
      <c r="BA391" s="8"/>
      <c r="BB391" s="8"/>
      <c r="BC391" s="8"/>
      <c r="BD391" s="8"/>
      <c r="BE391" s="8"/>
      <c r="BU391" t="s">
        <v>2626</v>
      </c>
      <c r="BV391" s="8">
        <v>3741.39</v>
      </c>
      <c r="BX391" s="14">
        <f ca="1"/>
        <v>324</v>
      </c>
      <c r="BY391" s="14" t="str">
        <f ca="1"/>
        <v>Glen Newman</v>
      </c>
      <c r="BZ391" s="14">
        <f ca="1"/>
        <v>1300.31</v>
      </c>
      <c r="CO391" t="s">
        <v>1034</v>
      </c>
      <c r="CP391" s="8">
        <v>6609.8600000000006</v>
      </c>
      <c r="CR391" s="14">
        <f ca="1"/>
        <v>314</v>
      </c>
      <c r="CS391" s="14" t="str">
        <f ca="1"/>
        <v>La Mesa</v>
      </c>
      <c r="CT391" s="14">
        <f ca="1"/>
        <v>1072.19</v>
      </c>
    </row>
    <row r="392" spans="46:98" x14ac:dyDescent="0.3">
      <c r="AT392" t="s">
        <v>595</v>
      </c>
      <c r="AU392" s="8">
        <v>600.07999999999993</v>
      </c>
      <c r="AV392" s="8"/>
      <c r="AW392" s="8"/>
      <c r="AX392" s="14">
        <f ca="1"/>
        <v>389</v>
      </c>
      <c r="AY392" s="14" t="str">
        <f ca="1"/>
        <v>2300 Heavy-Duty Transfer File Systems by Perma</v>
      </c>
      <c r="AZ392" s="14">
        <f ca="1"/>
        <v>606.51</v>
      </c>
      <c r="BA392" s="8"/>
      <c r="BB392" s="8"/>
      <c r="BC392" s="8"/>
      <c r="BD392" s="8"/>
      <c r="BE392" s="8"/>
      <c r="BU392" t="s">
        <v>1222</v>
      </c>
      <c r="BV392" s="8">
        <v>5665.6900000000005</v>
      </c>
      <c r="BX392" s="14">
        <f ca="1"/>
        <v>241</v>
      </c>
      <c r="BY392" s="14" t="str">
        <f ca="1"/>
        <v>Glen Robertson</v>
      </c>
      <c r="BZ392" s="14">
        <f ca="1"/>
        <v>1978.3</v>
      </c>
      <c r="CO392" t="s">
        <v>1270</v>
      </c>
      <c r="CP392" s="8">
        <v>1086.1199999999999</v>
      </c>
      <c r="CR392" s="14">
        <f ca="1"/>
        <v>57</v>
      </c>
      <c r="CS392" s="14" t="str">
        <f ca="1"/>
        <v>La Vista</v>
      </c>
      <c r="CT392" s="14">
        <f ca="1"/>
        <v>6609.8600000000006</v>
      </c>
    </row>
    <row r="393" spans="46:98" x14ac:dyDescent="0.3">
      <c r="AT393" t="s">
        <v>1180</v>
      </c>
      <c r="AU393" s="8">
        <v>599.03</v>
      </c>
      <c r="AV393" s="8"/>
      <c r="AW393" s="8"/>
      <c r="AX393" s="14">
        <f ca="1"/>
        <v>390</v>
      </c>
      <c r="AY393" s="14" t="str">
        <f ca="1"/>
        <v>Wilson Jones Hanging View Binder, White, 1"</v>
      </c>
      <c r="AZ393" s="14">
        <f ca="1"/>
        <v>600.81999999999994</v>
      </c>
      <c r="BA393" s="8"/>
      <c r="BB393" s="8"/>
      <c r="BC393" s="8"/>
      <c r="BD393" s="8"/>
      <c r="BE393" s="8"/>
      <c r="BU393" t="s">
        <v>2547</v>
      </c>
      <c r="BV393" s="8">
        <v>1280.26</v>
      </c>
      <c r="BX393" s="14">
        <f ca="1"/>
        <v>139</v>
      </c>
      <c r="BY393" s="14" t="str">
        <f ca="1"/>
        <v>Glenda Herbert</v>
      </c>
      <c r="BZ393" s="14">
        <f ca="1"/>
        <v>3741.39</v>
      </c>
      <c r="CO393" t="s">
        <v>2692</v>
      </c>
      <c r="CP393" s="8">
        <v>2353.5500000000002</v>
      </c>
      <c r="CR393" s="14">
        <f ca="1"/>
        <v>311</v>
      </c>
      <c r="CS393" s="14" t="str">
        <f ca="1"/>
        <v>Lacey</v>
      </c>
      <c r="CT393" s="14">
        <f ca="1"/>
        <v>1086.1199999999999</v>
      </c>
    </row>
    <row r="394" spans="46:98" x14ac:dyDescent="0.3">
      <c r="AT394" t="s">
        <v>1400</v>
      </c>
      <c r="AU394" s="8">
        <v>598.61</v>
      </c>
      <c r="AV394" s="8"/>
      <c r="AW394" s="8"/>
      <c r="AX394" s="14">
        <f ca="1"/>
        <v>391</v>
      </c>
      <c r="AY394" s="14" t="str">
        <f ca="1"/>
        <v>Panasonic KP-310 Heavy-Duty Electric Pencil Sharpener</v>
      </c>
      <c r="AZ394" s="14">
        <f ca="1"/>
        <v>600.07999999999993</v>
      </c>
      <c r="BA394" s="8"/>
      <c r="BB394" s="8"/>
      <c r="BC394" s="8"/>
      <c r="BD394" s="8"/>
      <c r="BE394" s="8"/>
      <c r="BU394" t="s">
        <v>2612</v>
      </c>
      <c r="BV394" s="8">
        <v>270.81</v>
      </c>
      <c r="BX394" s="14">
        <f ca="1"/>
        <v>90</v>
      </c>
      <c r="BY394" s="14" t="str">
        <f ca="1"/>
        <v>Glenda Hunter</v>
      </c>
      <c r="BZ394" s="14">
        <f ca="1"/>
        <v>5665.6900000000005</v>
      </c>
      <c r="CO394" t="s">
        <v>414</v>
      </c>
      <c r="CP394" s="8">
        <v>2766.1400000000003</v>
      </c>
      <c r="CR394" s="14">
        <f ca="1"/>
        <v>188</v>
      </c>
      <c r="CS394" s="14" t="str">
        <f ca="1"/>
        <v>Laconia</v>
      </c>
      <c r="CT394" s="14">
        <f ca="1"/>
        <v>2353.5500000000002</v>
      </c>
    </row>
    <row r="395" spans="46:98" x14ac:dyDescent="0.3">
      <c r="AT395" t="s">
        <v>700</v>
      </c>
      <c r="AU395" s="8">
        <v>596.51</v>
      </c>
      <c r="AV395" s="8"/>
      <c r="AW395" s="8"/>
      <c r="AX395" s="14">
        <f ca="1"/>
        <v>392</v>
      </c>
      <c r="AY395" s="14" t="str">
        <f ca="1"/>
        <v>SAFCO Commercial Wire Shelving, Black</v>
      </c>
      <c r="AZ395" s="14">
        <f ca="1"/>
        <v>599.03</v>
      </c>
      <c r="BA395" s="8"/>
      <c r="BB395" s="8"/>
      <c r="BC395" s="8"/>
      <c r="BD395" s="8"/>
      <c r="BE395" s="8"/>
      <c r="BU395" t="s">
        <v>2155</v>
      </c>
      <c r="BV395" s="8">
        <v>73.959999999999994</v>
      </c>
      <c r="BX395" s="14">
        <f ca="1"/>
        <v>326</v>
      </c>
      <c r="BY395" s="14" t="str">
        <f ca="1"/>
        <v>Glenda Simon</v>
      </c>
      <c r="BZ395" s="14">
        <f ca="1"/>
        <v>1280.26</v>
      </c>
      <c r="CO395" t="s">
        <v>2596</v>
      </c>
      <c r="CP395" s="8">
        <v>6.97</v>
      </c>
      <c r="CR395" s="14">
        <f ca="1"/>
        <v>161</v>
      </c>
      <c r="CS395" s="14" t="str">
        <f ca="1"/>
        <v>Lafayette</v>
      </c>
      <c r="CT395" s="14">
        <f ca="1"/>
        <v>2766.1400000000003</v>
      </c>
    </row>
    <row r="396" spans="46:98" x14ac:dyDescent="0.3">
      <c r="AT396" t="s">
        <v>1476</v>
      </c>
      <c r="AU396" s="8">
        <v>593.74</v>
      </c>
      <c r="AV396" s="8"/>
      <c r="AW396" s="8"/>
      <c r="AX396" s="14">
        <f ca="1"/>
        <v>393</v>
      </c>
      <c r="AY396" s="14" t="str">
        <f ca="1"/>
        <v>1726 Digital Answering Machine</v>
      </c>
      <c r="AZ396" s="14">
        <f ca="1"/>
        <v>598.61</v>
      </c>
      <c r="BA396" s="8"/>
      <c r="BB396" s="8"/>
      <c r="BC396" s="8"/>
      <c r="BD396" s="8"/>
      <c r="BE396" s="8"/>
      <c r="BU396" t="s">
        <v>181</v>
      </c>
      <c r="BV396" s="8">
        <v>84.6</v>
      </c>
      <c r="BX396" s="14">
        <f ca="1"/>
        <v>678</v>
      </c>
      <c r="BY396" s="14" t="str">
        <f ca="1"/>
        <v>Gloria Jacobs</v>
      </c>
      <c r="BZ396" s="14">
        <f ca="1"/>
        <v>270.81</v>
      </c>
      <c r="CO396" t="s">
        <v>1559</v>
      </c>
      <c r="CP396" s="8">
        <v>69.739999999999995</v>
      </c>
      <c r="CR396" s="14">
        <f ca="1"/>
        <v>867</v>
      </c>
      <c r="CS396" s="14" t="str">
        <f ca="1"/>
        <v>Laguna Hills</v>
      </c>
      <c r="CT396" s="14">
        <f ca="1"/>
        <v>6.97</v>
      </c>
    </row>
    <row r="397" spans="46:98" x14ac:dyDescent="0.3">
      <c r="AT397" t="s">
        <v>83</v>
      </c>
      <c r="AU397" s="8">
        <v>591.18000000000006</v>
      </c>
      <c r="AV397" s="8"/>
      <c r="AW397" s="8"/>
      <c r="AX397" s="14">
        <f ca="1"/>
        <v>394</v>
      </c>
      <c r="AY397" s="14" t="str">
        <f ca="1"/>
        <v>Boston 1730 StandUp Electric Pencil Sharpener</v>
      </c>
      <c r="AZ397" s="14">
        <f ca="1"/>
        <v>596.51</v>
      </c>
      <c r="BA397" s="8"/>
      <c r="BB397" s="8"/>
      <c r="BC397" s="8"/>
      <c r="BD397" s="8"/>
      <c r="BE397" s="8"/>
      <c r="BU397" t="s">
        <v>1813</v>
      </c>
      <c r="BV397" s="8">
        <v>32.6</v>
      </c>
      <c r="BX397" s="14">
        <f ca="1"/>
        <v>924</v>
      </c>
      <c r="BY397" s="14" t="str">
        <f ca="1"/>
        <v>Gordon Boswell</v>
      </c>
      <c r="BZ397" s="14">
        <f ca="1"/>
        <v>73.959999999999994</v>
      </c>
      <c r="CO397" t="s">
        <v>831</v>
      </c>
      <c r="CP397" s="8">
        <v>68.64</v>
      </c>
      <c r="CR397" s="14">
        <f ca="1"/>
        <v>741</v>
      </c>
      <c r="CS397" s="14" t="str">
        <f ca="1"/>
        <v>Laguna Niguel</v>
      </c>
      <c r="CT397" s="14">
        <f ca="1"/>
        <v>69.739999999999995</v>
      </c>
    </row>
    <row r="398" spans="46:98" x14ac:dyDescent="0.3">
      <c r="AT398" t="s">
        <v>171</v>
      </c>
      <c r="AU398" s="8">
        <v>590.2700000000001</v>
      </c>
      <c r="AV398" s="8"/>
      <c r="AW398" s="8"/>
      <c r="AX398" s="14">
        <f ca="1"/>
        <v>395</v>
      </c>
      <c r="AY398" s="14" t="str">
        <f ca="1"/>
        <v>Fellowes Neat Ideas® Storage Cubes</v>
      </c>
      <c r="AZ398" s="14">
        <f ca="1"/>
        <v>593.74</v>
      </c>
      <c r="BA398" s="8"/>
      <c r="BB398" s="8"/>
      <c r="BC398" s="8"/>
      <c r="BD398" s="8"/>
      <c r="BE398" s="8"/>
      <c r="BU398" t="s">
        <v>1389</v>
      </c>
      <c r="BV398" s="8">
        <v>370.1</v>
      </c>
      <c r="BX398" s="14">
        <f ca="1"/>
        <v>899</v>
      </c>
      <c r="BY398" s="14" t="str">
        <f ca="1"/>
        <v>Gordon Brandt</v>
      </c>
      <c r="BZ398" s="14">
        <f ca="1"/>
        <v>84.6</v>
      </c>
      <c r="CO398" t="s">
        <v>2884</v>
      </c>
      <c r="CP398" s="8">
        <v>88.85</v>
      </c>
      <c r="CR398" s="14">
        <f ca="1"/>
        <v>742</v>
      </c>
      <c r="CS398" s="14" t="str">
        <f ca="1"/>
        <v>Lake Charles</v>
      </c>
      <c r="CT398" s="14">
        <f ca="1"/>
        <v>68.64</v>
      </c>
    </row>
    <row r="399" spans="46:98" x14ac:dyDescent="0.3">
      <c r="AT399" t="s">
        <v>2349</v>
      </c>
      <c r="AU399" s="8">
        <v>590.27</v>
      </c>
      <c r="AV399" s="8"/>
      <c r="AW399" s="8"/>
      <c r="AX399" s="14">
        <f ca="1"/>
        <v>396</v>
      </c>
      <c r="AY399" s="14" t="str">
        <f ca="1"/>
        <v>Dixon Prang® Watercolor Pencils, 10-Color Set with Brush</v>
      </c>
      <c r="AZ399" s="14">
        <f ca="1"/>
        <v>591.18000000000006</v>
      </c>
      <c r="BA399" s="8"/>
      <c r="BB399" s="8"/>
      <c r="BC399" s="8"/>
      <c r="BD399" s="8"/>
      <c r="BE399" s="8"/>
      <c r="BU399" t="s">
        <v>708</v>
      </c>
      <c r="BV399" s="8">
        <v>5665.09</v>
      </c>
      <c r="BX399" s="14">
        <f ca="1"/>
        <v>1046</v>
      </c>
      <c r="BY399" s="14" t="str">
        <f ca="1"/>
        <v>Gordon Lyon</v>
      </c>
      <c r="BZ399" s="14">
        <f ca="1"/>
        <v>32.6</v>
      </c>
      <c r="CO399" t="s">
        <v>416</v>
      </c>
      <c r="CP399" s="8">
        <v>144.33000000000001</v>
      </c>
      <c r="CR399" s="14">
        <f ca="1"/>
        <v>711</v>
      </c>
      <c r="CS399" s="14" t="str">
        <f ca="1"/>
        <v>Lake In The Hills</v>
      </c>
      <c r="CT399" s="14">
        <f ca="1"/>
        <v>88.85</v>
      </c>
    </row>
    <row r="400" spans="46:98" x14ac:dyDescent="0.3">
      <c r="AT400" t="s">
        <v>54</v>
      </c>
      <c r="AU400" s="8">
        <v>578.69000000000005</v>
      </c>
      <c r="AV400" s="8"/>
      <c r="AW400" s="8"/>
      <c r="AX400" s="14">
        <f ca="1"/>
        <v>397</v>
      </c>
      <c r="AY400" s="14" t="str">
        <f ca="1"/>
        <v>#10- 4 1/8" x 9 1/2" Security-Tint Envelopes</v>
      </c>
      <c r="AZ400" s="14">
        <f ca="1"/>
        <v>590.2700000000001</v>
      </c>
      <c r="BA400" s="8"/>
      <c r="BB400" s="8"/>
      <c r="BC400" s="8"/>
      <c r="BD400" s="8"/>
      <c r="BE400" s="8"/>
      <c r="BU400" t="s">
        <v>1088</v>
      </c>
      <c r="BV400" s="8">
        <v>1350.94</v>
      </c>
      <c r="BX400" s="14">
        <f ca="1"/>
        <v>606</v>
      </c>
      <c r="BY400" s="14" t="str">
        <f ca="1"/>
        <v>Gordon Walker</v>
      </c>
      <c r="BZ400" s="14">
        <f ca="1"/>
        <v>370.1</v>
      </c>
      <c r="CO400" t="s">
        <v>947</v>
      </c>
      <c r="CP400" s="8">
        <v>108.25</v>
      </c>
      <c r="CR400" s="14">
        <f ca="1"/>
        <v>643</v>
      </c>
      <c r="CS400" s="14" t="str">
        <f ca="1"/>
        <v>Lake Jackson</v>
      </c>
      <c r="CT400" s="14">
        <f ca="1"/>
        <v>144.33000000000001</v>
      </c>
    </row>
    <row r="401" spans="46:98" x14ac:dyDescent="0.3">
      <c r="AT401" t="s">
        <v>213</v>
      </c>
      <c r="AU401" s="8">
        <v>577.49</v>
      </c>
      <c r="AV401" s="8"/>
      <c r="AW401" s="8"/>
      <c r="AX401" s="14">
        <f ca="1"/>
        <v>398</v>
      </c>
      <c r="AY401" s="14" t="str">
        <f ca="1"/>
        <v>Maxell Pro 80 Minute CD-R, 10/Pack</v>
      </c>
      <c r="AZ401" s="14">
        <f ca="1"/>
        <v>590.27</v>
      </c>
      <c r="BA401" s="8"/>
      <c r="BB401" s="8"/>
      <c r="BC401" s="8"/>
      <c r="BD401" s="8"/>
      <c r="BE401" s="8"/>
      <c r="BU401" t="s">
        <v>2248</v>
      </c>
      <c r="BV401" s="8">
        <v>2013.67</v>
      </c>
      <c r="BX401" s="14">
        <f ca="1"/>
        <v>91</v>
      </c>
      <c r="BY401" s="14" t="str">
        <f ca="1"/>
        <v>Grace Black</v>
      </c>
      <c r="BZ401" s="14">
        <f ca="1"/>
        <v>5665.09</v>
      </c>
      <c r="CO401" t="s">
        <v>2344</v>
      </c>
      <c r="CP401" s="8">
        <v>200.64</v>
      </c>
      <c r="CR401" s="14">
        <f ca="1"/>
        <v>683</v>
      </c>
      <c r="CS401" s="14" t="str">
        <f ca="1"/>
        <v>Lake Oswego</v>
      </c>
      <c r="CT401" s="14">
        <f ca="1"/>
        <v>108.25</v>
      </c>
    </row>
    <row r="402" spans="46:98" x14ac:dyDescent="0.3">
      <c r="AT402" t="s">
        <v>1756</v>
      </c>
      <c r="AU402" s="8">
        <v>574.97</v>
      </c>
      <c r="AV402" s="8"/>
      <c r="AW402" s="8"/>
      <c r="AX402" s="14">
        <f ca="1"/>
        <v>399</v>
      </c>
      <c r="AY402" s="14" t="str">
        <f ca="1"/>
        <v>Xerox 1976</v>
      </c>
      <c r="AZ402" s="14">
        <f ca="1"/>
        <v>578.69000000000005</v>
      </c>
      <c r="BA402" s="8"/>
      <c r="BB402" s="8"/>
      <c r="BC402" s="8"/>
      <c r="BD402" s="8"/>
      <c r="BE402" s="8"/>
      <c r="BU402" t="s">
        <v>1523</v>
      </c>
      <c r="BV402" s="8">
        <v>638.07000000000005</v>
      </c>
      <c r="BX402" s="14">
        <f ca="1"/>
        <v>316</v>
      </c>
      <c r="BY402" s="14" t="str">
        <f ca="1"/>
        <v>Grace McNeill Hunt</v>
      </c>
      <c r="BZ402" s="14">
        <f ca="1"/>
        <v>1350.94</v>
      </c>
      <c r="CO402" t="s">
        <v>807</v>
      </c>
      <c r="CP402" s="8">
        <v>99.75</v>
      </c>
      <c r="CR402" s="14">
        <f ca="1"/>
        <v>596</v>
      </c>
      <c r="CS402" s="14" t="str">
        <f ca="1"/>
        <v>Lake Worth</v>
      </c>
      <c r="CT402" s="14">
        <f ca="1"/>
        <v>200.64</v>
      </c>
    </row>
    <row r="403" spans="46:98" x14ac:dyDescent="0.3">
      <c r="AT403" t="s">
        <v>782</v>
      </c>
      <c r="AU403" s="8">
        <v>571.08000000000004</v>
      </c>
      <c r="AV403" s="8"/>
      <c r="AW403" s="8"/>
      <c r="AX403" s="14">
        <f ca="1"/>
        <v>400</v>
      </c>
      <c r="AY403" s="14" t="str">
        <f ca="1"/>
        <v>TDK 4.7GB DVD-R</v>
      </c>
      <c r="AZ403" s="14">
        <f ca="1"/>
        <v>577.49</v>
      </c>
      <c r="BA403" s="8"/>
      <c r="BB403" s="8"/>
      <c r="BC403" s="8"/>
      <c r="BD403" s="8"/>
      <c r="BE403" s="8"/>
      <c r="BU403" t="s">
        <v>2208</v>
      </c>
      <c r="BV403" s="8">
        <v>1786.04</v>
      </c>
      <c r="BX403" s="14">
        <f ca="1"/>
        <v>236</v>
      </c>
      <c r="BY403" s="14" t="str">
        <f ca="1"/>
        <v>Gregory Crane</v>
      </c>
      <c r="BZ403" s="14">
        <f ca="1"/>
        <v>2013.67</v>
      </c>
      <c r="CO403" t="s">
        <v>577</v>
      </c>
      <c r="CP403" s="8">
        <v>547.86</v>
      </c>
      <c r="CR403" s="14">
        <f ca="1"/>
        <v>694</v>
      </c>
      <c r="CS403" s="14" t="str">
        <f ca="1"/>
        <v>Lakeland</v>
      </c>
      <c r="CT403" s="14">
        <f ca="1"/>
        <v>99.75</v>
      </c>
    </row>
    <row r="404" spans="46:98" x14ac:dyDescent="0.3">
      <c r="AT404" t="s">
        <v>593</v>
      </c>
      <c r="AU404" s="8">
        <v>569.41000000000008</v>
      </c>
      <c r="AV404" s="8"/>
      <c r="AW404" s="8"/>
      <c r="AX404" s="14">
        <f ca="1"/>
        <v>401</v>
      </c>
      <c r="AY404" s="14" t="str">
        <f ca="1"/>
        <v>GBC Recycled Grain Textured Covers</v>
      </c>
      <c r="AZ404" s="14">
        <f ca="1"/>
        <v>574.97</v>
      </c>
      <c r="BA404" s="8"/>
      <c r="BB404" s="8"/>
      <c r="BC404" s="8"/>
      <c r="BD404" s="8"/>
      <c r="BE404" s="8"/>
      <c r="BU404" t="s">
        <v>1316</v>
      </c>
      <c r="BV404" s="8">
        <v>242.32999999999998</v>
      </c>
      <c r="BX404" s="14">
        <f ca="1"/>
        <v>479</v>
      </c>
      <c r="BY404" s="14" t="str">
        <f ca="1"/>
        <v>Gregory Holden</v>
      </c>
      <c r="BZ404" s="14">
        <f ca="1"/>
        <v>638.07000000000005</v>
      </c>
      <c r="CO404" t="s">
        <v>1170</v>
      </c>
      <c r="CP404" s="8">
        <v>992.97</v>
      </c>
      <c r="CR404" s="14">
        <f ca="1"/>
        <v>415</v>
      </c>
      <c r="CS404" s="14" t="str">
        <f ca="1"/>
        <v>Lakewood</v>
      </c>
      <c r="CT404" s="14">
        <f ca="1"/>
        <v>547.86</v>
      </c>
    </row>
    <row r="405" spans="46:98" x14ac:dyDescent="0.3">
      <c r="AT405" t="s">
        <v>1531</v>
      </c>
      <c r="AU405" s="8">
        <v>567.71</v>
      </c>
      <c r="AV405" s="8"/>
      <c r="AW405" s="8"/>
      <c r="AX405" s="14">
        <f ca="1"/>
        <v>402</v>
      </c>
      <c r="AY405" s="14" t="str">
        <f ca="1"/>
        <v>Eldon Jumbo ProFile™ Portable File Boxes Graphite/Black</v>
      </c>
      <c r="AZ405" s="14">
        <f ca="1"/>
        <v>571.08000000000004</v>
      </c>
      <c r="BA405" s="8"/>
      <c r="BB405" s="8"/>
      <c r="BC405" s="8"/>
      <c r="BD405" s="8"/>
      <c r="BE405" s="8"/>
      <c r="BU405" t="s">
        <v>1686</v>
      </c>
      <c r="BV405" s="8">
        <v>227.79</v>
      </c>
      <c r="BX405" s="14">
        <f ca="1"/>
        <v>263</v>
      </c>
      <c r="BY405" s="14" t="str">
        <f ca="1"/>
        <v>Gregory R Snow</v>
      </c>
      <c r="BZ405" s="14">
        <f ca="1"/>
        <v>1786.04</v>
      </c>
      <c r="CO405" t="s">
        <v>942</v>
      </c>
      <c r="CP405" s="8">
        <v>4086.5</v>
      </c>
      <c r="CR405" s="14">
        <f ca="1"/>
        <v>325</v>
      </c>
      <c r="CS405" s="14" t="str">
        <f ca="1"/>
        <v>Lancaster</v>
      </c>
      <c r="CT405" s="14">
        <f ca="1"/>
        <v>992.97</v>
      </c>
    </row>
    <row r="406" spans="46:98" x14ac:dyDescent="0.3">
      <c r="AT406" t="s">
        <v>647</v>
      </c>
      <c r="AU406" s="8">
        <v>560.48</v>
      </c>
      <c r="AV406" s="8"/>
      <c r="AW406" s="8"/>
      <c r="AX406" s="14">
        <f ca="1"/>
        <v>403</v>
      </c>
      <c r="AY406" s="14" t="str">
        <f ca="1"/>
        <v>IBM Multi-Purpose Copy Paper, 8 1/2 x 11", Case</v>
      </c>
      <c r="AZ406" s="14">
        <f ca="1"/>
        <v>569.41000000000008</v>
      </c>
      <c r="BA406" s="8"/>
      <c r="BB406" s="8"/>
      <c r="BC406" s="8"/>
      <c r="BD406" s="8"/>
      <c r="BE406" s="8"/>
      <c r="BU406" t="s">
        <v>2294</v>
      </c>
      <c r="BV406" s="8">
        <v>646.88</v>
      </c>
      <c r="BX406" s="14">
        <f ca="1"/>
        <v>703</v>
      </c>
      <c r="BY406" s="14" t="str">
        <f ca="1"/>
        <v>Gregory Rao</v>
      </c>
      <c r="BZ406" s="14">
        <f ca="1"/>
        <v>242.32999999999998</v>
      </c>
      <c r="CO406" t="s">
        <v>1929</v>
      </c>
      <c r="CP406" s="8">
        <v>130.13</v>
      </c>
      <c r="CR406" s="14">
        <f ca="1"/>
        <v>103</v>
      </c>
      <c r="CS406" s="14" t="str">
        <f ca="1"/>
        <v>Land O Lakes</v>
      </c>
      <c r="CT406" s="14">
        <f ca="1"/>
        <v>4086.5</v>
      </c>
    </row>
    <row r="407" spans="46:98" x14ac:dyDescent="0.3">
      <c r="AT407" t="s">
        <v>244</v>
      </c>
      <c r="AU407" s="8">
        <v>558.94000000000005</v>
      </c>
      <c r="AV407" s="8"/>
      <c r="AW407" s="8"/>
      <c r="AX407" s="14">
        <f ca="1"/>
        <v>404</v>
      </c>
      <c r="AY407" s="14" t="str">
        <f ca="1"/>
        <v>Belkin ErgoBoard™ Keyboard</v>
      </c>
      <c r="AZ407" s="14">
        <f ca="1"/>
        <v>567.71</v>
      </c>
      <c r="BA407" s="8"/>
      <c r="BB407" s="8"/>
      <c r="BC407" s="8"/>
      <c r="BD407" s="8"/>
      <c r="BE407" s="8"/>
      <c r="BU407" t="s">
        <v>2542</v>
      </c>
      <c r="BV407" s="8">
        <v>2233.46</v>
      </c>
      <c r="BX407" s="14">
        <f ca="1"/>
        <v>719</v>
      </c>
      <c r="BY407" s="14" t="str">
        <f ca="1"/>
        <v>Gretchen Ball</v>
      </c>
      <c r="BZ407" s="14">
        <f ca="1"/>
        <v>227.79</v>
      </c>
      <c r="CO407" t="s">
        <v>2145</v>
      </c>
      <c r="CP407" s="8">
        <v>108.99</v>
      </c>
      <c r="CR407" s="14">
        <f ca="1"/>
        <v>659</v>
      </c>
      <c r="CS407" s="14" t="str">
        <f ca="1"/>
        <v>Lansing</v>
      </c>
      <c r="CT407" s="14">
        <f ca="1"/>
        <v>130.13</v>
      </c>
    </row>
    <row r="408" spans="46:98" x14ac:dyDescent="0.3">
      <c r="AT408" t="s">
        <v>324</v>
      </c>
      <c r="AU408" s="8">
        <v>551.99</v>
      </c>
      <c r="AV408" s="8"/>
      <c r="AW408" s="8"/>
      <c r="AX408" s="14">
        <f ca="1"/>
        <v>405</v>
      </c>
      <c r="AY408" s="14" t="str">
        <f ca="1"/>
        <v>Memorex 4.7GB DVD+R, 3/Pack</v>
      </c>
      <c r="AZ408" s="14">
        <f ca="1"/>
        <v>560.48</v>
      </c>
      <c r="BA408" s="8"/>
      <c r="BB408" s="8"/>
      <c r="BC408" s="8"/>
      <c r="BD408" s="8"/>
      <c r="BE408" s="8"/>
      <c r="BU408" t="s">
        <v>2902</v>
      </c>
      <c r="BV408" s="8">
        <v>174.45999999999998</v>
      </c>
      <c r="BX408" s="14">
        <f ca="1"/>
        <v>477</v>
      </c>
      <c r="BY408" s="14" t="str">
        <f ca="1"/>
        <v>Gretchen Best Wilkins</v>
      </c>
      <c r="BZ408" s="14">
        <f ca="1"/>
        <v>646.88</v>
      </c>
      <c r="CO408" t="s">
        <v>1771</v>
      </c>
      <c r="CP408" s="8">
        <v>2259.9899999999998</v>
      </c>
      <c r="CR408" s="14">
        <f ca="1"/>
        <v>682</v>
      </c>
      <c r="CS408" s="14" t="str">
        <f ca="1"/>
        <v>Laredo</v>
      </c>
      <c r="CT408" s="14">
        <f ca="1"/>
        <v>108.99</v>
      </c>
    </row>
    <row r="409" spans="46:98" x14ac:dyDescent="0.3">
      <c r="AT409" t="s">
        <v>457</v>
      </c>
      <c r="AU409" s="8">
        <v>551.22</v>
      </c>
      <c r="AV409" s="8"/>
      <c r="AW409" s="8"/>
      <c r="AX409" s="14">
        <f ca="1"/>
        <v>406</v>
      </c>
      <c r="AY409" s="14" t="str">
        <f ca="1"/>
        <v>Dixon Ticonderoga® Erasable Colored Pencil Set, 12-Color</v>
      </c>
      <c r="AZ409" s="14">
        <f ca="1"/>
        <v>558.94000000000005</v>
      </c>
      <c r="BA409" s="8"/>
      <c r="BB409" s="8"/>
      <c r="BC409" s="8"/>
      <c r="BD409" s="8"/>
      <c r="BE409" s="8"/>
      <c r="BU409" t="s">
        <v>830</v>
      </c>
      <c r="BV409" s="8">
        <v>68.64</v>
      </c>
      <c r="BX409" s="14">
        <f ca="1"/>
        <v>218</v>
      </c>
      <c r="BY409" s="14" t="str">
        <f ca="1"/>
        <v>Gretchen Levine</v>
      </c>
      <c r="BZ409" s="14">
        <f ca="1"/>
        <v>2233.46</v>
      </c>
      <c r="CO409" t="s">
        <v>2431</v>
      </c>
      <c r="CP409" s="8">
        <v>7443.2</v>
      </c>
      <c r="CR409" s="14">
        <f ca="1"/>
        <v>193</v>
      </c>
      <c r="CS409" s="14" t="str">
        <f ca="1"/>
        <v>Las Cruces</v>
      </c>
      <c r="CT409" s="14">
        <f ca="1"/>
        <v>2259.9899999999998</v>
      </c>
    </row>
    <row r="410" spans="46:98" x14ac:dyDescent="0.3">
      <c r="AT410" t="s">
        <v>260</v>
      </c>
      <c r="AU410" s="8">
        <v>550.20000000000005</v>
      </c>
      <c r="AV410" s="8"/>
      <c r="AW410" s="8"/>
      <c r="AX410" s="14">
        <f ca="1"/>
        <v>407</v>
      </c>
      <c r="AY410" s="14" t="str">
        <f ca="1"/>
        <v>Canon P1-DHIII Palm Printing Calculator</v>
      </c>
      <c r="AZ410" s="14">
        <f ca="1"/>
        <v>551.99</v>
      </c>
      <c r="BA410" s="8"/>
      <c r="BB410" s="8"/>
      <c r="BC410" s="8"/>
      <c r="BD410" s="8"/>
      <c r="BE410" s="8"/>
      <c r="BU410" t="s">
        <v>2554</v>
      </c>
      <c r="BV410" s="8">
        <v>54.78</v>
      </c>
      <c r="BX410" s="14">
        <f ca="1"/>
        <v>768</v>
      </c>
      <c r="BY410" s="14" t="str">
        <f ca="1"/>
        <v>Gretchen McKinney</v>
      </c>
      <c r="BZ410" s="14">
        <f ca="1"/>
        <v>174.45999999999998</v>
      </c>
      <c r="CO410" t="s">
        <v>561</v>
      </c>
      <c r="CP410" s="8">
        <v>295.18</v>
      </c>
      <c r="CR410" s="14">
        <f ca="1"/>
        <v>47</v>
      </c>
      <c r="CS410" s="14" t="str">
        <f ca="1"/>
        <v>Las Vegas</v>
      </c>
      <c r="CT410" s="14">
        <f ca="1"/>
        <v>7443.2</v>
      </c>
    </row>
    <row r="411" spans="46:98" x14ac:dyDescent="0.3">
      <c r="AT411" t="s">
        <v>2406</v>
      </c>
      <c r="AU411" s="8">
        <v>541.76</v>
      </c>
      <c r="AV411" s="8"/>
      <c r="AW411" s="8"/>
      <c r="AX411" s="14">
        <f ca="1"/>
        <v>408</v>
      </c>
      <c r="AY411" s="14" t="str">
        <f ca="1"/>
        <v>3285</v>
      </c>
      <c r="AZ411" s="14">
        <f ca="1"/>
        <v>551.22</v>
      </c>
      <c r="BA411" s="8"/>
      <c r="BB411" s="8"/>
      <c r="BC411" s="8"/>
      <c r="BD411" s="8"/>
      <c r="BE411" s="8"/>
      <c r="BU411" t="s">
        <v>2835</v>
      </c>
      <c r="BV411" s="8">
        <v>233.58</v>
      </c>
      <c r="BX411" s="14">
        <f ca="1"/>
        <v>934</v>
      </c>
      <c r="BY411" s="14" t="str">
        <f ca="1"/>
        <v>Gretchen Orr</v>
      </c>
      <c r="BZ411" s="14">
        <f ca="1"/>
        <v>68.64</v>
      </c>
      <c r="CO411" t="s">
        <v>1310</v>
      </c>
      <c r="CP411" s="8">
        <v>74.38</v>
      </c>
      <c r="CR411" s="14">
        <f ca="1"/>
        <v>537</v>
      </c>
      <c r="CS411" s="14" t="str">
        <f ca="1"/>
        <v>Laurel</v>
      </c>
      <c r="CT411" s="14">
        <f ca="1"/>
        <v>295.18</v>
      </c>
    </row>
    <row r="412" spans="46:98" x14ac:dyDescent="0.3">
      <c r="AT412" t="s">
        <v>369</v>
      </c>
      <c r="AU412" s="8">
        <v>539.38</v>
      </c>
      <c r="AV412" s="8"/>
      <c r="AW412" s="8"/>
      <c r="AX412" s="14">
        <f ca="1"/>
        <v>409</v>
      </c>
      <c r="AY412" s="14" t="str">
        <f ca="1"/>
        <v>Super Decoflex Portable Personal File</v>
      </c>
      <c r="AZ412" s="14">
        <f ca="1"/>
        <v>550.20000000000005</v>
      </c>
      <c r="BA412" s="8"/>
      <c r="BB412" s="8"/>
      <c r="BC412" s="8"/>
      <c r="BD412" s="8"/>
      <c r="BE412" s="8"/>
      <c r="BU412" t="s">
        <v>2729</v>
      </c>
      <c r="BV412" s="8">
        <v>1214.93</v>
      </c>
      <c r="BX412" s="14">
        <f ca="1"/>
        <v>974</v>
      </c>
      <c r="BY412" s="14" t="str">
        <f ca="1"/>
        <v>Guy Gallagher</v>
      </c>
      <c r="BZ412" s="14">
        <f ca="1"/>
        <v>54.78</v>
      </c>
      <c r="CO412" t="s">
        <v>1238</v>
      </c>
      <c r="CP412" s="8">
        <v>2133</v>
      </c>
      <c r="CR412" s="14">
        <f ca="1"/>
        <v>733</v>
      </c>
      <c r="CS412" s="14" t="str">
        <f ca="1"/>
        <v>Lawton</v>
      </c>
      <c r="CT412" s="14">
        <f ca="1"/>
        <v>74.38</v>
      </c>
    </row>
    <row r="413" spans="46:98" x14ac:dyDescent="0.3">
      <c r="AT413" t="s">
        <v>1577</v>
      </c>
      <c r="AU413" s="8">
        <v>536.9</v>
      </c>
      <c r="AV413" s="8"/>
      <c r="AW413" s="8"/>
      <c r="AX413" s="14">
        <f ca="1"/>
        <v>410</v>
      </c>
      <c r="AY413" s="14" t="str">
        <f ca="1"/>
        <v>Fellowes Smart Surge Ten-Outlet Protector, Platinum</v>
      </c>
      <c r="AZ413" s="14">
        <f ca="1"/>
        <v>541.76</v>
      </c>
      <c r="BA413" s="8"/>
      <c r="BB413" s="8"/>
      <c r="BC413" s="8"/>
      <c r="BD413" s="8"/>
      <c r="BE413" s="8"/>
      <c r="BU413" t="s">
        <v>1808</v>
      </c>
      <c r="BV413" s="8">
        <v>674.39</v>
      </c>
      <c r="BX413" s="14">
        <f ca="1"/>
        <v>713</v>
      </c>
      <c r="BY413" s="14" t="str">
        <f ca="1"/>
        <v>Guy McDonald</v>
      </c>
      <c r="BZ413" s="14">
        <f ca="1"/>
        <v>233.58</v>
      </c>
      <c r="CO413" t="s">
        <v>2321</v>
      </c>
      <c r="CP413" s="8">
        <v>188.08</v>
      </c>
      <c r="CR413" s="14">
        <f ca="1"/>
        <v>206</v>
      </c>
      <c r="CS413" s="14" t="str">
        <f ca="1"/>
        <v>Layton</v>
      </c>
      <c r="CT413" s="14">
        <f ca="1"/>
        <v>2133</v>
      </c>
    </row>
    <row r="414" spans="46:98" x14ac:dyDescent="0.3">
      <c r="AT414" t="s">
        <v>398</v>
      </c>
      <c r="AU414" s="8">
        <v>535.41999999999996</v>
      </c>
      <c r="AV414" s="8"/>
      <c r="AW414" s="8"/>
      <c r="AX414" s="14">
        <f ca="1"/>
        <v>411</v>
      </c>
      <c r="AY414" s="14" t="str">
        <f ca="1"/>
        <v>Xerox 197</v>
      </c>
      <c r="AZ414" s="14">
        <f ca="1"/>
        <v>539.38</v>
      </c>
      <c r="BA414" s="8"/>
      <c r="BB414" s="8"/>
      <c r="BC414" s="8"/>
      <c r="BD414" s="8"/>
      <c r="BE414" s="8"/>
      <c r="BU414" t="s">
        <v>2087</v>
      </c>
      <c r="BV414" s="8">
        <v>168.04</v>
      </c>
      <c r="BX414" s="14">
        <f ca="1"/>
        <v>342</v>
      </c>
      <c r="BY414" s="14" t="str">
        <f ca="1"/>
        <v>Gwendolyn F Tyson</v>
      </c>
      <c r="BZ414" s="14">
        <f ca="1"/>
        <v>1214.93</v>
      </c>
      <c r="CO414" t="s">
        <v>1864</v>
      </c>
      <c r="CP414" s="8">
        <v>84.04</v>
      </c>
      <c r="CR414" s="14">
        <f ca="1"/>
        <v>609</v>
      </c>
      <c r="CS414" s="14" t="str">
        <f ca="1"/>
        <v>Leander</v>
      </c>
      <c r="CT414" s="14">
        <f ca="1"/>
        <v>188.08</v>
      </c>
    </row>
    <row r="415" spans="46:98" x14ac:dyDescent="0.3">
      <c r="AT415" t="s">
        <v>1504</v>
      </c>
      <c r="AU415" s="8">
        <v>533.46</v>
      </c>
      <c r="AV415" s="8"/>
      <c r="AW415" s="8"/>
      <c r="AX415" s="14">
        <f ca="1"/>
        <v>412</v>
      </c>
      <c r="AY415" s="14" t="str">
        <f ca="1"/>
        <v>3390</v>
      </c>
      <c r="AZ415" s="14">
        <f ca="1"/>
        <v>536.9</v>
      </c>
      <c r="BA415" s="8"/>
      <c r="BB415" s="8"/>
      <c r="BC415" s="8"/>
      <c r="BD415" s="8"/>
      <c r="BE415" s="8"/>
      <c r="BU415" t="s">
        <v>194</v>
      </c>
      <c r="BV415" s="8">
        <v>327.61</v>
      </c>
      <c r="BX415" s="14">
        <f ca="1"/>
        <v>466</v>
      </c>
      <c r="BY415" s="14" t="str">
        <f ca="1"/>
        <v>Hannah Carver</v>
      </c>
      <c r="BZ415" s="14">
        <f ca="1"/>
        <v>674.39</v>
      </c>
      <c r="CO415" t="s">
        <v>1736</v>
      </c>
      <c r="CP415" s="8">
        <v>532.88</v>
      </c>
      <c r="CR415" s="14">
        <f ca="1"/>
        <v>719</v>
      </c>
      <c r="CS415" s="14" t="str">
        <f ca="1"/>
        <v>Leavenworth</v>
      </c>
      <c r="CT415" s="14">
        <f ca="1"/>
        <v>84.04</v>
      </c>
    </row>
    <row r="416" spans="46:98" x14ac:dyDescent="0.3">
      <c r="AT416" t="s">
        <v>225</v>
      </c>
      <c r="AU416" s="8">
        <v>527.51</v>
      </c>
      <c r="AV416" s="8"/>
      <c r="AW416" s="8"/>
      <c r="AX416" s="14">
        <f ca="1"/>
        <v>413</v>
      </c>
      <c r="AY416" s="14" t="str">
        <f ca="1"/>
        <v>Xerox 1964</v>
      </c>
      <c r="AZ416" s="14">
        <f ca="1"/>
        <v>535.41999999999996</v>
      </c>
      <c r="BA416" s="8"/>
      <c r="BB416" s="8"/>
      <c r="BC416" s="8"/>
      <c r="BD416" s="8"/>
      <c r="BE416" s="8"/>
      <c r="BU416" t="s">
        <v>1201</v>
      </c>
      <c r="BV416" s="8">
        <v>564.25</v>
      </c>
      <c r="BX416" s="14">
        <f ca="1"/>
        <v>774</v>
      </c>
      <c r="BY416" s="14" t="str">
        <f ca="1"/>
        <v>Hannah Tyson</v>
      </c>
      <c r="BZ416" s="14">
        <f ca="1"/>
        <v>168.04</v>
      </c>
      <c r="CO416" t="s">
        <v>1721</v>
      </c>
      <c r="CP416" s="8">
        <v>1839.91</v>
      </c>
      <c r="CR416" s="14">
        <f ca="1"/>
        <v>421</v>
      </c>
      <c r="CS416" s="14" t="str">
        <f ca="1"/>
        <v>Leawood</v>
      </c>
      <c r="CT416" s="14">
        <f ca="1"/>
        <v>532.88</v>
      </c>
    </row>
    <row r="417" spans="46:98" x14ac:dyDescent="0.3">
      <c r="AT417" t="s">
        <v>681</v>
      </c>
      <c r="AU417" s="8">
        <v>522.11</v>
      </c>
      <c r="AV417" s="8"/>
      <c r="AW417" s="8"/>
      <c r="AX417" s="14">
        <f ca="1"/>
        <v>414</v>
      </c>
      <c r="AY417" s="14" t="str">
        <f ca="1"/>
        <v>Fellowes Basic 104-Key Keyboard, Platinum</v>
      </c>
      <c r="AZ417" s="14">
        <f ca="1"/>
        <v>533.46</v>
      </c>
      <c r="BA417" s="8"/>
      <c r="BB417" s="8"/>
      <c r="BC417" s="8"/>
      <c r="BD417" s="8"/>
      <c r="BE417" s="8"/>
      <c r="BU417" t="s">
        <v>144</v>
      </c>
      <c r="BV417" s="8">
        <v>1536.48</v>
      </c>
      <c r="BX417" s="14">
        <f ca="1"/>
        <v>631</v>
      </c>
      <c r="BY417" s="14" t="str">
        <f ca="1"/>
        <v>Harold Albright</v>
      </c>
      <c r="BZ417" s="14">
        <f ca="1"/>
        <v>327.61</v>
      </c>
      <c r="CO417" t="s">
        <v>1575</v>
      </c>
      <c r="CP417" s="8">
        <v>99.75</v>
      </c>
      <c r="CR417" s="14">
        <f ca="1"/>
        <v>233</v>
      </c>
      <c r="CS417" s="14" t="str">
        <f ca="1"/>
        <v>Lebanon</v>
      </c>
      <c r="CT417" s="14">
        <f ca="1"/>
        <v>1839.91</v>
      </c>
    </row>
    <row r="418" spans="46:98" x14ac:dyDescent="0.3">
      <c r="AT418" t="s">
        <v>412</v>
      </c>
      <c r="AU418" s="8">
        <v>521.90000000000009</v>
      </c>
      <c r="AV418" s="8"/>
      <c r="AW418" s="8"/>
      <c r="AX418" s="14">
        <f ca="1"/>
        <v>415</v>
      </c>
      <c r="AY418" s="14" t="str">
        <f ca="1"/>
        <v>Hammermill Color Copier Paper (28Lb. and 96 Bright)</v>
      </c>
      <c r="AZ418" s="14">
        <f ca="1"/>
        <v>527.51</v>
      </c>
      <c r="BA418" s="8"/>
      <c r="BB418" s="8"/>
      <c r="BC418" s="8"/>
      <c r="BD418" s="8"/>
      <c r="BE418" s="8"/>
      <c r="BU418" t="s">
        <v>2599</v>
      </c>
      <c r="BV418" s="8">
        <v>1952.43</v>
      </c>
      <c r="BX418" s="14">
        <f ca="1"/>
        <v>503</v>
      </c>
      <c r="BY418" s="14" t="str">
        <f ca="1"/>
        <v>Harriet Bowman</v>
      </c>
      <c r="BZ418" s="14">
        <f ca="1"/>
        <v>564.25</v>
      </c>
      <c r="CO418" t="s">
        <v>2382</v>
      </c>
      <c r="CP418" s="8">
        <v>1569.19</v>
      </c>
      <c r="CR418" s="14">
        <f ca="1"/>
        <v>694</v>
      </c>
      <c r="CS418" s="14" t="str">
        <f ca="1"/>
        <v>Lehi</v>
      </c>
      <c r="CT418" s="14">
        <f ca="1"/>
        <v>99.75</v>
      </c>
    </row>
    <row r="419" spans="46:98" x14ac:dyDescent="0.3">
      <c r="AT419" t="s">
        <v>730</v>
      </c>
      <c r="AU419" s="8">
        <v>515.88</v>
      </c>
      <c r="AV419" s="8"/>
      <c r="AW419" s="8"/>
      <c r="AX419" s="14">
        <f ca="1"/>
        <v>416</v>
      </c>
      <c r="AY419" s="14" t="str">
        <f ca="1"/>
        <v>Executive Impressions 12" Wall Clock</v>
      </c>
      <c r="AZ419" s="14">
        <f ca="1"/>
        <v>522.11</v>
      </c>
      <c r="BA419" s="8"/>
      <c r="BB419" s="8"/>
      <c r="BC419" s="8"/>
      <c r="BD419" s="8"/>
      <c r="BE419" s="8"/>
      <c r="BU419" t="s">
        <v>489</v>
      </c>
      <c r="BV419" s="8">
        <v>7303.05</v>
      </c>
      <c r="BX419" s="14">
        <f ca="1"/>
        <v>291</v>
      </c>
      <c r="BY419" s="14" t="str">
        <f ca="1"/>
        <v>Harriet Hodges</v>
      </c>
      <c r="BZ419" s="14">
        <f ca="1"/>
        <v>1536.48</v>
      </c>
      <c r="CO419" t="s">
        <v>384</v>
      </c>
      <c r="CP419" s="8">
        <v>362.22</v>
      </c>
      <c r="CR419" s="14">
        <f ca="1"/>
        <v>254</v>
      </c>
      <c r="CS419" s="14" t="str">
        <f ca="1"/>
        <v>Lehigh Acres</v>
      </c>
      <c r="CT419" s="14">
        <f ca="1"/>
        <v>1569.19</v>
      </c>
    </row>
    <row r="420" spans="46:98" x14ac:dyDescent="0.3">
      <c r="AT420" t="s">
        <v>2460</v>
      </c>
      <c r="AU420" s="8">
        <v>514.62</v>
      </c>
      <c r="AV420" s="8"/>
      <c r="AW420" s="8"/>
      <c r="AX420" s="14">
        <f ca="1"/>
        <v>417</v>
      </c>
      <c r="AY420" s="14" t="str">
        <f ca="1"/>
        <v>GBC Binding covers</v>
      </c>
      <c r="AZ420" s="14">
        <f ca="1"/>
        <v>521.90000000000009</v>
      </c>
      <c r="BA420" s="8"/>
      <c r="BB420" s="8"/>
      <c r="BC420" s="8"/>
      <c r="BD420" s="8"/>
      <c r="BE420" s="8"/>
      <c r="BU420" t="s">
        <v>1161</v>
      </c>
      <c r="BV420" s="8">
        <v>2722.43</v>
      </c>
      <c r="BX420" s="14">
        <f ca="1"/>
        <v>243</v>
      </c>
      <c r="BY420" s="14" t="str">
        <f ca="1"/>
        <v>Harriet Moore</v>
      </c>
      <c r="BZ420" s="14">
        <f ca="1"/>
        <v>1952.43</v>
      </c>
      <c r="CO420" t="s">
        <v>528</v>
      </c>
      <c r="CP420" s="8">
        <v>986.09999999999991</v>
      </c>
      <c r="CR420" s="14">
        <f ca="1"/>
        <v>501</v>
      </c>
      <c r="CS420" s="14" t="str">
        <f ca="1"/>
        <v>Lemon Grove</v>
      </c>
      <c r="CT420" s="14">
        <f ca="1"/>
        <v>362.22</v>
      </c>
    </row>
    <row r="421" spans="46:98" x14ac:dyDescent="0.3">
      <c r="AT421" t="s">
        <v>2245</v>
      </c>
      <c r="AU421" s="8">
        <v>510.39</v>
      </c>
      <c r="AV421" s="8"/>
      <c r="AW421" s="8"/>
      <c r="AX421" s="14">
        <f ca="1"/>
        <v>418</v>
      </c>
      <c r="AY421" s="14" t="str">
        <f ca="1"/>
        <v>Multimedia Mailers</v>
      </c>
      <c r="AZ421" s="14">
        <f ca="1"/>
        <v>515.88</v>
      </c>
      <c r="BA421" s="8"/>
      <c r="BB421" s="8"/>
      <c r="BC421" s="8"/>
      <c r="BD421" s="8"/>
      <c r="BE421" s="8"/>
      <c r="BU421" t="s">
        <v>2135</v>
      </c>
      <c r="BV421" s="8">
        <v>54.98</v>
      </c>
      <c r="BX421" s="14">
        <f ca="1"/>
        <v>67</v>
      </c>
      <c r="BY421" s="14" t="str">
        <f ca="1"/>
        <v>Harriet Wooten</v>
      </c>
      <c r="BZ421" s="14">
        <f ca="1"/>
        <v>7303.05</v>
      </c>
      <c r="CO421" t="s">
        <v>1211</v>
      </c>
      <c r="CP421" s="8">
        <v>397.59999999999997</v>
      </c>
      <c r="CR421" s="14">
        <f ca="1"/>
        <v>328</v>
      </c>
      <c r="CS421" s="14" t="str">
        <f ca="1"/>
        <v>Levittown</v>
      </c>
      <c r="CT421" s="14">
        <f ca="1"/>
        <v>986.09999999999991</v>
      </c>
    </row>
    <row r="422" spans="46:98" x14ac:dyDescent="0.3">
      <c r="AT422" t="s">
        <v>2938</v>
      </c>
      <c r="AU422" s="8">
        <v>506.5</v>
      </c>
      <c r="AV422" s="8"/>
      <c r="AW422" s="8"/>
      <c r="AX422" s="14">
        <f ca="1"/>
        <v>419</v>
      </c>
      <c r="AY422" s="14" t="str">
        <f ca="1"/>
        <v>Staples Colored Interoffice Envelopes</v>
      </c>
      <c r="AZ422" s="14">
        <f ca="1"/>
        <v>514.62</v>
      </c>
      <c r="BA422" s="8"/>
      <c r="BB422" s="8"/>
      <c r="BC422" s="8"/>
      <c r="BD422" s="8"/>
      <c r="BE422" s="8"/>
      <c r="BU422" t="s">
        <v>2617</v>
      </c>
      <c r="BV422" s="8">
        <v>54.08</v>
      </c>
      <c r="BX422" s="14">
        <f ca="1"/>
        <v>184</v>
      </c>
      <c r="BY422" s="14" t="str">
        <f ca="1"/>
        <v>Harry Burns</v>
      </c>
      <c r="BZ422" s="14">
        <f ca="1"/>
        <v>2722.43</v>
      </c>
      <c r="CO422" t="s">
        <v>2288</v>
      </c>
      <c r="CP422" s="8">
        <v>12602.91</v>
      </c>
      <c r="CR422" s="14">
        <f ca="1"/>
        <v>473</v>
      </c>
      <c r="CS422" s="14" t="str">
        <f ca="1"/>
        <v>Lewiston</v>
      </c>
      <c r="CT422" s="14">
        <f ca="1"/>
        <v>397.59999999999997</v>
      </c>
    </row>
    <row r="423" spans="46:98" x14ac:dyDescent="0.3">
      <c r="AT423" t="s">
        <v>2838</v>
      </c>
      <c r="AU423" s="8">
        <v>506.39</v>
      </c>
      <c r="AV423" s="8"/>
      <c r="AW423" s="8"/>
      <c r="AX423" s="14">
        <f ca="1"/>
        <v>420</v>
      </c>
      <c r="AY423" s="14" t="str">
        <f ca="1"/>
        <v>Accessory37</v>
      </c>
      <c r="AZ423" s="14">
        <f ca="1"/>
        <v>510.39</v>
      </c>
      <c r="BA423" s="8"/>
      <c r="BB423" s="8"/>
      <c r="BC423" s="8"/>
      <c r="BD423" s="8"/>
      <c r="BE423" s="8"/>
      <c r="BU423" t="s">
        <v>357</v>
      </c>
      <c r="BV423" s="8">
        <v>566.66</v>
      </c>
      <c r="BX423" s="14">
        <f ca="1"/>
        <v>973</v>
      </c>
      <c r="BY423" s="14" t="str">
        <f ca="1"/>
        <v>Harry Sellers</v>
      </c>
      <c r="BZ423" s="14">
        <f ca="1"/>
        <v>54.98</v>
      </c>
      <c r="CO423" t="s">
        <v>929</v>
      </c>
      <c r="CP423" s="8">
        <v>5860.54</v>
      </c>
      <c r="CR423" s="14">
        <f ca="1"/>
        <v>21</v>
      </c>
      <c r="CS423" s="14" t="str">
        <f ca="1"/>
        <v>Liberal</v>
      </c>
      <c r="CT423" s="14">
        <f ca="1"/>
        <v>12602.91</v>
      </c>
    </row>
    <row r="424" spans="46:98" x14ac:dyDescent="0.3">
      <c r="AT424" t="s">
        <v>359</v>
      </c>
      <c r="AU424" s="8">
        <v>503.82000000000005</v>
      </c>
      <c r="AV424" s="8"/>
      <c r="AW424" s="8"/>
      <c r="AX424" s="14">
        <f ca="1"/>
        <v>421</v>
      </c>
      <c r="AY424" s="14" t="str">
        <f ca="1"/>
        <v>Tenex 46" x 60" Computer Anti-Static Chairmat, Rectangular Shaped</v>
      </c>
      <c r="AZ424" s="14">
        <f ca="1"/>
        <v>506.5</v>
      </c>
      <c r="BA424" s="8"/>
      <c r="BB424" s="8"/>
      <c r="BC424" s="8"/>
      <c r="BD424" s="8"/>
      <c r="BE424" s="8"/>
      <c r="BU424" t="s">
        <v>750</v>
      </c>
      <c r="BV424" s="8">
        <v>3761.88</v>
      </c>
      <c r="BX424" s="14">
        <f ca="1"/>
        <v>977</v>
      </c>
      <c r="BY424" s="14" t="str">
        <f ca="1"/>
        <v>Hazel Dale</v>
      </c>
      <c r="BZ424" s="14">
        <f ca="1"/>
        <v>54.08</v>
      </c>
      <c r="CO424" t="s">
        <v>2539</v>
      </c>
      <c r="CP424" s="8">
        <v>1845.23</v>
      </c>
      <c r="CR424" s="14">
        <f ca="1"/>
        <v>70</v>
      </c>
      <c r="CS424" s="14" t="str">
        <f ca="1"/>
        <v>Lima</v>
      </c>
      <c r="CT424" s="14">
        <f ca="1"/>
        <v>5860.54</v>
      </c>
    </row>
    <row r="425" spans="46:98" x14ac:dyDescent="0.3">
      <c r="AT425" t="s">
        <v>1772</v>
      </c>
      <c r="AU425" s="8">
        <v>496</v>
      </c>
      <c r="AV425" s="8"/>
      <c r="AW425" s="8"/>
      <c r="AX425" s="14">
        <f ca="1"/>
        <v>422</v>
      </c>
      <c r="AY425" s="14" t="str">
        <f ca="1"/>
        <v>Snap-A-Way® Black Print Carbonless Speed Message, No Reply Area, Duplicate</v>
      </c>
      <c r="AZ425" s="14">
        <f ca="1"/>
        <v>506.39</v>
      </c>
      <c r="BA425" s="8"/>
      <c r="BB425" s="8"/>
      <c r="BC425" s="8"/>
      <c r="BD425" s="8"/>
      <c r="BE425" s="8"/>
      <c r="BU425" t="s">
        <v>2090</v>
      </c>
      <c r="BV425" s="8">
        <v>948.97</v>
      </c>
      <c r="BX425" s="14">
        <f ca="1"/>
        <v>502</v>
      </c>
      <c r="BY425" s="14" t="str">
        <f ca="1"/>
        <v>Hazel Jennings</v>
      </c>
      <c r="BZ425" s="14">
        <f ca="1"/>
        <v>566.66</v>
      </c>
      <c r="CO425" t="s">
        <v>540</v>
      </c>
      <c r="CP425" s="8">
        <v>11.35</v>
      </c>
      <c r="CR425" s="14">
        <f ca="1"/>
        <v>232</v>
      </c>
      <c r="CS425" s="14" t="str">
        <f ca="1"/>
        <v>Lincoln</v>
      </c>
      <c r="CT425" s="14">
        <f ca="1"/>
        <v>1845.23</v>
      </c>
    </row>
    <row r="426" spans="46:98" x14ac:dyDescent="0.3">
      <c r="AT426" t="s">
        <v>570</v>
      </c>
      <c r="AU426" s="8">
        <v>494.49</v>
      </c>
      <c r="AV426" s="8"/>
      <c r="AW426" s="8"/>
      <c r="AX426" s="14">
        <f ca="1"/>
        <v>423</v>
      </c>
      <c r="AY426" s="14" t="str">
        <f ca="1"/>
        <v>Imation 3.5", DISKETTE 44766 HGHLD3.52HD/FM, 10/Pack</v>
      </c>
      <c r="AZ426" s="14">
        <f ca="1"/>
        <v>503.82000000000005</v>
      </c>
      <c r="BA426" s="8"/>
      <c r="BB426" s="8"/>
      <c r="BC426" s="8"/>
      <c r="BD426" s="8"/>
      <c r="BE426" s="8"/>
      <c r="BU426" t="s">
        <v>2092</v>
      </c>
      <c r="BV426" s="8">
        <v>31.46</v>
      </c>
      <c r="BX426" s="14">
        <f ca="1"/>
        <v>137</v>
      </c>
      <c r="BY426" s="14" t="str">
        <f ca="1"/>
        <v>Hazel Jones</v>
      </c>
      <c r="BZ426" s="14">
        <f ca="1"/>
        <v>3761.88</v>
      </c>
      <c r="CO426" t="s">
        <v>2982</v>
      </c>
      <c r="CP426" s="8">
        <v>771.3900000000001</v>
      </c>
      <c r="CR426" s="14">
        <f ca="1"/>
        <v>856</v>
      </c>
      <c r="CS426" s="14" t="str">
        <f ca="1"/>
        <v>Linden</v>
      </c>
      <c r="CT426" s="14">
        <f ca="1"/>
        <v>11.35</v>
      </c>
    </row>
    <row r="427" spans="46:98" x14ac:dyDescent="0.3">
      <c r="AT427" t="s">
        <v>2269</v>
      </c>
      <c r="AU427" s="8">
        <v>492.9</v>
      </c>
      <c r="AV427" s="8"/>
      <c r="AW427" s="8"/>
      <c r="AX427" s="14">
        <f ca="1"/>
        <v>424</v>
      </c>
      <c r="AY427" s="14" t="str">
        <f ca="1"/>
        <v>KF 788</v>
      </c>
      <c r="AZ427" s="14">
        <f ca="1"/>
        <v>496</v>
      </c>
      <c r="BA427" s="8"/>
      <c r="BB427" s="8"/>
      <c r="BC427" s="8"/>
      <c r="BD427" s="8"/>
      <c r="BE427" s="8"/>
      <c r="BU427" t="s">
        <v>431</v>
      </c>
      <c r="BV427" s="8">
        <v>577.75</v>
      </c>
      <c r="BX427" s="14">
        <f ca="1"/>
        <v>395</v>
      </c>
      <c r="BY427" s="14" t="str">
        <f ca="1"/>
        <v>Hazel Khan</v>
      </c>
      <c r="BZ427" s="14">
        <f ca="1"/>
        <v>948.97</v>
      </c>
      <c r="CO427" t="s">
        <v>3000</v>
      </c>
      <c r="CP427" s="8">
        <v>41.4</v>
      </c>
      <c r="CR427" s="14">
        <f ca="1"/>
        <v>362</v>
      </c>
      <c r="CS427" s="14" t="str">
        <f ca="1"/>
        <v>Lindenhurst</v>
      </c>
      <c r="CT427" s="14">
        <f ca="1"/>
        <v>771.3900000000001</v>
      </c>
    </row>
    <row r="428" spans="46:98" x14ac:dyDescent="0.3">
      <c r="AT428" t="s">
        <v>787</v>
      </c>
      <c r="AU428" s="8">
        <v>482.7</v>
      </c>
      <c r="AV428" s="8"/>
      <c r="AW428" s="8"/>
      <c r="AX428" s="14">
        <f ca="1"/>
        <v>425</v>
      </c>
      <c r="AY428" s="14" t="str">
        <f ca="1"/>
        <v>TDK 4.7GB DVD-R Spindle, 15/Pack</v>
      </c>
      <c r="AZ428" s="14">
        <f ca="1"/>
        <v>494.49</v>
      </c>
      <c r="BA428" s="8"/>
      <c r="BB428" s="8"/>
      <c r="BC428" s="8"/>
      <c r="BD428" s="8"/>
      <c r="BE428" s="8"/>
      <c r="BU428" t="s">
        <v>2256</v>
      </c>
      <c r="BV428" s="8">
        <v>193.81</v>
      </c>
      <c r="BX428" s="14">
        <f ca="1"/>
        <v>1052</v>
      </c>
      <c r="BY428" s="14" t="str">
        <f ca="1"/>
        <v>Heather Stern</v>
      </c>
      <c r="BZ428" s="14">
        <f ca="1"/>
        <v>31.46</v>
      </c>
      <c r="CO428" t="s">
        <v>2864</v>
      </c>
      <c r="CP428" s="8">
        <v>140.69999999999999</v>
      </c>
      <c r="CR428" s="14">
        <f ca="1"/>
        <v>791</v>
      </c>
      <c r="CS428" s="14" t="str">
        <f ca="1"/>
        <v>Lindenwold</v>
      </c>
      <c r="CT428" s="14">
        <f ca="1"/>
        <v>41.4</v>
      </c>
    </row>
    <row r="429" spans="46:98" x14ac:dyDescent="0.3">
      <c r="AT429" t="s">
        <v>496</v>
      </c>
      <c r="AU429" s="8">
        <v>478.62</v>
      </c>
      <c r="AV429" s="8"/>
      <c r="AW429" s="8"/>
      <c r="AX429" s="14">
        <f ca="1"/>
        <v>426</v>
      </c>
      <c r="AY429" s="14" t="str">
        <f ca="1"/>
        <v>Tenex Personal Self-Stacking Standard File Box, Black/Gray</v>
      </c>
      <c r="AZ429" s="14">
        <f ca="1"/>
        <v>492.9</v>
      </c>
      <c r="BA429" s="8"/>
      <c r="BB429" s="8"/>
      <c r="BC429" s="8"/>
      <c r="BD429" s="8"/>
      <c r="BE429" s="8"/>
      <c r="BU429" t="s">
        <v>1105</v>
      </c>
      <c r="BV429" s="8">
        <v>620.45000000000005</v>
      </c>
      <c r="BX429" s="14">
        <f ca="1"/>
        <v>500</v>
      </c>
      <c r="BY429" s="14" t="str">
        <f ca="1"/>
        <v>Helen Dickerson</v>
      </c>
      <c r="BZ429" s="14">
        <f ca="1"/>
        <v>577.75</v>
      </c>
      <c r="CO429" t="s">
        <v>381</v>
      </c>
      <c r="CP429" s="8">
        <v>1095.1600000000001</v>
      </c>
      <c r="CR429" s="14">
        <f ca="1"/>
        <v>647</v>
      </c>
      <c r="CS429" s="14" t="str">
        <f ca="1"/>
        <v>Lino Lakes</v>
      </c>
      <c r="CT429" s="14">
        <f ca="1"/>
        <v>140.69999999999999</v>
      </c>
    </row>
    <row r="430" spans="46:98" x14ac:dyDescent="0.3">
      <c r="AT430" t="s">
        <v>2196</v>
      </c>
      <c r="AU430" s="8">
        <v>477.2</v>
      </c>
      <c r="AV430" s="8"/>
      <c r="AW430" s="8"/>
      <c r="AX430" s="14">
        <f ca="1"/>
        <v>427</v>
      </c>
      <c r="AY430" s="14" t="str">
        <f ca="1"/>
        <v>#10 White Business Envelopes,4 1/8 x 9 1/2</v>
      </c>
      <c r="AZ430" s="14">
        <f ca="1"/>
        <v>482.7</v>
      </c>
      <c r="BA430" s="8"/>
      <c r="BB430" s="8"/>
      <c r="BC430" s="8"/>
      <c r="BD430" s="8"/>
      <c r="BE430" s="8"/>
      <c r="BU430" t="s">
        <v>1598</v>
      </c>
      <c r="BV430" s="8">
        <v>1768.58</v>
      </c>
      <c r="BX430" s="14">
        <f ca="1"/>
        <v>751</v>
      </c>
      <c r="BY430" s="14" t="str">
        <f ca="1"/>
        <v>Helen Ferguson</v>
      </c>
      <c r="BZ430" s="14">
        <f ca="1"/>
        <v>193.81</v>
      </c>
      <c r="CO430" t="s">
        <v>1931</v>
      </c>
      <c r="CP430" s="8">
        <v>72.75</v>
      </c>
      <c r="CR430" s="14">
        <f ca="1"/>
        <v>309</v>
      </c>
      <c r="CS430" s="14" t="str">
        <f ca="1"/>
        <v>Little Rock</v>
      </c>
      <c r="CT430" s="14">
        <f ca="1"/>
        <v>1095.1600000000001</v>
      </c>
    </row>
    <row r="431" spans="46:98" x14ac:dyDescent="0.3">
      <c r="AT431" t="s">
        <v>2319</v>
      </c>
      <c r="AU431" s="8">
        <v>477.03</v>
      </c>
      <c r="AV431" s="8"/>
      <c r="AW431" s="8"/>
      <c r="AX431" s="14">
        <f ca="1"/>
        <v>428</v>
      </c>
      <c r="AY431" s="14" t="str">
        <f ca="1"/>
        <v>Advantus Rolling Storage Box</v>
      </c>
      <c r="AZ431" s="14">
        <f ca="1"/>
        <v>478.62</v>
      </c>
      <c r="BA431" s="8"/>
      <c r="BB431" s="8"/>
      <c r="BC431" s="8"/>
      <c r="BD431" s="8"/>
      <c r="BE431" s="8"/>
      <c r="BU431" t="s">
        <v>2812</v>
      </c>
      <c r="BV431" s="8">
        <v>1149.26</v>
      </c>
      <c r="BX431" s="14">
        <f ca="1"/>
        <v>483</v>
      </c>
      <c r="BY431" s="14" t="str">
        <f ca="1"/>
        <v>Helen H Heller</v>
      </c>
      <c r="BZ431" s="14">
        <f ca="1"/>
        <v>620.45000000000005</v>
      </c>
      <c r="CO431" t="s">
        <v>1876</v>
      </c>
      <c r="CP431" s="8">
        <v>2125.12</v>
      </c>
      <c r="CR431" s="14">
        <f ca="1"/>
        <v>739</v>
      </c>
      <c r="CS431" s="14" t="str">
        <f ca="1"/>
        <v>Littleton</v>
      </c>
      <c r="CT431" s="14">
        <f ca="1"/>
        <v>72.75</v>
      </c>
    </row>
    <row r="432" spans="46:98" x14ac:dyDescent="0.3">
      <c r="AT432" t="s">
        <v>349</v>
      </c>
      <c r="AU432" s="8">
        <v>474.62</v>
      </c>
      <c r="AV432" s="8"/>
      <c r="AW432" s="8"/>
      <c r="AX432" s="14">
        <f ca="1"/>
        <v>429</v>
      </c>
      <c r="AY432" s="14" t="str">
        <f ca="1"/>
        <v>Companion Letter/Legal File, Black</v>
      </c>
      <c r="AZ432" s="14">
        <f ca="1"/>
        <v>477.2</v>
      </c>
      <c r="BA432" s="8"/>
      <c r="BB432" s="8"/>
      <c r="BC432" s="8"/>
      <c r="BD432" s="8"/>
      <c r="BE432" s="8"/>
      <c r="BU432" t="s">
        <v>1244</v>
      </c>
      <c r="BV432" s="8">
        <v>151.46</v>
      </c>
      <c r="BX432" s="14">
        <f ca="1"/>
        <v>267</v>
      </c>
      <c r="BY432" s="14" t="str">
        <f ca="1"/>
        <v>Helen H Murphy</v>
      </c>
      <c r="BZ432" s="14">
        <f ca="1"/>
        <v>1768.58</v>
      </c>
      <c r="CO432" t="s">
        <v>645</v>
      </c>
      <c r="CP432" s="8">
        <v>11.13</v>
      </c>
      <c r="CR432" s="14">
        <f ca="1"/>
        <v>208</v>
      </c>
      <c r="CS432" s="14" t="str">
        <f ca="1"/>
        <v>Livonia</v>
      </c>
      <c r="CT432" s="14">
        <f ca="1"/>
        <v>2125.12</v>
      </c>
    </row>
    <row r="433" spans="46:98" x14ac:dyDescent="0.3">
      <c r="AT433" t="s">
        <v>785</v>
      </c>
      <c r="AU433" s="8">
        <v>474.04999999999995</v>
      </c>
      <c r="AV433" s="8"/>
      <c r="AW433" s="8"/>
      <c r="AX433" s="14">
        <f ca="1"/>
        <v>430</v>
      </c>
      <c r="AY433" s="14" t="str">
        <f ca="1"/>
        <v>Snap-A-Way® Black Print Carbonless Ruled Speed Letter, Triplicate</v>
      </c>
      <c r="AZ433" s="14">
        <f ca="1"/>
        <v>477.03</v>
      </c>
      <c r="BA433" s="8"/>
      <c r="BB433" s="8"/>
      <c r="BC433" s="8"/>
      <c r="BD433" s="8"/>
      <c r="BE433" s="8"/>
      <c r="BU433" t="s">
        <v>2490</v>
      </c>
      <c r="BV433" s="8">
        <v>10818.98</v>
      </c>
      <c r="BX433" s="14">
        <f ca="1"/>
        <v>354</v>
      </c>
      <c r="BY433" s="14" t="str">
        <f ca="1"/>
        <v>Helen Lyons</v>
      </c>
      <c r="BZ433" s="14">
        <f ca="1"/>
        <v>1149.26</v>
      </c>
      <c r="CO433" t="s">
        <v>884</v>
      </c>
      <c r="CP433" s="8">
        <v>128.54</v>
      </c>
      <c r="CR433" s="14">
        <f ca="1"/>
        <v>857</v>
      </c>
      <c r="CS433" s="14" t="str">
        <f ca="1"/>
        <v>Lodi</v>
      </c>
      <c r="CT433" s="14">
        <f ca="1"/>
        <v>11.13</v>
      </c>
    </row>
    <row r="434" spans="46:98" x14ac:dyDescent="0.3">
      <c r="AT434" t="s">
        <v>1632</v>
      </c>
      <c r="AU434" s="8">
        <v>469.69</v>
      </c>
      <c r="AV434" s="8"/>
      <c r="AW434" s="8"/>
      <c r="AX434" s="14">
        <f ca="1"/>
        <v>431</v>
      </c>
      <c r="AY434" s="14" t="str">
        <f ca="1"/>
        <v>Xerox 1930</v>
      </c>
      <c r="AZ434" s="14">
        <f ca="1"/>
        <v>474.62</v>
      </c>
      <c r="BA434" s="8"/>
      <c r="BB434" s="8"/>
      <c r="BC434" s="8"/>
      <c r="BD434" s="8"/>
      <c r="BE434" s="8"/>
      <c r="BU434" t="s">
        <v>2414</v>
      </c>
      <c r="BV434" s="8">
        <v>57.37</v>
      </c>
      <c r="BX434" s="14">
        <f ca="1"/>
        <v>795</v>
      </c>
      <c r="BY434" s="14" t="str">
        <f ca="1"/>
        <v>Helen Simpson</v>
      </c>
      <c r="BZ434" s="14">
        <f ca="1"/>
        <v>151.46</v>
      </c>
      <c r="CO434" t="s">
        <v>2500</v>
      </c>
      <c r="CP434" s="8">
        <v>92.57</v>
      </c>
      <c r="CR434" s="14">
        <f ca="1"/>
        <v>661</v>
      </c>
      <c r="CS434" s="14" t="str">
        <f ca="1"/>
        <v>Lombard</v>
      </c>
      <c r="CT434" s="14">
        <f ca="1"/>
        <v>128.54</v>
      </c>
    </row>
    <row r="435" spans="46:98" x14ac:dyDescent="0.3">
      <c r="AT435" t="s">
        <v>128</v>
      </c>
      <c r="AU435" s="8">
        <v>468.71000000000004</v>
      </c>
      <c r="AV435" s="8"/>
      <c r="AW435" s="8"/>
      <c r="AX435" s="14">
        <f ca="1"/>
        <v>432</v>
      </c>
      <c r="AY435" s="14" t="str">
        <f ca="1"/>
        <v>Kensington 6 Outlet Guardian Standard Surge Protector</v>
      </c>
      <c r="AZ435" s="14">
        <f ca="1"/>
        <v>474.04999999999995</v>
      </c>
      <c r="BA435" s="8"/>
      <c r="BB435" s="8"/>
      <c r="BC435" s="8"/>
      <c r="BD435" s="8"/>
      <c r="BE435" s="8"/>
      <c r="BU435" t="s">
        <v>2320</v>
      </c>
      <c r="BV435" s="8">
        <v>188.08</v>
      </c>
      <c r="BX435" s="14">
        <f ca="1"/>
        <v>31</v>
      </c>
      <c r="BY435" s="14" t="str">
        <f ca="1"/>
        <v>Helen Stein</v>
      </c>
      <c r="BZ435" s="14">
        <f ca="1"/>
        <v>10818.98</v>
      </c>
      <c r="CO435" t="s">
        <v>758</v>
      </c>
      <c r="CP435" s="8">
        <v>6119.82</v>
      </c>
      <c r="CR435" s="14">
        <f ca="1"/>
        <v>705</v>
      </c>
      <c r="CS435" s="14" t="str">
        <f ca="1"/>
        <v>Londonderry</v>
      </c>
      <c r="CT435" s="14">
        <f ca="1"/>
        <v>92.57</v>
      </c>
    </row>
    <row r="436" spans="46:98" x14ac:dyDescent="0.3">
      <c r="AT436" t="s">
        <v>949</v>
      </c>
      <c r="AU436" s="8">
        <v>463.79</v>
      </c>
      <c r="AV436" s="8"/>
      <c r="AW436" s="8"/>
      <c r="AX436" s="14">
        <f ca="1"/>
        <v>433</v>
      </c>
      <c r="AY436" s="14" t="str">
        <f ca="1"/>
        <v>Accessory29</v>
      </c>
      <c r="AZ436" s="14">
        <f ca="1"/>
        <v>469.69</v>
      </c>
      <c r="BA436" s="8"/>
      <c r="BB436" s="8"/>
      <c r="BC436" s="8"/>
      <c r="BD436" s="8"/>
      <c r="BE436" s="8"/>
      <c r="BU436" t="s">
        <v>1365</v>
      </c>
      <c r="BV436" s="8">
        <v>1554.91</v>
      </c>
      <c r="BX436" s="14">
        <f ca="1"/>
        <v>961</v>
      </c>
      <c r="BY436" s="14" t="str">
        <f ca="1"/>
        <v>Henry Ball</v>
      </c>
      <c r="BZ436" s="14">
        <f ca="1"/>
        <v>57.37</v>
      </c>
      <c r="CO436" t="s">
        <v>931</v>
      </c>
      <c r="CP436" s="8">
        <v>8.34</v>
      </c>
      <c r="CR436" s="14">
        <f ca="1"/>
        <v>63</v>
      </c>
      <c r="CS436" s="14" t="str">
        <f ca="1"/>
        <v>Longview</v>
      </c>
      <c r="CT436" s="14">
        <f ca="1"/>
        <v>6119.82</v>
      </c>
    </row>
    <row r="437" spans="46:98" x14ac:dyDescent="0.3">
      <c r="AT437" t="s">
        <v>662</v>
      </c>
      <c r="AU437" s="8">
        <v>462.03000000000003</v>
      </c>
      <c r="AV437" s="8"/>
      <c r="AW437" s="8"/>
      <c r="AX437" s="14">
        <f ca="1"/>
        <v>434</v>
      </c>
      <c r="AY437" s="14" t="str">
        <f ca="1"/>
        <v>Brown Kraft Recycled Envelopes</v>
      </c>
      <c r="AZ437" s="14">
        <f ca="1"/>
        <v>468.71000000000004</v>
      </c>
      <c r="BA437" s="8"/>
      <c r="BB437" s="8"/>
      <c r="BC437" s="8"/>
      <c r="BD437" s="8"/>
      <c r="BE437" s="8"/>
      <c r="BU437" t="s">
        <v>2499</v>
      </c>
      <c r="BV437" s="8">
        <v>92.57</v>
      </c>
      <c r="BX437" s="14">
        <f ca="1"/>
        <v>757</v>
      </c>
      <c r="BY437" s="14" t="str">
        <f ca="1"/>
        <v>Henry O'Connell</v>
      </c>
      <c r="BZ437" s="14">
        <f ca="1"/>
        <v>188.08</v>
      </c>
      <c r="CO437" t="s">
        <v>669</v>
      </c>
      <c r="CP437" s="8">
        <v>512.91</v>
      </c>
      <c r="CR437" s="14">
        <f ca="1"/>
        <v>864</v>
      </c>
      <c r="CS437" s="14" t="str">
        <f ca="1"/>
        <v>Lorain</v>
      </c>
      <c r="CT437" s="14">
        <f ca="1"/>
        <v>8.34</v>
      </c>
    </row>
    <row r="438" spans="46:98" x14ac:dyDescent="0.3">
      <c r="AT438" t="s">
        <v>2688</v>
      </c>
      <c r="AU438" s="8">
        <v>461.94</v>
      </c>
      <c r="AV438" s="8"/>
      <c r="AW438" s="8"/>
      <c r="AX438" s="14">
        <f ca="1"/>
        <v>435</v>
      </c>
      <c r="AY438" s="14" t="str">
        <f ca="1"/>
        <v>Binding Machine Supplies</v>
      </c>
      <c r="AZ438" s="14">
        <f ca="1"/>
        <v>463.79</v>
      </c>
      <c r="BA438" s="8"/>
      <c r="BB438" s="8"/>
      <c r="BC438" s="8"/>
      <c r="BD438" s="8"/>
      <c r="BE438" s="8"/>
      <c r="BU438" t="s">
        <v>161</v>
      </c>
      <c r="BV438" s="8">
        <v>2477.46</v>
      </c>
      <c r="BX438" s="14">
        <f ca="1"/>
        <v>288</v>
      </c>
      <c r="BY438" s="14" t="str">
        <f ca="1"/>
        <v>Herbert Beard</v>
      </c>
      <c r="BZ438" s="14">
        <f ca="1"/>
        <v>1554.91</v>
      </c>
      <c r="CO438" t="s">
        <v>38</v>
      </c>
      <c r="CP438" s="8">
        <v>154806.10999999996</v>
      </c>
      <c r="CR438" s="14">
        <f ca="1"/>
        <v>428</v>
      </c>
      <c r="CS438" s="14" t="str">
        <f ca="1"/>
        <v>Los Altos</v>
      </c>
      <c r="CT438" s="14">
        <f ca="1"/>
        <v>512.91</v>
      </c>
    </row>
    <row r="439" spans="46:98" x14ac:dyDescent="0.3">
      <c r="AT439" t="s">
        <v>794</v>
      </c>
      <c r="AU439" s="8">
        <v>461.69</v>
      </c>
      <c r="AV439" s="8"/>
      <c r="AW439" s="8"/>
      <c r="AX439" s="14">
        <f ca="1"/>
        <v>436</v>
      </c>
      <c r="AY439" s="14" t="str">
        <f ca="1"/>
        <v>Riverleaf Stik-Withit® Designer Note Cubes®</v>
      </c>
      <c r="AZ439" s="14">
        <f ca="1"/>
        <v>462.03000000000003</v>
      </c>
      <c r="BA439" s="8"/>
      <c r="BB439" s="8"/>
      <c r="BC439" s="8"/>
      <c r="BD439" s="8"/>
      <c r="BE439" s="8"/>
      <c r="BU439" t="s">
        <v>2477</v>
      </c>
      <c r="BV439" s="8">
        <v>28</v>
      </c>
      <c r="BX439" s="14">
        <f ca="1"/>
        <v>883</v>
      </c>
      <c r="BY439" s="14" t="str">
        <f ca="1"/>
        <v>Herbert Donnelly Swanson</v>
      </c>
      <c r="BZ439" s="14">
        <f ca="1"/>
        <v>92.57</v>
      </c>
      <c r="CO439" t="s">
        <v>1754</v>
      </c>
      <c r="CP439" s="8">
        <v>51.83</v>
      </c>
      <c r="CR439" s="14">
        <f ca="1"/>
        <v>1</v>
      </c>
      <c r="CS439" s="14" t="str">
        <f ca="1"/>
        <v>Los Angeles</v>
      </c>
      <c r="CT439" s="14">
        <f ca="1"/>
        <v>154806.10999999996</v>
      </c>
    </row>
    <row r="440" spans="46:98" x14ac:dyDescent="0.3">
      <c r="AT440" t="s">
        <v>1921</v>
      </c>
      <c r="AU440" s="8">
        <v>461.19</v>
      </c>
      <c r="AV440" s="8"/>
      <c r="AW440" s="8"/>
      <c r="AX440" s="14">
        <f ca="1"/>
        <v>437</v>
      </c>
      <c r="AY440" s="14" t="str">
        <f ca="1"/>
        <v>Xerox 1929</v>
      </c>
      <c r="AZ440" s="14">
        <f ca="1"/>
        <v>461.94</v>
      </c>
      <c r="BA440" s="8"/>
      <c r="BB440" s="8"/>
      <c r="BC440" s="8"/>
      <c r="BD440" s="8"/>
      <c r="BE440" s="8"/>
      <c r="BU440" t="s">
        <v>2449</v>
      </c>
      <c r="BV440" s="8">
        <v>261.33999999999997</v>
      </c>
      <c r="BX440" s="14">
        <f ca="1"/>
        <v>200</v>
      </c>
      <c r="BY440" s="14" t="str">
        <f ca="1"/>
        <v>Herbert Holden</v>
      </c>
      <c r="BZ440" s="14">
        <f ca="1"/>
        <v>2477.46</v>
      </c>
      <c r="CO440" t="s">
        <v>2106</v>
      </c>
      <c r="CP440" s="8">
        <v>32.4</v>
      </c>
      <c r="CR440" s="14">
        <f ca="1"/>
        <v>773</v>
      </c>
      <c r="CS440" s="14" t="str">
        <f ca="1"/>
        <v>Los Banos</v>
      </c>
      <c r="CT440" s="14">
        <f ca="1"/>
        <v>51.83</v>
      </c>
    </row>
    <row r="441" spans="46:98" x14ac:dyDescent="0.3">
      <c r="AT441" t="s">
        <v>944</v>
      </c>
      <c r="AU441" s="8">
        <v>460.87</v>
      </c>
      <c r="AV441" s="8"/>
      <c r="AW441" s="8"/>
      <c r="AX441" s="14">
        <f ca="1"/>
        <v>438</v>
      </c>
      <c r="AY441" s="14" t="str">
        <f ca="1"/>
        <v>Xerox 1880</v>
      </c>
      <c r="AZ441" s="14">
        <f ca="1"/>
        <v>461.69</v>
      </c>
      <c r="BA441" s="8"/>
      <c r="BB441" s="8"/>
      <c r="BC441" s="8"/>
      <c r="BD441" s="8"/>
      <c r="BE441" s="8"/>
      <c r="BU441" t="s">
        <v>2766</v>
      </c>
      <c r="BV441" s="8">
        <v>129.54</v>
      </c>
      <c r="BX441" s="14">
        <f ca="1"/>
        <v>1063</v>
      </c>
      <c r="BY441" s="14" t="str">
        <f ca="1"/>
        <v>Herbert Williamson</v>
      </c>
      <c r="BZ441" s="14">
        <f ca="1"/>
        <v>28</v>
      </c>
      <c r="CO441" t="s">
        <v>843</v>
      </c>
      <c r="CP441" s="8">
        <v>5570.3499999999995</v>
      </c>
      <c r="CR441" s="14">
        <f ca="1"/>
        <v>817</v>
      </c>
      <c r="CS441" s="14" t="str">
        <f ca="1"/>
        <v>Los Gatos</v>
      </c>
      <c r="CT441" s="14">
        <f ca="1"/>
        <v>32.4</v>
      </c>
    </row>
    <row r="442" spans="46:98" x14ac:dyDescent="0.3">
      <c r="AT442" t="s">
        <v>1759</v>
      </c>
      <c r="AU442" s="8">
        <v>456.58</v>
      </c>
      <c r="AV442" s="8"/>
      <c r="AW442" s="8"/>
      <c r="AX442" s="14">
        <f ca="1"/>
        <v>439</v>
      </c>
      <c r="AY442" s="14" t="str">
        <f ca="1"/>
        <v>Hunt BOSTON® Vista® Battery-Operated Pencil Sharpener, Black</v>
      </c>
      <c r="AZ442" s="14">
        <f ca="1"/>
        <v>461.19</v>
      </c>
      <c r="BA442" s="8"/>
      <c r="BB442" s="8"/>
      <c r="BC442" s="8"/>
      <c r="BD442" s="8"/>
      <c r="BE442" s="8"/>
      <c r="BU442" t="s">
        <v>2681</v>
      </c>
      <c r="BV442" s="8">
        <v>99.92</v>
      </c>
      <c r="BX442" s="14">
        <f ca="1"/>
        <v>688</v>
      </c>
      <c r="BY442" s="14" t="str">
        <f ca="1"/>
        <v>Hilda Bennett</v>
      </c>
      <c r="BZ442" s="14">
        <f ca="1"/>
        <v>261.33999999999997</v>
      </c>
      <c r="CO442" t="s">
        <v>1791</v>
      </c>
      <c r="CP442" s="8">
        <v>102.54</v>
      </c>
      <c r="CR442" s="14">
        <f ca="1"/>
        <v>76</v>
      </c>
      <c r="CS442" s="14" t="str">
        <f ca="1"/>
        <v>Louisville</v>
      </c>
      <c r="CT442" s="14">
        <f ca="1"/>
        <v>5570.3499999999995</v>
      </c>
    </row>
    <row r="443" spans="46:98" x14ac:dyDescent="0.3">
      <c r="AT443" t="s">
        <v>246</v>
      </c>
      <c r="AU443" s="8">
        <v>451.61</v>
      </c>
      <c r="AV443" s="8"/>
      <c r="AW443" s="8"/>
      <c r="AX443" s="14">
        <f ca="1"/>
        <v>440</v>
      </c>
      <c r="AY443" s="14" t="str">
        <f ca="1"/>
        <v>3M Office Air Cleaner</v>
      </c>
      <c r="AZ443" s="14">
        <f ca="1"/>
        <v>460.87</v>
      </c>
      <c r="BA443" s="8"/>
      <c r="BB443" s="8"/>
      <c r="BC443" s="8"/>
      <c r="BD443" s="8"/>
      <c r="BE443" s="8"/>
      <c r="BU443" t="s">
        <v>2195</v>
      </c>
      <c r="BV443" s="8">
        <v>477.2</v>
      </c>
      <c r="BX443" s="14">
        <f ca="1"/>
        <v>818</v>
      </c>
      <c r="BY443" s="14" t="str">
        <f ca="1"/>
        <v>Holly Osborne</v>
      </c>
      <c r="BZ443" s="14">
        <f ca="1"/>
        <v>129.54</v>
      </c>
      <c r="CO443" t="s">
        <v>1527</v>
      </c>
      <c r="CP443" s="8">
        <v>79.02</v>
      </c>
      <c r="CR443" s="14">
        <f ca="1"/>
        <v>687</v>
      </c>
      <c r="CS443" s="14" t="str">
        <f ca="1"/>
        <v>Loveland</v>
      </c>
      <c r="CT443" s="14">
        <f ca="1"/>
        <v>102.54</v>
      </c>
    </row>
    <row r="444" spans="46:98" x14ac:dyDescent="0.3">
      <c r="AT444" t="s">
        <v>1785</v>
      </c>
      <c r="AU444" s="8">
        <v>450.49</v>
      </c>
      <c r="AV444" s="8"/>
      <c r="AW444" s="8"/>
      <c r="AX444" s="14">
        <f ca="1"/>
        <v>441</v>
      </c>
      <c r="AY444" s="14" t="str">
        <f ca="1"/>
        <v>Panasonic KP-350BK Electric Pencil Sharpener with Auto Stop</v>
      </c>
      <c r="AZ444" s="14">
        <f ca="1"/>
        <v>456.58</v>
      </c>
      <c r="BA444" s="8"/>
      <c r="BB444" s="8"/>
      <c r="BC444" s="8"/>
      <c r="BD444" s="8"/>
      <c r="BE444" s="8"/>
      <c r="BU444" t="s">
        <v>2868</v>
      </c>
      <c r="BV444" s="8">
        <v>205.98</v>
      </c>
      <c r="BX444" s="14">
        <f ca="1"/>
        <v>866</v>
      </c>
      <c r="BY444" s="14" t="str">
        <f ca="1"/>
        <v>Holly Pate</v>
      </c>
      <c r="BZ444" s="14">
        <f ca="1"/>
        <v>99.92</v>
      </c>
      <c r="CO444" t="s">
        <v>2963</v>
      </c>
      <c r="CP444" s="8">
        <v>25.45</v>
      </c>
      <c r="CR444" s="14">
        <f ca="1"/>
        <v>726</v>
      </c>
      <c r="CS444" s="14" t="str">
        <f ca="1"/>
        <v>Lubbock</v>
      </c>
      <c r="CT444" s="14">
        <f ca="1"/>
        <v>79.02</v>
      </c>
    </row>
    <row r="445" spans="46:98" x14ac:dyDescent="0.3">
      <c r="AT445" t="s">
        <v>149</v>
      </c>
      <c r="AU445" s="8">
        <v>448.53</v>
      </c>
      <c r="AV445" s="8"/>
      <c r="AW445" s="8"/>
      <c r="AX445" s="14">
        <f ca="1"/>
        <v>442</v>
      </c>
      <c r="AY445" s="14" t="str">
        <f ca="1"/>
        <v>Peel-Off® China Markers</v>
      </c>
      <c r="AZ445" s="14">
        <f ca="1"/>
        <v>451.61</v>
      </c>
      <c r="BA445" s="8"/>
      <c r="BB445" s="8"/>
      <c r="BC445" s="8"/>
      <c r="BD445" s="8"/>
      <c r="BE445" s="8"/>
      <c r="BU445" t="s">
        <v>2677</v>
      </c>
      <c r="BV445" s="8">
        <v>175.51</v>
      </c>
      <c r="BX445" s="14">
        <f ca="1"/>
        <v>539</v>
      </c>
      <c r="BY445" s="14" t="str">
        <f ca="1"/>
        <v>Howard Burnett</v>
      </c>
      <c r="BZ445" s="14">
        <f ca="1"/>
        <v>477.2</v>
      </c>
      <c r="CO445" t="s">
        <v>1364</v>
      </c>
      <c r="CP445" s="8">
        <v>952.26</v>
      </c>
      <c r="CR445" s="14">
        <f ca="1"/>
        <v>831</v>
      </c>
      <c r="CS445" s="14" t="str">
        <f ca="1"/>
        <v>Lufkin</v>
      </c>
      <c r="CT445" s="14">
        <f ca="1"/>
        <v>25.45</v>
      </c>
    </row>
    <row r="446" spans="46:98" x14ac:dyDescent="0.3">
      <c r="AT446" t="s">
        <v>234</v>
      </c>
      <c r="AU446" s="8">
        <v>443.87</v>
      </c>
      <c r="AV446" s="8"/>
      <c r="AW446" s="8"/>
      <c r="AX446" s="14">
        <f ca="1"/>
        <v>443</v>
      </c>
      <c r="AY446" s="14" t="str">
        <f ca="1"/>
        <v>Global Push Button Manager's Chair, Indigo</v>
      </c>
      <c r="AZ446" s="14">
        <f ca="1"/>
        <v>450.49</v>
      </c>
      <c r="BA446" s="8"/>
      <c r="BB446" s="8"/>
      <c r="BC446" s="8"/>
      <c r="BD446" s="8"/>
      <c r="BE446" s="8"/>
      <c r="BU446" t="s">
        <v>1535</v>
      </c>
      <c r="BV446" s="8">
        <v>34.64</v>
      </c>
      <c r="BX446" s="14">
        <f ca="1"/>
        <v>734</v>
      </c>
      <c r="BY446" s="14" t="str">
        <f ca="1"/>
        <v>Howard Rogers</v>
      </c>
      <c r="BZ446" s="14">
        <f ca="1"/>
        <v>205.98</v>
      </c>
      <c r="CO446" t="s">
        <v>2295</v>
      </c>
      <c r="CP446" s="8">
        <v>646.88</v>
      </c>
      <c r="CR446" s="14">
        <f ca="1"/>
        <v>332</v>
      </c>
      <c r="CS446" s="14" t="str">
        <f ca="1"/>
        <v>Lunenburg</v>
      </c>
      <c r="CT446" s="14">
        <f ca="1"/>
        <v>952.26</v>
      </c>
    </row>
    <row r="447" spans="46:98" x14ac:dyDescent="0.3">
      <c r="AT447" t="s">
        <v>102</v>
      </c>
      <c r="AU447" s="8">
        <v>441.68</v>
      </c>
      <c r="AV447" s="8"/>
      <c r="AW447" s="8"/>
      <c r="AX447" s="14">
        <f ca="1"/>
        <v>444</v>
      </c>
      <c r="AY447" s="14" t="str">
        <f ca="1"/>
        <v>Xerox 1897</v>
      </c>
      <c r="AZ447" s="14">
        <f ca="1"/>
        <v>448.53</v>
      </c>
      <c r="BA447" s="8"/>
      <c r="BB447" s="8"/>
      <c r="BC447" s="8"/>
      <c r="BD447" s="8"/>
      <c r="BE447" s="8"/>
      <c r="BU447" t="s">
        <v>705</v>
      </c>
      <c r="BV447" s="8">
        <v>790.56000000000006</v>
      </c>
      <c r="BX447" s="14">
        <f ca="1"/>
        <v>765</v>
      </c>
      <c r="BY447" s="14" t="str">
        <f ca="1"/>
        <v>Ian Hall</v>
      </c>
      <c r="BZ447" s="14">
        <f ca="1"/>
        <v>175.51</v>
      </c>
      <c r="CO447" t="s">
        <v>2592</v>
      </c>
      <c r="CP447" s="8">
        <v>538.64</v>
      </c>
      <c r="CR447" s="14">
        <f ca="1"/>
        <v>390</v>
      </c>
      <c r="CS447" s="14" t="str">
        <f ca="1"/>
        <v>Lynnwood</v>
      </c>
      <c r="CT447" s="14">
        <f ca="1"/>
        <v>646.88</v>
      </c>
    </row>
    <row r="448" spans="46:98" x14ac:dyDescent="0.3">
      <c r="AT448" t="s">
        <v>353</v>
      </c>
      <c r="AU448" s="8">
        <v>440.93</v>
      </c>
      <c r="AV448" s="8"/>
      <c r="AW448" s="8"/>
      <c r="AX448" s="14">
        <f ca="1"/>
        <v>445</v>
      </c>
      <c r="AY448" s="14" t="str">
        <f ca="1"/>
        <v>Career Cubicle Clock, 8 1/4", Black</v>
      </c>
      <c r="AZ448" s="14">
        <f ca="1"/>
        <v>443.87</v>
      </c>
      <c r="BA448" s="8"/>
      <c r="BB448" s="8"/>
      <c r="BC448" s="8"/>
      <c r="BD448" s="8"/>
      <c r="BE448" s="8"/>
      <c r="BU448" t="s">
        <v>1439</v>
      </c>
      <c r="BV448" s="8">
        <v>8412.6200000000008</v>
      </c>
      <c r="BX448" s="14">
        <f ca="1"/>
        <v>1039</v>
      </c>
      <c r="BY448" s="14" t="str">
        <f ca="1"/>
        <v>Irene Li</v>
      </c>
      <c r="BZ448" s="14">
        <f ca="1"/>
        <v>34.64</v>
      </c>
      <c r="CO448" t="s">
        <v>1612</v>
      </c>
      <c r="CP448" s="8">
        <v>20974.449999999997</v>
      </c>
      <c r="CR448" s="14">
        <f ca="1"/>
        <v>417</v>
      </c>
      <c r="CS448" s="14" t="str">
        <f ca="1"/>
        <v>Macon</v>
      </c>
      <c r="CT448" s="14">
        <f ca="1"/>
        <v>538.64</v>
      </c>
    </row>
    <row r="449" spans="46:98" x14ac:dyDescent="0.3">
      <c r="AT449" t="s">
        <v>2176</v>
      </c>
      <c r="AU449" s="8">
        <v>438.33</v>
      </c>
      <c r="AV449" s="8"/>
      <c r="AW449" s="8"/>
      <c r="AX449" s="14">
        <f ca="1"/>
        <v>446</v>
      </c>
      <c r="AY449" s="14" t="str">
        <f ca="1"/>
        <v>Newell 323</v>
      </c>
      <c r="AZ449" s="14">
        <f ca="1"/>
        <v>441.68</v>
      </c>
      <c r="BA449" s="8"/>
      <c r="BB449" s="8"/>
      <c r="BC449" s="8"/>
      <c r="BD449" s="8"/>
      <c r="BE449" s="8"/>
      <c r="BU449" t="s">
        <v>2038</v>
      </c>
      <c r="BV449" s="8">
        <v>2498.1999999999998</v>
      </c>
      <c r="BX449" s="14">
        <f ca="1"/>
        <v>432</v>
      </c>
      <c r="BY449" s="14" t="str">
        <f ca="1"/>
        <v>Irene Murphy</v>
      </c>
      <c r="BZ449" s="14">
        <f ca="1"/>
        <v>790.56000000000006</v>
      </c>
      <c r="CO449" t="s">
        <v>1308</v>
      </c>
      <c r="CP449" s="8">
        <v>64.34</v>
      </c>
      <c r="CR449" s="14">
        <f ca="1"/>
        <v>9</v>
      </c>
      <c r="CS449" s="14" t="str">
        <f ca="1"/>
        <v>Madison</v>
      </c>
      <c r="CT449" s="14">
        <f ca="1"/>
        <v>20974.449999999997</v>
      </c>
    </row>
    <row r="450" spans="46:98" x14ac:dyDescent="0.3">
      <c r="AT450" t="s">
        <v>1762</v>
      </c>
      <c r="AU450" s="8">
        <v>434.85</v>
      </c>
      <c r="AV450" s="8"/>
      <c r="AW450" s="8"/>
      <c r="AX450" s="14">
        <f ca="1"/>
        <v>447</v>
      </c>
      <c r="AY450" s="14" t="str">
        <f ca="1"/>
        <v>Dana Swing-Arm Lamps</v>
      </c>
      <c r="AZ450" s="14">
        <f ca="1"/>
        <v>440.93</v>
      </c>
      <c r="BA450" s="8"/>
      <c r="BB450" s="8"/>
      <c r="BC450" s="8"/>
      <c r="BD450" s="8"/>
      <c r="BE450" s="8"/>
      <c r="BU450" t="s">
        <v>2291</v>
      </c>
      <c r="BV450" s="8">
        <v>41.29</v>
      </c>
      <c r="BX450" s="14">
        <f ca="1"/>
        <v>53</v>
      </c>
      <c r="BY450" s="14" t="str">
        <f ca="1"/>
        <v>Jack Hatcher</v>
      </c>
      <c r="BZ450" s="14">
        <f ca="1"/>
        <v>8412.6200000000008</v>
      </c>
      <c r="CO450" t="s">
        <v>2746</v>
      </c>
      <c r="CP450" s="8">
        <v>136.99</v>
      </c>
      <c r="CR450" s="14">
        <f ca="1"/>
        <v>748</v>
      </c>
      <c r="CS450" s="14" t="str">
        <f ca="1"/>
        <v>Madison Heights</v>
      </c>
      <c r="CT450" s="14">
        <f ca="1"/>
        <v>64.34</v>
      </c>
    </row>
    <row r="451" spans="46:98" x14ac:dyDescent="0.3">
      <c r="AT451" t="s">
        <v>1544</v>
      </c>
      <c r="AU451" s="8">
        <v>434.75</v>
      </c>
      <c r="AV451" s="8"/>
      <c r="AW451" s="8"/>
      <c r="AX451" s="14">
        <f ca="1"/>
        <v>448</v>
      </c>
      <c r="AY451" s="14" t="str">
        <f ca="1"/>
        <v>Nu-Form 106-Key Ergonomic Keyboard w/ Touchpad</v>
      </c>
      <c r="AZ451" s="14">
        <f ca="1"/>
        <v>438.33</v>
      </c>
      <c r="BA451" s="8"/>
      <c r="BB451" s="8"/>
      <c r="BC451" s="8"/>
      <c r="BD451" s="8"/>
      <c r="BE451" s="8"/>
      <c r="BU451" t="s">
        <v>2128</v>
      </c>
      <c r="BV451" s="8">
        <v>56.24</v>
      </c>
      <c r="BX451" s="14">
        <f ca="1"/>
        <v>199</v>
      </c>
      <c r="BY451" s="14" t="str">
        <f ca="1"/>
        <v>Jack Horn</v>
      </c>
      <c r="BZ451" s="14">
        <f ca="1"/>
        <v>2498.1999999999998</v>
      </c>
      <c r="CO451" t="s">
        <v>1299</v>
      </c>
      <c r="CP451" s="8">
        <v>4294.47</v>
      </c>
      <c r="CR451" s="14">
        <f ca="1"/>
        <v>651</v>
      </c>
      <c r="CS451" s="14" t="str">
        <f ca="1"/>
        <v>Manchester</v>
      </c>
      <c r="CT451" s="14">
        <f ca="1"/>
        <v>136.99</v>
      </c>
    </row>
    <row r="452" spans="46:98" x14ac:dyDescent="0.3">
      <c r="AT452" t="s">
        <v>899</v>
      </c>
      <c r="AU452" s="8">
        <v>432.44</v>
      </c>
      <c r="AV452" s="8"/>
      <c r="AW452" s="8"/>
      <c r="AX452" s="14">
        <f ca="1"/>
        <v>449</v>
      </c>
      <c r="AY452" s="14" t="str">
        <f ca="1"/>
        <v>Xerox 1882</v>
      </c>
      <c r="AZ452" s="14">
        <f ca="1"/>
        <v>434.85</v>
      </c>
      <c r="BA452" s="8"/>
      <c r="BB452" s="8"/>
      <c r="BC452" s="8"/>
      <c r="BD452" s="8"/>
      <c r="BE452" s="8"/>
      <c r="BU452" t="s">
        <v>1026</v>
      </c>
      <c r="BV452" s="8">
        <v>680.58</v>
      </c>
      <c r="BX452" s="14">
        <f ca="1"/>
        <v>1016</v>
      </c>
      <c r="BY452" s="14" t="str">
        <f ca="1"/>
        <v>Jack Morse</v>
      </c>
      <c r="BZ452" s="14">
        <f ca="1"/>
        <v>41.29</v>
      </c>
      <c r="CO452" t="s">
        <v>2606</v>
      </c>
      <c r="CP452" s="8">
        <v>3479.24</v>
      </c>
      <c r="CR452" s="14">
        <f ca="1"/>
        <v>97</v>
      </c>
      <c r="CS452" s="14" t="str">
        <f ca="1"/>
        <v>Mandan</v>
      </c>
      <c r="CT452" s="14">
        <f ca="1"/>
        <v>4294.47</v>
      </c>
    </row>
    <row r="453" spans="46:98" x14ac:dyDescent="0.3">
      <c r="AT453" t="s">
        <v>1997</v>
      </c>
      <c r="AU453" s="8">
        <v>431.84</v>
      </c>
      <c r="AV453" s="8"/>
      <c r="AW453" s="8"/>
      <c r="AX453" s="14">
        <f ca="1"/>
        <v>450</v>
      </c>
      <c r="AY453" s="14" t="str">
        <f ca="1"/>
        <v>Telescoping Adjustable Floor Lamp</v>
      </c>
      <c r="AZ453" s="14">
        <f ca="1"/>
        <v>434.75</v>
      </c>
      <c r="BA453" s="8"/>
      <c r="BB453" s="8"/>
      <c r="BC453" s="8"/>
      <c r="BD453" s="8"/>
      <c r="BE453" s="8"/>
      <c r="BU453" t="s">
        <v>2217</v>
      </c>
      <c r="BV453" s="8">
        <v>57.14</v>
      </c>
      <c r="BX453" s="14">
        <f ca="1"/>
        <v>967</v>
      </c>
      <c r="BY453" s="14" t="str">
        <f ca="1"/>
        <v>Jackie Burke</v>
      </c>
      <c r="BZ453" s="14">
        <f ca="1"/>
        <v>56.24</v>
      </c>
      <c r="CO453" t="s">
        <v>1627</v>
      </c>
      <c r="CP453" s="8">
        <v>417.71</v>
      </c>
      <c r="CR453" s="14">
        <f ca="1"/>
        <v>123</v>
      </c>
      <c r="CS453" s="14" t="str">
        <f ca="1"/>
        <v>Manhattan</v>
      </c>
      <c r="CT453" s="14">
        <f ca="1"/>
        <v>3479.24</v>
      </c>
    </row>
    <row r="454" spans="46:98" x14ac:dyDescent="0.3">
      <c r="AT454" t="s">
        <v>207</v>
      </c>
      <c r="AU454" s="8">
        <v>429.24</v>
      </c>
      <c r="AV454" s="8"/>
      <c r="AW454" s="8"/>
      <c r="AX454" s="14">
        <f ca="1"/>
        <v>451</v>
      </c>
      <c r="AY454" s="14" t="str">
        <f ca="1"/>
        <v>Linden® 12" Wall Clock With Oak Frame</v>
      </c>
      <c r="AZ454" s="14">
        <f ca="1"/>
        <v>432.44</v>
      </c>
      <c r="BA454" s="8"/>
      <c r="BB454" s="8"/>
      <c r="BC454" s="8"/>
      <c r="BD454" s="8"/>
      <c r="BE454" s="8"/>
      <c r="BU454" t="s">
        <v>1695</v>
      </c>
      <c r="BV454" s="8">
        <v>1932.11</v>
      </c>
      <c r="BX454" s="14">
        <f ca="1"/>
        <v>462</v>
      </c>
      <c r="BY454" s="14" t="str">
        <f ca="1"/>
        <v>Jackie Capps</v>
      </c>
      <c r="BZ454" s="14">
        <f ca="1"/>
        <v>680.58</v>
      </c>
      <c r="CO454" t="s">
        <v>475</v>
      </c>
      <c r="CP454" s="8">
        <v>7415.64</v>
      </c>
      <c r="CR454" s="14">
        <f ca="1"/>
        <v>466</v>
      </c>
      <c r="CS454" s="14" t="str">
        <f ca="1"/>
        <v>Manitowoc</v>
      </c>
      <c r="CT454" s="14">
        <f ca="1"/>
        <v>417.71</v>
      </c>
    </row>
    <row r="455" spans="46:98" x14ac:dyDescent="0.3">
      <c r="AT455" t="s">
        <v>2981</v>
      </c>
      <c r="AU455" s="8">
        <v>428.85</v>
      </c>
      <c r="AV455" s="8"/>
      <c r="AW455" s="8"/>
      <c r="AX455" s="14">
        <f ca="1"/>
        <v>452</v>
      </c>
      <c r="AY455" s="14" t="str">
        <f ca="1"/>
        <v>Howard Miller 13" Diameter Goldtone Round Wall Clock</v>
      </c>
      <c r="AZ455" s="14">
        <f ca="1"/>
        <v>431.84</v>
      </c>
      <c r="BA455" s="8"/>
      <c r="BB455" s="8"/>
      <c r="BC455" s="8"/>
      <c r="BD455" s="8"/>
      <c r="BE455" s="8"/>
      <c r="BU455" t="s">
        <v>1937</v>
      </c>
      <c r="BV455" s="8">
        <v>345.07</v>
      </c>
      <c r="BX455" s="14">
        <f ca="1"/>
        <v>963</v>
      </c>
      <c r="BY455" s="14" t="str">
        <f ca="1"/>
        <v>Jackie Flynn</v>
      </c>
      <c r="BZ455" s="14">
        <f ca="1"/>
        <v>57.14</v>
      </c>
      <c r="CO455" t="s">
        <v>970</v>
      </c>
      <c r="CP455" s="8">
        <v>280.39999999999998</v>
      </c>
      <c r="CR455" s="14">
        <f ca="1"/>
        <v>48</v>
      </c>
      <c r="CS455" s="14" t="str">
        <f ca="1"/>
        <v>Mankato</v>
      </c>
      <c r="CT455" s="14">
        <f ca="1"/>
        <v>7415.64</v>
      </c>
    </row>
    <row r="456" spans="46:98" x14ac:dyDescent="0.3">
      <c r="AT456" t="s">
        <v>604</v>
      </c>
      <c r="AU456" s="8">
        <v>427.66</v>
      </c>
      <c r="AV456" s="8"/>
      <c r="AW456" s="8"/>
      <c r="AX456" s="14">
        <f ca="1"/>
        <v>453</v>
      </c>
      <c r="AY456" s="14" t="str">
        <f ca="1"/>
        <v>Wilson Jones 14 Line Acrylic Coated Pressboard Data Binders</v>
      </c>
      <c r="AZ456" s="14">
        <f ca="1"/>
        <v>429.24</v>
      </c>
      <c r="BA456" s="8"/>
      <c r="BB456" s="8"/>
      <c r="BC456" s="8"/>
      <c r="BD456" s="8"/>
      <c r="BE456" s="8"/>
      <c r="BU456" t="s">
        <v>536</v>
      </c>
      <c r="BV456" s="8">
        <v>7029.1</v>
      </c>
      <c r="BX456" s="14">
        <f ca="1"/>
        <v>245</v>
      </c>
      <c r="BY456" s="14" t="str">
        <f ca="1"/>
        <v>Jackie McCullough</v>
      </c>
      <c r="BZ456" s="14">
        <f ca="1"/>
        <v>1932.11</v>
      </c>
      <c r="CO456" t="s">
        <v>1317</v>
      </c>
      <c r="CP456" s="8">
        <v>242.32999999999998</v>
      </c>
      <c r="CR456" s="14">
        <f ca="1"/>
        <v>549</v>
      </c>
      <c r="CS456" s="14" t="str">
        <f ca="1"/>
        <v>Mansfield</v>
      </c>
      <c r="CT456" s="14">
        <f ca="1"/>
        <v>280.39999999999998</v>
      </c>
    </row>
    <row r="457" spans="46:98" x14ac:dyDescent="0.3">
      <c r="AT457" t="s">
        <v>641</v>
      </c>
      <c r="AU457" s="8">
        <v>425.78</v>
      </c>
      <c r="AV457" s="8"/>
      <c r="AW457" s="8"/>
      <c r="AX457" s="14">
        <f ca="1"/>
        <v>454</v>
      </c>
      <c r="AY457" s="14" t="str">
        <f ca="1"/>
        <v>Boston 1799 Powerhouse™ Electric Pencil Sharpener</v>
      </c>
      <c r="AZ457" s="14">
        <f ca="1"/>
        <v>428.85</v>
      </c>
      <c r="BA457" s="8"/>
      <c r="BB457" s="8"/>
      <c r="BC457" s="8"/>
      <c r="BD457" s="8"/>
      <c r="BE457" s="8"/>
      <c r="BU457" t="s">
        <v>1828</v>
      </c>
      <c r="BV457" s="8">
        <v>606.51</v>
      </c>
      <c r="BX457" s="14">
        <f ca="1"/>
        <v>620</v>
      </c>
      <c r="BY457" s="14" t="str">
        <f ca="1"/>
        <v>Jacob Burgess</v>
      </c>
      <c r="BZ457" s="14">
        <f ca="1"/>
        <v>345.07</v>
      </c>
      <c r="CO457" t="s">
        <v>1454</v>
      </c>
      <c r="CP457" s="8">
        <v>920.56</v>
      </c>
      <c r="CR457" s="14">
        <f ca="1"/>
        <v>573</v>
      </c>
      <c r="CS457" s="14" t="str">
        <f ca="1"/>
        <v>Manteca</v>
      </c>
      <c r="CT457" s="14">
        <f ca="1"/>
        <v>242.32999999999998</v>
      </c>
    </row>
    <row r="458" spans="46:98" x14ac:dyDescent="0.3">
      <c r="AT458" t="s">
        <v>1234</v>
      </c>
      <c r="AU458" s="8">
        <v>423.77</v>
      </c>
      <c r="AV458" s="8"/>
      <c r="AW458" s="8"/>
      <c r="AX458" s="14">
        <f ca="1"/>
        <v>455</v>
      </c>
      <c r="AY458" s="14" t="str">
        <f ca="1"/>
        <v>GE 4 Foot Flourescent Tube, 40 Watt</v>
      </c>
      <c r="AZ458" s="14">
        <f ca="1"/>
        <v>427.66</v>
      </c>
      <c r="BA458" s="8"/>
      <c r="BB458" s="8"/>
      <c r="BC458" s="8"/>
      <c r="BD458" s="8"/>
      <c r="BE458" s="8"/>
      <c r="BU458" t="s">
        <v>1859</v>
      </c>
      <c r="BV458" s="8">
        <v>1458.67</v>
      </c>
      <c r="BX458" s="14">
        <f ca="1"/>
        <v>70</v>
      </c>
      <c r="BY458" s="14" t="str">
        <f ca="1"/>
        <v>Jacob Hirsch</v>
      </c>
      <c r="BZ458" s="14">
        <f ca="1"/>
        <v>7029.1</v>
      </c>
      <c r="CO458" t="s">
        <v>1783</v>
      </c>
      <c r="CP458" s="8">
        <v>102.43</v>
      </c>
      <c r="CR458" s="14">
        <f ca="1"/>
        <v>341</v>
      </c>
      <c r="CS458" s="14" t="str">
        <f ca="1"/>
        <v>Maple Grove</v>
      </c>
      <c r="CT458" s="14">
        <f ca="1"/>
        <v>920.56</v>
      </c>
    </row>
    <row r="459" spans="46:98" x14ac:dyDescent="0.3">
      <c r="AT459" t="s">
        <v>351</v>
      </c>
      <c r="AU459" s="8">
        <v>422.56999999999994</v>
      </c>
      <c r="AV459" s="8"/>
      <c r="AW459" s="8"/>
      <c r="AX459" s="14">
        <f ca="1"/>
        <v>456</v>
      </c>
      <c r="AY459" s="14" t="str">
        <f ca="1"/>
        <v>Iris® 3-Drawer Stacking Bin, Black</v>
      </c>
      <c r="AZ459" s="14">
        <f ca="1"/>
        <v>425.78</v>
      </c>
      <c r="BA459" s="8"/>
      <c r="BB459" s="8"/>
      <c r="BC459" s="8"/>
      <c r="BD459" s="8"/>
      <c r="BE459" s="8"/>
      <c r="BU459" t="s">
        <v>1094</v>
      </c>
      <c r="BV459" s="8">
        <v>69.89</v>
      </c>
      <c r="BX459" s="14">
        <f ca="1"/>
        <v>489</v>
      </c>
      <c r="BY459" s="14" t="str">
        <f ca="1"/>
        <v>Jacob Lanier</v>
      </c>
      <c r="BZ459" s="14">
        <f ca="1"/>
        <v>606.51</v>
      </c>
      <c r="CO459" t="s">
        <v>1056</v>
      </c>
      <c r="CP459" s="8">
        <v>22.48</v>
      </c>
      <c r="CR459" s="14">
        <f ca="1"/>
        <v>688</v>
      </c>
      <c r="CS459" s="14" t="str">
        <f ca="1"/>
        <v>Maplewood</v>
      </c>
      <c r="CT459" s="14">
        <f ca="1"/>
        <v>102.43</v>
      </c>
    </row>
    <row r="460" spans="46:98" x14ac:dyDescent="0.3">
      <c r="AT460" t="s">
        <v>2376</v>
      </c>
      <c r="AU460" s="8">
        <v>421.06</v>
      </c>
      <c r="AV460" s="8"/>
      <c r="AW460" s="8"/>
      <c r="AX460" s="14">
        <f ca="1"/>
        <v>457</v>
      </c>
      <c r="AY460" s="14" t="str">
        <f ca="1"/>
        <v>Accessory25</v>
      </c>
      <c r="AZ460" s="14">
        <f ca="1"/>
        <v>423.77</v>
      </c>
      <c r="BA460" s="8"/>
      <c r="BB460" s="8"/>
      <c r="BC460" s="8"/>
      <c r="BD460" s="8"/>
      <c r="BE460" s="8"/>
      <c r="BU460" t="s">
        <v>92</v>
      </c>
      <c r="BV460" s="8">
        <v>73.97</v>
      </c>
      <c r="BX460" s="14">
        <f ca="1"/>
        <v>300</v>
      </c>
      <c r="BY460" s="14" t="str">
        <f ca="1"/>
        <v>Jacob McNeill</v>
      </c>
      <c r="BZ460" s="14">
        <f ca="1"/>
        <v>1458.67</v>
      </c>
      <c r="CO460" t="s">
        <v>2847</v>
      </c>
      <c r="CP460" s="8">
        <v>134.09</v>
      </c>
      <c r="CR460" s="14">
        <f ca="1"/>
        <v>835</v>
      </c>
      <c r="CS460" s="14" t="str">
        <f ca="1"/>
        <v>Marietta</v>
      </c>
      <c r="CT460" s="14">
        <f ca="1"/>
        <v>22.48</v>
      </c>
    </row>
    <row r="461" spans="46:98" x14ac:dyDescent="0.3">
      <c r="AT461" t="s">
        <v>436</v>
      </c>
      <c r="AU461" s="8">
        <v>419.27</v>
      </c>
      <c r="AV461" s="8"/>
      <c r="AW461" s="8"/>
      <c r="AX461" s="14">
        <f ca="1"/>
        <v>458</v>
      </c>
      <c r="AY461" s="14" t="str">
        <f ca="1"/>
        <v>Eureka Disposable Bags for Sanitaire® Vibra Groomer I® Upright Vac</v>
      </c>
      <c r="AZ461" s="14">
        <f ca="1"/>
        <v>422.56999999999994</v>
      </c>
      <c r="BA461" s="8"/>
      <c r="BB461" s="8"/>
      <c r="BC461" s="8"/>
      <c r="BD461" s="8"/>
      <c r="BE461" s="8"/>
      <c r="BU461" t="s">
        <v>772</v>
      </c>
      <c r="BV461" s="8">
        <v>229.44</v>
      </c>
      <c r="BX461" s="14">
        <f ca="1"/>
        <v>932</v>
      </c>
      <c r="BY461" s="14" t="str">
        <f ca="1"/>
        <v>Jacob Murray</v>
      </c>
      <c r="BZ461" s="14">
        <f ca="1"/>
        <v>69.89</v>
      </c>
      <c r="CO461" t="s">
        <v>568</v>
      </c>
      <c r="CP461" s="8">
        <v>28.130000000000003</v>
      </c>
      <c r="CR461" s="14">
        <f ca="1"/>
        <v>655</v>
      </c>
      <c r="CS461" s="14" t="str">
        <f ca="1"/>
        <v>Marion</v>
      </c>
      <c r="CT461" s="14">
        <f ca="1"/>
        <v>134.09</v>
      </c>
    </row>
    <row r="462" spans="46:98" x14ac:dyDescent="0.3">
      <c r="AT462" t="s">
        <v>191</v>
      </c>
      <c r="AU462" s="8">
        <v>417.76</v>
      </c>
      <c r="AV462" s="8"/>
      <c r="AW462" s="8"/>
      <c r="AX462" s="14">
        <f ca="1"/>
        <v>459</v>
      </c>
      <c r="AY462" s="14" t="str">
        <f ca="1"/>
        <v>Electrix 20W Halogen Replacement Bulb for Zoom-In Desk Lamp</v>
      </c>
      <c r="AZ462" s="14">
        <f ca="1"/>
        <v>421.06</v>
      </c>
      <c r="BA462" s="8"/>
      <c r="BB462" s="8"/>
      <c r="BC462" s="8"/>
      <c r="BD462" s="8"/>
      <c r="BE462" s="8"/>
      <c r="BU462" t="s">
        <v>993</v>
      </c>
      <c r="BV462" s="8">
        <v>125.85999999999999</v>
      </c>
      <c r="BX462" s="14">
        <f ca="1"/>
        <v>923</v>
      </c>
      <c r="BY462" s="14" t="str">
        <f ca="1"/>
        <v>Jacqueline Noble</v>
      </c>
      <c r="BZ462" s="14">
        <f ca="1"/>
        <v>73.97</v>
      </c>
      <c r="CO462" t="s">
        <v>1922</v>
      </c>
      <c r="CP462" s="8">
        <v>267.32</v>
      </c>
      <c r="CR462" s="14">
        <f ca="1"/>
        <v>824</v>
      </c>
      <c r="CS462" s="14" t="str">
        <f ca="1"/>
        <v>Marshalltown</v>
      </c>
      <c r="CT462" s="14">
        <f ca="1"/>
        <v>28.130000000000003</v>
      </c>
    </row>
    <row r="463" spans="46:98" x14ac:dyDescent="0.3">
      <c r="AT463" t="s">
        <v>1446</v>
      </c>
      <c r="AU463" s="8">
        <v>416.62</v>
      </c>
      <c r="AV463" s="8"/>
      <c r="AW463" s="8"/>
      <c r="AX463" s="14">
        <f ca="1"/>
        <v>460</v>
      </c>
      <c r="AY463" s="14" t="str">
        <f ca="1"/>
        <v>Deflect-o EconoMat Studded, No Bevel Mat for Low Pile Carpeting</v>
      </c>
      <c r="AZ463" s="14">
        <f ca="1"/>
        <v>419.27</v>
      </c>
      <c r="BA463" s="8"/>
      <c r="BB463" s="8"/>
      <c r="BC463" s="8"/>
      <c r="BD463" s="8"/>
      <c r="BE463" s="8"/>
      <c r="BU463" t="s">
        <v>2569</v>
      </c>
      <c r="BV463" s="8">
        <v>6614.07</v>
      </c>
      <c r="BX463" s="14">
        <f ca="1"/>
        <v>716</v>
      </c>
      <c r="BY463" s="14" t="str">
        <f ca="1"/>
        <v>James Beck</v>
      </c>
      <c r="BZ463" s="14">
        <f ca="1"/>
        <v>229.44</v>
      </c>
      <c r="CO463" t="s">
        <v>812</v>
      </c>
      <c r="CP463" s="8">
        <v>1619.5300000000002</v>
      </c>
      <c r="CR463" s="14">
        <f ca="1"/>
        <v>557</v>
      </c>
      <c r="CS463" s="14" t="str">
        <f ca="1"/>
        <v>Martinez</v>
      </c>
      <c r="CT463" s="14">
        <f ca="1"/>
        <v>267.32</v>
      </c>
    </row>
    <row r="464" spans="46:98" x14ac:dyDescent="0.3">
      <c r="AT464" t="s">
        <v>48</v>
      </c>
      <c r="AU464" s="8">
        <v>416.44999999999993</v>
      </c>
      <c r="AV464" s="8"/>
      <c r="AW464" s="8"/>
      <c r="AX464" s="14">
        <f ca="1"/>
        <v>461</v>
      </c>
      <c r="AY464" s="14" t="str">
        <f ca="1"/>
        <v>Acme® Elite Stainless Steel Scissors</v>
      </c>
      <c r="AZ464" s="14">
        <f ca="1"/>
        <v>417.76</v>
      </c>
      <c r="BA464" s="8"/>
      <c r="BB464" s="8"/>
      <c r="BC464" s="8"/>
      <c r="BD464" s="8"/>
      <c r="BE464" s="8"/>
      <c r="BU464" t="s">
        <v>1526</v>
      </c>
      <c r="BV464" s="8">
        <v>79.02</v>
      </c>
      <c r="BX464" s="14">
        <f ca="1"/>
        <v>826</v>
      </c>
      <c r="BY464" s="14" t="str">
        <f ca="1"/>
        <v>James Davenport</v>
      </c>
      <c r="BZ464" s="14">
        <f ca="1"/>
        <v>125.85999999999999</v>
      </c>
      <c r="CO464" t="s">
        <v>1162</v>
      </c>
      <c r="CP464" s="8">
        <v>2722.43</v>
      </c>
      <c r="CR464" s="14">
        <f ca="1"/>
        <v>248</v>
      </c>
      <c r="CS464" s="14" t="str">
        <f ca="1"/>
        <v>Maryville</v>
      </c>
      <c r="CT464" s="14">
        <f ca="1"/>
        <v>1619.5300000000002</v>
      </c>
    </row>
    <row r="465" spans="46:98" x14ac:dyDescent="0.3">
      <c r="AT465" t="s">
        <v>1629</v>
      </c>
      <c r="AU465" s="8">
        <v>414.49</v>
      </c>
      <c r="AV465" s="8"/>
      <c r="AW465" s="8"/>
      <c r="AX465" s="14">
        <f ca="1"/>
        <v>462</v>
      </c>
      <c r="AY465" s="14" t="str">
        <f ca="1"/>
        <v>Accessory9</v>
      </c>
      <c r="AZ465" s="14">
        <f ca="1"/>
        <v>416.62</v>
      </c>
      <c r="BA465" s="8"/>
      <c r="BB465" s="8"/>
      <c r="BC465" s="8"/>
      <c r="BD465" s="8"/>
      <c r="BE465" s="8"/>
      <c r="BU465" t="s">
        <v>658</v>
      </c>
      <c r="BV465" s="8">
        <v>1240.81</v>
      </c>
      <c r="BX465" s="14">
        <f ca="1"/>
        <v>75</v>
      </c>
      <c r="BY465" s="14" t="str">
        <f ca="1"/>
        <v>James Dickinson Ball</v>
      </c>
      <c r="BZ465" s="14">
        <f ca="1"/>
        <v>6614.07</v>
      </c>
      <c r="CO465" t="s">
        <v>2457</v>
      </c>
      <c r="CP465" s="8">
        <v>14.76</v>
      </c>
      <c r="CR465" s="14">
        <f ca="1"/>
        <v>164</v>
      </c>
      <c r="CS465" s="14" t="str">
        <f ca="1"/>
        <v>Mason City</v>
      </c>
      <c r="CT465" s="14">
        <f ca="1"/>
        <v>2722.43</v>
      </c>
    </row>
    <row r="466" spans="46:98" x14ac:dyDescent="0.3">
      <c r="AT466" t="s">
        <v>770</v>
      </c>
      <c r="AU466" s="8">
        <v>408.32000000000005</v>
      </c>
      <c r="AV466" s="8"/>
      <c r="AW466" s="8"/>
      <c r="AX466" s="14">
        <f ca="1"/>
        <v>463</v>
      </c>
      <c r="AY466" s="14" t="str">
        <f ca="1"/>
        <v>Avery 481</v>
      </c>
      <c r="AZ466" s="14">
        <f ca="1"/>
        <v>416.44999999999993</v>
      </c>
      <c r="BA466" s="8"/>
      <c r="BB466" s="8"/>
      <c r="BC466" s="8"/>
      <c r="BD466" s="8"/>
      <c r="BE466" s="8"/>
      <c r="BU466" t="s">
        <v>2510</v>
      </c>
      <c r="BV466" s="8">
        <v>61.5</v>
      </c>
      <c r="BX466" s="14">
        <f ca="1"/>
        <v>912</v>
      </c>
      <c r="BY466" s="14" t="str">
        <f ca="1"/>
        <v>James Hunter</v>
      </c>
      <c r="BZ466" s="14">
        <f ca="1"/>
        <v>79.02</v>
      </c>
      <c r="CO466" t="s">
        <v>2552</v>
      </c>
      <c r="CP466" s="8">
        <v>3272.4900000000002</v>
      </c>
      <c r="CR466" s="14">
        <f ca="1"/>
        <v>850</v>
      </c>
      <c r="CS466" s="14" t="str">
        <f ca="1"/>
        <v>Massillon</v>
      </c>
      <c r="CT466" s="14">
        <f ca="1"/>
        <v>14.76</v>
      </c>
    </row>
    <row r="467" spans="46:98" x14ac:dyDescent="0.3">
      <c r="AT467" t="s">
        <v>1410</v>
      </c>
      <c r="AU467" s="8">
        <v>408.32</v>
      </c>
      <c r="AV467" s="8"/>
      <c r="AW467" s="8"/>
      <c r="AX467" s="14">
        <f ca="1"/>
        <v>464</v>
      </c>
      <c r="AY467" s="14" t="str">
        <f ca="1"/>
        <v>GBC Recycled Regency Composition Covers</v>
      </c>
      <c r="AZ467" s="14">
        <f ca="1"/>
        <v>414.49</v>
      </c>
      <c r="BA467" s="8"/>
      <c r="BB467" s="8"/>
      <c r="BC467" s="8"/>
      <c r="BD467" s="8"/>
      <c r="BE467" s="8"/>
      <c r="BU467" t="s">
        <v>553</v>
      </c>
      <c r="BV467" s="8">
        <v>2154</v>
      </c>
      <c r="BX467" s="14">
        <f ca="1"/>
        <v>334</v>
      </c>
      <c r="BY467" s="14" t="str">
        <f ca="1"/>
        <v>James Nicholson</v>
      </c>
      <c r="BZ467" s="14">
        <f ca="1"/>
        <v>1240.81</v>
      </c>
      <c r="CO467" t="s">
        <v>3013</v>
      </c>
      <c r="CP467" s="8">
        <v>26.07</v>
      </c>
      <c r="CR467" s="14">
        <f ca="1"/>
        <v>129</v>
      </c>
      <c r="CS467" s="14" t="str">
        <f ca="1"/>
        <v>Mauldin</v>
      </c>
      <c r="CT467" s="14">
        <f ca="1"/>
        <v>3272.4900000000002</v>
      </c>
    </row>
    <row r="468" spans="46:98" x14ac:dyDescent="0.3">
      <c r="AT468" t="s">
        <v>639</v>
      </c>
      <c r="AU468" s="8">
        <v>405.07</v>
      </c>
      <c r="AV468" s="8"/>
      <c r="AW468" s="8"/>
      <c r="AX468" s="14">
        <f ca="1"/>
        <v>465</v>
      </c>
      <c r="AY468" s="14" t="str">
        <f ca="1"/>
        <v>Manila Recycled Extra-Heavyweight Clasp Envelopes, 6" x 9"</v>
      </c>
      <c r="AZ468" s="14">
        <f ca="1"/>
        <v>408.32000000000005</v>
      </c>
      <c r="BA468" s="8"/>
      <c r="BB468" s="8"/>
      <c r="BC468" s="8"/>
      <c r="BD468" s="8"/>
      <c r="BE468" s="8"/>
      <c r="BU468" t="s">
        <v>964</v>
      </c>
      <c r="BV468" s="8">
        <v>1788.1799999999998</v>
      </c>
      <c r="BX468" s="14">
        <f ca="1"/>
        <v>949</v>
      </c>
      <c r="BY468" s="14" t="str">
        <f ca="1"/>
        <v>Jamie Manning</v>
      </c>
      <c r="BZ468" s="14">
        <f ca="1"/>
        <v>61.5</v>
      </c>
      <c r="CO468" t="s">
        <v>1648</v>
      </c>
      <c r="CP468" s="8">
        <v>10925.98</v>
      </c>
      <c r="CR468" s="14">
        <f ca="1"/>
        <v>830</v>
      </c>
      <c r="CS468" s="14" t="str">
        <f ca="1"/>
        <v>Mcminnville</v>
      </c>
      <c r="CT468" s="14">
        <f ca="1"/>
        <v>26.07</v>
      </c>
    </row>
    <row r="469" spans="46:98" x14ac:dyDescent="0.3">
      <c r="AT469" t="s">
        <v>190</v>
      </c>
      <c r="AU469" s="8">
        <v>401.86999999999995</v>
      </c>
      <c r="AV469" s="8"/>
      <c r="AW469" s="8"/>
      <c r="AX469" s="14">
        <f ca="1"/>
        <v>466</v>
      </c>
      <c r="AY469" s="14" t="str">
        <f ca="1"/>
        <v>Recycled Eldon Regeneration Jumbo File</v>
      </c>
      <c r="AZ469" s="14">
        <f ca="1"/>
        <v>408.32</v>
      </c>
      <c r="BA469" s="8"/>
      <c r="BB469" s="8"/>
      <c r="BC469" s="8"/>
      <c r="BD469" s="8"/>
      <c r="BE469" s="8"/>
      <c r="BU469" t="s">
        <v>650</v>
      </c>
      <c r="BV469" s="8">
        <v>627.78</v>
      </c>
      <c r="BX469" s="14">
        <f ca="1"/>
        <v>227</v>
      </c>
      <c r="BY469" s="14" t="str">
        <f ca="1"/>
        <v>Jamie Ward</v>
      </c>
      <c r="BZ469" s="14">
        <f ca="1"/>
        <v>2154</v>
      </c>
      <c r="CO469" t="s">
        <v>517</v>
      </c>
      <c r="CP469" s="8">
        <v>3833.8500000000004</v>
      </c>
      <c r="CR469" s="14">
        <f ca="1"/>
        <v>26</v>
      </c>
      <c r="CS469" s="14" t="str">
        <f ca="1"/>
        <v>Mechanicsville</v>
      </c>
      <c r="CT469" s="14">
        <f ca="1"/>
        <v>10925.98</v>
      </c>
    </row>
    <row r="470" spans="46:98" x14ac:dyDescent="0.3">
      <c r="AT470" t="s">
        <v>2343</v>
      </c>
      <c r="AU470" s="8">
        <v>401.47</v>
      </c>
      <c r="AV470" s="8"/>
      <c r="AW470" s="8"/>
      <c r="AX470" s="14">
        <f ca="1"/>
        <v>467</v>
      </c>
      <c r="AY470" s="14" t="str">
        <f ca="1"/>
        <v>Park Ridge™ Embossed Executive Business Envelopes</v>
      </c>
      <c r="AZ470" s="14">
        <f ca="1"/>
        <v>405.07</v>
      </c>
      <c r="BA470" s="8"/>
      <c r="BB470" s="8"/>
      <c r="BC470" s="8"/>
      <c r="BD470" s="8"/>
      <c r="BE470" s="8"/>
      <c r="BU470" t="s">
        <v>1443</v>
      </c>
      <c r="BV470" s="8">
        <v>277.07</v>
      </c>
      <c r="BX470" s="14">
        <f ca="1"/>
        <v>262</v>
      </c>
      <c r="BY470" s="14" t="str">
        <f ca="1"/>
        <v>Jane Shah</v>
      </c>
      <c r="BZ470" s="14">
        <f ca="1"/>
        <v>1788.1799999999998</v>
      </c>
      <c r="CO470" t="s">
        <v>1096</v>
      </c>
      <c r="CP470" s="8">
        <v>945.74</v>
      </c>
      <c r="CR470" s="14">
        <f ca="1"/>
        <v>110</v>
      </c>
      <c r="CS470" s="14" t="str">
        <f ca="1"/>
        <v>Medford</v>
      </c>
      <c r="CT470" s="14">
        <f ca="1"/>
        <v>3833.8500000000004</v>
      </c>
    </row>
    <row r="471" spans="46:98" x14ac:dyDescent="0.3">
      <c r="AT471" t="s">
        <v>824</v>
      </c>
      <c r="AU471" s="8">
        <v>399.83000000000004</v>
      </c>
      <c r="AV471" s="8"/>
      <c r="AW471" s="8"/>
      <c r="AX471" s="14">
        <f ca="1"/>
        <v>468</v>
      </c>
      <c r="AY471" s="14" t="str">
        <f ca="1"/>
        <v>Adams Phone Message Book, 200 Message Capacity, 8 1/16” x 11”</v>
      </c>
      <c r="AZ471" s="14">
        <f ca="1"/>
        <v>401.86999999999995</v>
      </c>
      <c r="BA471" s="8"/>
      <c r="BB471" s="8"/>
      <c r="BC471" s="8"/>
      <c r="BD471" s="8"/>
      <c r="BE471" s="8"/>
      <c r="BU471" t="s">
        <v>2896</v>
      </c>
      <c r="BV471" s="8">
        <v>14.66</v>
      </c>
      <c r="BX471" s="14">
        <f ca="1"/>
        <v>480</v>
      </c>
      <c r="BY471" s="14" t="str">
        <f ca="1"/>
        <v>Janet McCullough</v>
      </c>
      <c r="BZ471" s="14">
        <f ca="1"/>
        <v>627.78</v>
      </c>
      <c r="CO471" t="s">
        <v>2452</v>
      </c>
      <c r="CP471" s="8">
        <v>33.65</v>
      </c>
      <c r="CR471" s="14">
        <f ca="1"/>
        <v>333</v>
      </c>
      <c r="CS471" s="14" t="str">
        <f ca="1"/>
        <v>Medina</v>
      </c>
      <c r="CT471" s="14">
        <f ca="1"/>
        <v>945.74</v>
      </c>
    </row>
    <row r="472" spans="46:98" x14ac:dyDescent="0.3">
      <c r="AT472" t="s">
        <v>222</v>
      </c>
      <c r="AU472" s="8">
        <v>396.02</v>
      </c>
      <c r="AV472" s="8"/>
      <c r="AW472" s="8"/>
      <c r="AX472" s="14">
        <f ca="1"/>
        <v>469</v>
      </c>
      <c r="AY472" s="14" t="str">
        <f ca="1"/>
        <v>File Shuttle II and Handi-File, Black</v>
      </c>
      <c r="AZ472" s="14">
        <f ca="1"/>
        <v>401.47</v>
      </c>
      <c r="BA472" s="8"/>
      <c r="BB472" s="8"/>
      <c r="BC472" s="8"/>
      <c r="BD472" s="8"/>
      <c r="BE472" s="8"/>
      <c r="BU472" t="s">
        <v>1064</v>
      </c>
      <c r="BV472" s="8">
        <v>7106.7199999999993</v>
      </c>
      <c r="BX472" s="14">
        <f ca="1"/>
        <v>674</v>
      </c>
      <c r="BY472" s="14" t="str">
        <f ca="1"/>
        <v>Janet Zhang</v>
      </c>
      <c r="BZ472" s="14">
        <f ca="1"/>
        <v>277.07</v>
      </c>
      <c r="CO472" t="s">
        <v>1406</v>
      </c>
      <c r="CP472" s="8">
        <v>709.7</v>
      </c>
      <c r="CR472" s="14">
        <f ca="1"/>
        <v>813</v>
      </c>
      <c r="CS472" s="14" t="str">
        <f ca="1"/>
        <v>Mehlville</v>
      </c>
      <c r="CT472" s="14">
        <f ca="1"/>
        <v>33.65</v>
      </c>
    </row>
    <row r="473" spans="46:98" x14ac:dyDescent="0.3">
      <c r="AT473" t="s">
        <v>601</v>
      </c>
      <c r="AU473" s="8">
        <v>389.97</v>
      </c>
      <c r="AV473" s="8"/>
      <c r="AW473" s="8"/>
      <c r="AX473" s="14">
        <f ca="1"/>
        <v>470</v>
      </c>
      <c r="AY473" s="14" t="str">
        <f ca="1"/>
        <v>Staples #10 Laser &amp; Inkjet Envelopes, 4 1/8" x 9 1/2", 100/Box</v>
      </c>
      <c r="AZ473" s="14">
        <f ca="1"/>
        <v>399.83000000000004</v>
      </c>
      <c r="BA473" s="8"/>
      <c r="BB473" s="8"/>
      <c r="BC473" s="8"/>
      <c r="BD473" s="8"/>
      <c r="BE473" s="8"/>
      <c r="BU473" t="s">
        <v>1770</v>
      </c>
      <c r="BV473" s="8">
        <v>2259.9899999999998</v>
      </c>
      <c r="BX473" s="14">
        <f ca="1"/>
        <v>1103</v>
      </c>
      <c r="BY473" s="14" t="str">
        <f ca="1"/>
        <v>Janice Boswell</v>
      </c>
      <c r="BZ473" s="14">
        <f ca="1"/>
        <v>14.66</v>
      </c>
      <c r="CO473" t="s">
        <v>2511</v>
      </c>
      <c r="CP473" s="8">
        <v>61.5</v>
      </c>
      <c r="CR473" s="14">
        <f ca="1"/>
        <v>375</v>
      </c>
      <c r="CS473" s="14" t="str">
        <f ca="1"/>
        <v>Melbourne</v>
      </c>
      <c r="CT473" s="14">
        <f ca="1"/>
        <v>709.7</v>
      </c>
    </row>
    <row r="474" spans="46:98" x14ac:dyDescent="0.3">
      <c r="AT474" t="s">
        <v>146</v>
      </c>
      <c r="AU474" s="8">
        <v>389.49</v>
      </c>
      <c r="AV474" s="8"/>
      <c r="AW474" s="8"/>
      <c r="AX474" s="14">
        <f ca="1"/>
        <v>471</v>
      </c>
      <c r="AY474" s="14" t="str">
        <f ca="1"/>
        <v>Fluorescent Highlighters by Dixon</v>
      </c>
      <c r="AZ474" s="14">
        <f ca="1"/>
        <v>396.02</v>
      </c>
      <c r="BA474" s="8"/>
      <c r="BB474" s="8"/>
      <c r="BC474" s="8"/>
      <c r="BD474" s="8"/>
      <c r="BE474" s="8"/>
      <c r="BU474" t="s">
        <v>2283</v>
      </c>
      <c r="BV474" s="8">
        <v>76.23</v>
      </c>
      <c r="BX474" s="14">
        <f ca="1"/>
        <v>68</v>
      </c>
      <c r="BY474" s="14" t="str">
        <f ca="1"/>
        <v>Janice Cole</v>
      </c>
      <c r="BZ474" s="14">
        <f ca="1"/>
        <v>7106.7199999999993</v>
      </c>
      <c r="CO474" t="s">
        <v>888</v>
      </c>
      <c r="CP474" s="8">
        <v>314.7</v>
      </c>
      <c r="CR474" s="14">
        <f ca="1"/>
        <v>750</v>
      </c>
      <c r="CS474" s="14" t="str">
        <f ca="1"/>
        <v>Melrose Park</v>
      </c>
      <c r="CT474" s="14">
        <f ca="1"/>
        <v>61.5</v>
      </c>
    </row>
    <row r="475" spans="46:98" x14ac:dyDescent="0.3">
      <c r="AT475" t="s">
        <v>806</v>
      </c>
      <c r="AU475" s="8">
        <v>387.28</v>
      </c>
      <c r="AV475" s="8"/>
      <c r="AW475" s="8"/>
      <c r="AX475" s="14">
        <f ca="1"/>
        <v>472</v>
      </c>
      <c r="AY475" s="14" t="str">
        <f ca="1"/>
        <v>Ultra Commercial Grade Dual Valve Door Closer</v>
      </c>
      <c r="AZ475" s="14">
        <f ca="1"/>
        <v>389.97</v>
      </c>
      <c r="BA475" s="8"/>
      <c r="BB475" s="8"/>
      <c r="BC475" s="8"/>
      <c r="BD475" s="8"/>
      <c r="BE475" s="8"/>
      <c r="BU475" t="s">
        <v>1620</v>
      </c>
      <c r="BV475" s="8">
        <v>3772.19</v>
      </c>
      <c r="BX475" s="14">
        <f ca="1"/>
        <v>215</v>
      </c>
      <c r="BY475" s="14" t="str">
        <f ca="1"/>
        <v>Janice Frye</v>
      </c>
      <c r="BZ475" s="14">
        <f ca="1"/>
        <v>2259.9899999999998</v>
      </c>
      <c r="CO475" t="s">
        <v>2588</v>
      </c>
      <c r="CP475" s="8">
        <v>58.85</v>
      </c>
      <c r="CR475" s="14">
        <f ca="1"/>
        <v>524</v>
      </c>
      <c r="CS475" s="14" t="str">
        <f ca="1"/>
        <v>Menlo Park</v>
      </c>
      <c r="CT475" s="14">
        <f ca="1"/>
        <v>314.7</v>
      </c>
    </row>
    <row r="476" spans="46:98" x14ac:dyDescent="0.3">
      <c r="AT476" t="s">
        <v>2396</v>
      </c>
      <c r="AU476" s="8">
        <v>386.61</v>
      </c>
      <c r="AV476" s="8"/>
      <c r="AW476" s="8"/>
      <c r="AX476" s="14">
        <f ca="1"/>
        <v>473</v>
      </c>
      <c r="AY476" s="14" t="str">
        <f ca="1"/>
        <v>Array® Memo Cubes</v>
      </c>
      <c r="AZ476" s="14">
        <f ca="1"/>
        <v>389.49</v>
      </c>
      <c r="BA476" s="8"/>
      <c r="BB476" s="8"/>
      <c r="BC476" s="8"/>
      <c r="BD476" s="8"/>
      <c r="BE476" s="8"/>
      <c r="BU476" t="s">
        <v>2697</v>
      </c>
      <c r="BV476" s="8">
        <v>100.11</v>
      </c>
      <c r="BX476" s="14">
        <f ca="1"/>
        <v>918</v>
      </c>
      <c r="BY476" s="14" t="str">
        <f ca="1"/>
        <v>Jason Bray</v>
      </c>
      <c r="BZ476" s="14">
        <f ca="1"/>
        <v>76.23</v>
      </c>
      <c r="CO476" t="s">
        <v>1305</v>
      </c>
      <c r="CP476" s="8">
        <v>42.02</v>
      </c>
      <c r="CR476" s="14">
        <f ca="1"/>
        <v>753</v>
      </c>
      <c r="CS476" s="14" t="str">
        <f ca="1"/>
        <v>Meridian</v>
      </c>
      <c r="CT476" s="14">
        <f ca="1"/>
        <v>58.85</v>
      </c>
    </row>
    <row r="477" spans="46:98" x14ac:dyDescent="0.3">
      <c r="AT477" t="s">
        <v>2272</v>
      </c>
      <c r="AU477" s="8">
        <v>386.14</v>
      </c>
      <c r="AV477" s="8"/>
      <c r="AW477" s="8"/>
      <c r="AX477" s="14">
        <f ca="1"/>
        <v>474</v>
      </c>
      <c r="AY477" s="14" t="str">
        <f ca="1"/>
        <v>Fellowes Personal Hanging Folder Files, Navy</v>
      </c>
      <c r="AZ477" s="14">
        <f ca="1"/>
        <v>387.28</v>
      </c>
      <c r="BA477" s="8"/>
      <c r="BB477" s="8"/>
      <c r="BC477" s="8"/>
      <c r="BD477" s="8"/>
      <c r="BE477" s="8"/>
      <c r="BU477" t="s">
        <v>886</v>
      </c>
      <c r="BV477" s="8">
        <v>76.899999999999991</v>
      </c>
      <c r="BX477" s="14">
        <f ca="1"/>
        <v>135</v>
      </c>
      <c r="BY477" s="14" t="str">
        <f ca="1"/>
        <v>Jay Hubbard</v>
      </c>
      <c r="BZ477" s="14">
        <f ca="1"/>
        <v>3772.19</v>
      </c>
      <c r="CO477" t="s">
        <v>1408</v>
      </c>
      <c r="CP477" s="8">
        <v>27.42</v>
      </c>
      <c r="CR477" s="14">
        <f ca="1"/>
        <v>789</v>
      </c>
      <c r="CS477" s="14" t="str">
        <f ca="1"/>
        <v>Merrimack</v>
      </c>
      <c r="CT477" s="14">
        <f ca="1"/>
        <v>42.02</v>
      </c>
    </row>
    <row r="478" spans="46:98" x14ac:dyDescent="0.3">
      <c r="AT478" t="s">
        <v>271</v>
      </c>
      <c r="AU478" s="8">
        <v>384.84000000000003</v>
      </c>
      <c r="AV478" s="8"/>
      <c r="AW478" s="8"/>
      <c r="AX478" s="14">
        <f ca="1"/>
        <v>475</v>
      </c>
      <c r="AY478" s="14" t="str">
        <f ca="1"/>
        <v>Premier Elliptical Ring Binder, Black</v>
      </c>
      <c r="AZ478" s="14">
        <f ca="1"/>
        <v>386.61</v>
      </c>
      <c r="BA478" s="8"/>
      <c r="BB478" s="8"/>
      <c r="BC478" s="8"/>
      <c r="BD478" s="8"/>
      <c r="BE478" s="8"/>
      <c r="BU478" t="s">
        <v>1697</v>
      </c>
      <c r="BV478" s="8">
        <v>522.15000000000009</v>
      </c>
      <c r="BX478" s="14">
        <f ca="1"/>
        <v>865</v>
      </c>
      <c r="BY478" s="14" t="str">
        <f ca="1"/>
        <v>Jay Simon</v>
      </c>
      <c r="BZ478" s="14">
        <f ca="1"/>
        <v>100.11</v>
      </c>
      <c r="CO478" t="s">
        <v>1512</v>
      </c>
      <c r="CP478" s="8">
        <v>323.78999999999996</v>
      </c>
      <c r="CR478" s="14">
        <f ca="1"/>
        <v>827</v>
      </c>
      <c r="CS478" s="14" t="str">
        <f ca="1"/>
        <v>Merritt Island</v>
      </c>
      <c r="CT478" s="14">
        <f ca="1"/>
        <v>27.42</v>
      </c>
    </row>
    <row r="479" spans="46:98" x14ac:dyDescent="0.3">
      <c r="AT479" t="s">
        <v>344</v>
      </c>
      <c r="AU479" s="8">
        <v>384.55999999999995</v>
      </c>
      <c r="AV479" s="8"/>
      <c r="AW479" s="8"/>
      <c r="AX479" s="14">
        <f ca="1"/>
        <v>476</v>
      </c>
      <c r="AY479" s="14" t="str">
        <f ca="1"/>
        <v>Xerox 1939</v>
      </c>
      <c r="AZ479" s="14">
        <f ca="1"/>
        <v>386.14</v>
      </c>
      <c r="BA479" s="8"/>
      <c r="BB479" s="8"/>
      <c r="BC479" s="8"/>
      <c r="BD479" s="8"/>
      <c r="BE479" s="8"/>
      <c r="BU479" t="s">
        <v>2007</v>
      </c>
      <c r="BV479" s="8">
        <v>267.83</v>
      </c>
      <c r="BX479" s="14">
        <f ca="1"/>
        <v>916</v>
      </c>
      <c r="BY479" s="14" t="str">
        <f ca="1"/>
        <v>Jean Khan</v>
      </c>
      <c r="BZ479" s="14">
        <f ca="1"/>
        <v>76.899999999999991</v>
      </c>
      <c r="CO479" t="s">
        <v>1900</v>
      </c>
      <c r="CP479" s="8">
        <v>393.98</v>
      </c>
      <c r="CR479" s="14">
        <f ca="1"/>
        <v>518</v>
      </c>
      <c r="CS479" s="14" t="str">
        <f ca="1"/>
        <v>Mesa</v>
      </c>
      <c r="CT479" s="14">
        <f ca="1"/>
        <v>323.78999999999996</v>
      </c>
    </row>
    <row r="480" spans="46:98" x14ac:dyDescent="0.3">
      <c r="AT480" t="s">
        <v>2064</v>
      </c>
      <c r="AU480" s="8">
        <v>382.92</v>
      </c>
      <c r="AV480" s="8"/>
      <c r="AW480" s="8"/>
      <c r="AX480" s="14">
        <f ca="1"/>
        <v>477</v>
      </c>
      <c r="AY480" s="14" t="str">
        <f ca="1"/>
        <v>Filing/Storage Totes and Swivel Casters</v>
      </c>
      <c r="AZ480" s="14">
        <f ca="1"/>
        <v>384.84000000000003</v>
      </c>
      <c r="BA480" s="8"/>
      <c r="BB480" s="8"/>
      <c r="BC480" s="8"/>
      <c r="BD480" s="8"/>
      <c r="BE480" s="8"/>
      <c r="BU480" t="s">
        <v>485</v>
      </c>
      <c r="BV480" s="8">
        <v>10180.01</v>
      </c>
      <c r="BX480" s="14">
        <f ca="1"/>
        <v>520</v>
      </c>
      <c r="BY480" s="14" t="str">
        <f ca="1"/>
        <v>Jean Webster</v>
      </c>
      <c r="BZ480" s="14">
        <f ca="1"/>
        <v>522.15000000000009</v>
      </c>
      <c r="CO480" t="s">
        <v>95</v>
      </c>
      <c r="CP480" s="8">
        <v>19266.400000000005</v>
      </c>
      <c r="CR480" s="14">
        <f ca="1"/>
        <v>478</v>
      </c>
      <c r="CS480" s="14" t="str">
        <f ca="1"/>
        <v>Metairie</v>
      </c>
      <c r="CT480" s="14">
        <f ca="1"/>
        <v>393.98</v>
      </c>
    </row>
    <row r="481" spans="46:98" x14ac:dyDescent="0.3">
      <c r="AT481" t="s">
        <v>871</v>
      </c>
      <c r="AU481" s="8">
        <v>378.82</v>
      </c>
      <c r="AV481" s="8"/>
      <c r="AW481" s="8"/>
      <c r="AX481" s="14">
        <f ca="1"/>
        <v>478</v>
      </c>
      <c r="AY481" s="14" t="str">
        <f ca="1"/>
        <v>Recycled Desk Saver Line "While You Were Out" Book, 5 1/2" X 4"</v>
      </c>
      <c r="AZ481" s="14">
        <f ca="1"/>
        <v>384.55999999999995</v>
      </c>
      <c r="BA481" s="8"/>
      <c r="BB481" s="8"/>
      <c r="BC481" s="8"/>
      <c r="BD481" s="8"/>
      <c r="BE481" s="8"/>
      <c r="BU481" t="s">
        <v>439</v>
      </c>
      <c r="BV481" s="8">
        <v>276.64</v>
      </c>
      <c r="BX481" s="14">
        <f ca="1"/>
        <v>682</v>
      </c>
      <c r="BY481" s="14" t="str">
        <f ca="1"/>
        <v>Jean Weiss Diaz</v>
      </c>
      <c r="BZ481" s="14">
        <f ca="1"/>
        <v>267.83</v>
      </c>
      <c r="CO481" t="s">
        <v>2073</v>
      </c>
      <c r="CP481" s="8">
        <v>34.909999999999997</v>
      </c>
      <c r="CR481" s="14">
        <f ca="1"/>
        <v>10</v>
      </c>
      <c r="CS481" s="14" t="str">
        <f ca="1"/>
        <v>Miami</v>
      </c>
      <c r="CT481" s="14">
        <f ca="1"/>
        <v>19266.400000000005</v>
      </c>
    </row>
    <row r="482" spans="46:98" x14ac:dyDescent="0.3">
      <c r="AT482" t="s">
        <v>111</v>
      </c>
      <c r="AU482" s="8">
        <v>372.02</v>
      </c>
      <c r="AV482" s="8"/>
      <c r="AW482" s="8"/>
      <c r="AX482" s="14">
        <f ca="1"/>
        <v>479</v>
      </c>
      <c r="AY482" s="14" t="str">
        <f ca="1"/>
        <v>Eldon® Gobal File Keepers</v>
      </c>
      <c r="AZ482" s="14">
        <f ca="1"/>
        <v>382.92</v>
      </c>
      <c r="BA482" s="8"/>
      <c r="BB482" s="8"/>
      <c r="BC482" s="8"/>
      <c r="BD482" s="8"/>
      <c r="BE482" s="8"/>
      <c r="BU482" t="s">
        <v>1334</v>
      </c>
      <c r="BV482" s="8">
        <v>26.18</v>
      </c>
      <c r="BX482" s="14">
        <f ca="1"/>
        <v>40</v>
      </c>
      <c r="BY482" s="14" t="str">
        <f ca="1"/>
        <v>Jeanette Davies</v>
      </c>
      <c r="BZ482" s="14">
        <f ca="1"/>
        <v>10180.01</v>
      </c>
      <c r="CO482" t="s">
        <v>1200</v>
      </c>
      <c r="CP482" s="8">
        <v>479.74</v>
      </c>
      <c r="CR482" s="14">
        <f ca="1"/>
        <v>807</v>
      </c>
      <c r="CS482" s="14" t="str">
        <f ca="1"/>
        <v>Middle River</v>
      </c>
      <c r="CT482" s="14">
        <f ca="1"/>
        <v>34.909999999999997</v>
      </c>
    </row>
    <row r="483" spans="46:98" x14ac:dyDescent="0.3">
      <c r="AT483" t="s">
        <v>473</v>
      </c>
      <c r="AU483" s="8">
        <v>370.62</v>
      </c>
      <c r="AV483" s="8"/>
      <c r="AW483" s="8"/>
      <c r="AX483" s="14">
        <f ca="1"/>
        <v>480</v>
      </c>
      <c r="AY483" s="14" t="str">
        <f ca="1"/>
        <v>Large Capacity Hanging Post Binders</v>
      </c>
      <c r="AZ483" s="14">
        <f ca="1"/>
        <v>378.82</v>
      </c>
      <c r="BA483" s="8"/>
      <c r="BB483" s="8"/>
      <c r="BC483" s="8"/>
      <c r="BD483" s="8"/>
      <c r="BE483" s="8"/>
      <c r="BU483" t="s">
        <v>214</v>
      </c>
      <c r="BV483" s="8">
        <v>11075.970000000001</v>
      </c>
      <c r="BX483" s="14">
        <f ca="1"/>
        <v>675</v>
      </c>
      <c r="BY483" s="14" t="str">
        <f ca="1"/>
        <v>Jeanne Nguyen</v>
      </c>
      <c r="BZ483" s="14">
        <f ca="1"/>
        <v>276.64</v>
      </c>
      <c r="CO483" t="s">
        <v>804</v>
      </c>
      <c r="CP483" s="8">
        <v>474.32</v>
      </c>
      <c r="CR483" s="14">
        <f ca="1"/>
        <v>444</v>
      </c>
      <c r="CS483" s="14" t="str">
        <f ca="1"/>
        <v>Midland</v>
      </c>
      <c r="CT483" s="14">
        <f ca="1"/>
        <v>479.74</v>
      </c>
    </row>
    <row r="484" spans="46:98" x14ac:dyDescent="0.3">
      <c r="AT484" t="s">
        <v>1625</v>
      </c>
      <c r="AU484" s="8">
        <v>369.25</v>
      </c>
      <c r="AV484" s="8"/>
      <c r="AW484" s="8"/>
      <c r="AX484" s="14">
        <f ca="1"/>
        <v>481</v>
      </c>
      <c r="AY484" s="14" t="str">
        <f ca="1"/>
        <v>Xerox 227</v>
      </c>
      <c r="AZ484" s="14">
        <f ca="1"/>
        <v>372.02</v>
      </c>
      <c r="BA484" s="8"/>
      <c r="BB484" s="8"/>
      <c r="BC484" s="8"/>
      <c r="BD484" s="8"/>
      <c r="BE484" s="8"/>
      <c r="BU484" t="s">
        <v>1568</v>
      </c>
      <c r="BV484" s="8">
        <v>765.22</v>
      </c>
      <c r="BX484" s="14">
        <f ca="1"/>
        <v>1069</v>
      </c>
      <c r="BY484" s="14" t="str">
        <f ca="1"/>
        <v>Jeanne Walker</v>
      </c>
      <c r="BZ484" s="14">
        <f ca="1"/>
        <v>26.18</v>
      </c>
      <c r="CO484" t="s">
        <v>2270</v>
      </c>
      <c r="CP484" s="8">
        <v>492.9</v>
      </c>
      <c r="CR484" s="14">
        <f ca="1"/>
        <v>445</v>
      </c>
      <c r="CS484" s="14" t="str">
        <f ca="1"/>
        <v>Midwest City</v>
      </c>
      <c r="CT484" s="14">
        <f ca="1"/>
        <v>474.32</v>
      </c>
    </row>
    <row r="485" spans="46:98" x14ac:dyDescent="0.3">
      <c r="AT485" t="s">
        <v>1371</v>
      </c>
      <c r="AU485" s="8">
        <v>368.84</v>
      </c>
      <c r="AV485" s="8"/>
      <c r="AW485" s="8"/>
      <c r="AX485" s="14">
        <f ca="1"/>
        <v>482</v>
      </c>
      <c r="AY485" s="14" t="str">
        <f ca="1"/>
        <v>Xerox 1973</v>
      </c>
      <c r="AZ485" s="14">
        <f ca="1"/>
        <v>370.62</v>
      </c>
      <c r="BA485" s="8"/>
      <c r="BB485" s="8"/>
      <c r="BC485" s="8"/>
      <c r="BD485" s="8"/>
      <c r="BE485" s="8"/>
      <c r="BU485" t="s">
        <v>2754</v>
      </c>
      <c r="BV485" s="8">
        <v>410.17</v>
      </c>
      <c r="BX485" s="14">
        <f ca="1"/>
        <v>28</v>
      </c>
      <c r="BY485" s="14" t="str">
        <f ca="1"/>
        <v>Jeanne Werner</v>
      </c>
      <c r="BZ485" s="14">
        <f ca="1"/>
        <v>11075.970000000001</v>
      </c>
      <c r="CO485" t="s">
        <v>2727</v>
      </c>
      <c r="CP485" s="8">
        <v>137.76</v>
      </c>
      <c r="CR485" s="14">
        <f ca="1"/>
        <v>438</v>
      </c>
      <c r="CS485" s="14" t="str">
        <f ca="1"/>
        <v>Millville</v>
      </c>
      <c r="CT485" s="14">
        <f ca="1"/>
        <v>492.9</v>
      </c>
    </row>
    <row r="486" spans="46:98" x14ac:dyDescent="0.3">
      <c r="AT486" t="s">
        <v>1869</v>
      </c>
      <c r="AU486" s="8">
        <v>367.52</v>
      </c>
      <c r="AV486" s="8"/>
      <c r="AW486" s="8"/>
      <c r="AX486" s="14">
        <f ca="1"/>
        <v>483</v>
      </c>
      <c r="AY486" s="14" t="str">
        <f ca="1"/>
        <v>GBC Wire Binding Strips</v>
      </c>
      <c r="AZ486" s="14">
        <f ca="1"/>
        <v>369.25</v>
      </c>
      <c r="BA486" s="8"/>
      <c r="BB486" s="8"/>
      <c r="BC486" s="8"/>
      <c r="BD486" s="8"/>
      <c r="BE486" s="8"/>
      <c r="BU486" t="s">
        <v>2184</v>
      </c>
      <c r="BV486" s="8">
        <v>157.33000000000001</v>
      </c>
      <c r="BX486" s="14">
        <f ca="1"/>
        <v>440</v>
      </c>
      <c r="BY486" s="14" t="str">
        <f ca="1"/>
        <v>Jeff Meadows</v>
      </c>
      <c r="BZ486" s="14">
        <f ca="1"/>
        <v>765.22</v>
      </c>
      <c r="CO486" t="s">
        <v>2488</v>
      </c>
      <c r="CP486" s="8">
        <v>364.03</v>
      </c>
      <c r="CR486" s="14">
        <f ca="1"/>
        <v>650</v>
      </c>
      <c r="CS486" s="14" t="str">
        <f ca="1"/>
        <v>Milwaukee</v>
      </c>
      <c r="CT486" s="14">
        <f ca="1"/>
        <v>137.76</v>
      </c>
    </row>
    <row r="487" spans="46:98" x14ac:dyDescent="0.3">
      <c r="AT487" t="s">
        <v>726</v>
      </c>
      <c r="AU487" s="8">
        <v>366.86</v>
      </c>
      <c r="AV487" s="8"/>
      <c r="AW487" s="8"/>
      <c r="AX487" s="14">
        <f ca="1"/>
        <v>484</v>
      </c>
      <c r="AY487" s="14" t="str">
        <f ca="1"/>
        <v>Eldon Portable Mobile Manager</v>
      </c>
      <c r="AZ487" s="14">
        <f ca="1"/>
        <v>368.84</v>
      </c>
      <c r="BA487" s="8"/>
      <c r="BB487" s="8"/>
      <c r="BC487" s="8"/>
      <c r="BD487" s="8"/>
      <c r="BE487" s="8"/>
      <c r="BU487" t="s">
        <v>1764</v>
      </c>
      <c r="BV487" s="8">
        <v>1377.46</v>
      </c>
      <c r="BX487" s="14">
        <f ca="1"/>
        <v>578</v>
      </c>
      <c r="BY487" s="14" t="str">
        <f ca="1"/>
        <v>Jeff Spivey</v>
      </c>
      <c r="BZ487" s="14">
        <f ca="1"/>
        <v>410.17</v>
      </c>
      <c r="CO487" t="s">
        <v>1786</v>
      </c>
      <c r="CP487" s="8">
        <v>450.49</v>
      </c>
      <c r="CR487" s="14">
        <f ca="1"/>
        <v>500</v>
      </c>
      <c r="CS487" s="14" t="str">
        <f ca="1"/>
        <v>Minnetonka Mills</v>
      </c>
      <c r="CT487" s="14">
        <f ca="1"/>
        <v>364.03</v>
      </c>
    </row>
    <row r="488" spans="46:98" x14ac:dyDescent="0.3">
      <c r="AT488" t="s">
        <v>1384</v>
      </c>
      <c r="AU488" s="8">
        <v>366.26</v>
      </c>
      <c r="AV488" s="8"/>
      <c r="AW488" s="8"/>
      <c r="AX488" s="14">
        <f ca="1"/>
        <v>485</v>
      </c>
      <c r="AY488" s="14" t="str">
        <f ca="1"/>
        <v>Imation DVD-RAM discs</v>
      </c>
      <c r="AZ488" s="14">
        <f ca="1"/>
        <v>367.52</v>
      </c>
      <c r="BA488" s="8"/>
      <c r="BB488" s="8"/>
      <c r="BC488" s="8"/>
      <c r="BD488" s="8"/>
      <c r="BE488" s="8"/>
      <c r="BU488" t="s">
        <v>760</v>
      </c>
      <c r="BV488" s="8">
        <v>336.64</v>
      </c>
      <c r="BX488" s="14">
        <f ca="1"/>
        <v>789</v>
      </c>
      <c r="BY488" s="14" t="str">
        <f ca="1"/>
        <v>Jeffrey Cheng</v>
      </c>
      <c r="BZ488" s="14">
        <f ca="1"/>
        <v>157.33000000000001</v>
      </c>
      <c r="CO488" t="s">
        <v>2285</v>
      </c>
      <c r="CP488" s="8">
        <v>76.23</v>
      </c>
      <c r="CR488" s="14">
        <f ca="1"/>
        <v>457</v>
      </c>
      <c r="CS488" s="14" t="str">
        <f ca="1"/>
        <v>Mint Hill</v>
      </c>
      <c r="CT488" s="14">
        <f ca="1"/>
        <v>450.49</v>
      </c>
    </row>
    <row r="489" spans="46:98" x14ac:dyDescent="0.3">
      <c r="AT489" t="s">
        <v>2330</v>
      </c>
      <c r="AU489" s="8">
        <v>364.26</v>
      </c>
      <c r="AV489" s="8"/>
      <c r="AW489" s="8"/>
      <c r="AX489" s="14">
        <f ca="1"/>
        <v>486</v>
      </c>
      <c r="AY489" s="14" t="str">
        <f ca="1"/>
        <v>Acme Hot Forged Carbon Steel Scissors with Nickel-Plated Handles, 3 7/8" Cut, 8"L</v>
      </c>
      <c r="AZ489" s="14">
        <f ca="1"/>
        <v>366.86</v>
      </c>
      <c r="BA489" s="8"/>
      <c r="BB489" s="8"/>
      <c r="BC489" s="8"/>
      <c r="BD489" s="8"/>
      <c r="BE489" s="8"/>
      <c r="BU489" t="s">
        <v>1179</v>
      </c>
      <c r="BV489" s="8">
        <v>599.03</v>
      </c>
      <c r="BX489" s="14">
        <f ca="1"/>
        <v>312</v>
      </c>
      <c r="BY489" s="14" t="str">
        <f ca="1"/>
        <v>Jeffrey Lloyd</v>
      </c>
      <c r="BZ489" s="14">
        <f ca="1"/>
        <v>1377.46</v>
      </c>
      <c r="CO489" t="s">
        <v>2568</v>
      </c>
      <c r="CP489" s="8">
        <v>231.79</v>
      </c>
      <c r="CR489" s="14">
        <f ca="1"/>
        <v>730</v>
      </c>
      <c r="CS489" s="14" t="str">
        <f ca="1"/>
        <v>Mission Viejo</v>
      </c>
      <c r="CT489" s="14">
        <f ca="1"/>
        <v>76.23</v>
      </c>
    </row>
    <row r="490" spans="46:98" x14ac:dyDescent="0.3">
      <c r="AT490" t="s">
        <v>809</v>
      </c>
      <c r="AU490" s="8">
        <v>361.82</v>
      </c>
      <c r="AV490" s="8"/>
      <c r="AW490" s="8"/>
      <c r="AX490" s="14">
        <f ca="1"/>
        <v>487</v>
      </c>
      <c r="AY490" s="14" t="str">
        <f ca="1"/>
        <v>Fellowes Officeware™ Wire Shelving</v>
      </c>
      <c r="AZ490" s="14">
        <f ca="1"/>
        <v>366.26</v>
      </c>
      <c r="BA490" s="8"/>
      <c r="BB490" s="8"/>
      <c r="BC490" s="8"/>
      <c r="BD490" s="8"/>
      <c r="BE490" s="8"/>
      <c r="BU490" t="s">
        <v>1142</v>
      </c>
      <c r="BV490" s="8">
        <v>584.07999999999993</v>
      </c>
      <c r="BX490" s="14">
        <f ca="1"/>
        <v>624</v>
      </c>
      <c r="BY490" s="14" t="str">
        <f ca="1"/>
        <v>Jeffrey Mueller</v>
      </c>
      <c r="BZ490" s="14">
        <f ca="1"/>
        <v>336.64</v>
      </c>
      <c r="CO490" t="s">
        <v>2866</v>
      </c>
      <c r="CP490" s="8">
        <v>2198.56</v>
      </c>
      <c r="CR490" s="14">
        <f ca="1"/>
        <v>581</v>
      </c>
      <c r="CS490" s="14" t="str">
        <f ca="1"/>
        <v>Missoula</v>
      </c>
      <c r="CT490" s="14">
        <f ca="1"/>
        <v>231.79</v>
      </c>
    </row>
    <row r="491" spans="46:98" x14ac:dyDescent="0.3">
      <c r="AT491" t="s">
        <v>1782</v>
      </c>
      <c r="AU491" s="8">
        <v>360.33</v>
      </c>
      <c r="AV491" s="8"/>
      <c r="AW491" s="8"/>
      <c r="AX491" s="14">
        <f ca="1"/>
        <v>488</v>
      </c>
      <c r="AY491" s="14" t="str">
        <f ca="1"/>
        <v>KI Conference Tables</v>
      </c>
      <c r="AZ491" s="14">
        <f ca="1"/>
        <v>364.26</v>
      </c>
      <c r="BA491" s="8"/>
      <c r="BB491" s="8"/>
      <c r="BC491" s="8"/>
      <c r="BD491" s="8"/>
      <c r="BE491" s="8"/>
      <c r="BU491" t="s">
        <v>2211</v>
      </c>
      <c r="BV491" s="8">
        <v>55.08</v>
      </c>
      <c r="BX491" s="14">
        <f ca="1"/>
        <v>491</v>
      </c>
      <c r="BY491" s="14" t="str">
        <f ca="1"/>
        <v>Jeffrey Page</v>
      </c>
      <c r="BZ491" s="14">
        <f ca="1"/>
        <v>599.03</v>
      </c>
      <c r="CO491" t="s">
        <v>2800</v>
      </c>
      <c r="CP491" s="8">
        <v>1276.8800000000001</v>
      </c>
      <c r="CR491" s="14">
        <f ca="1"/>
        <v>202</v>
      </c>
      <c r="CS491" s="14" t="str">
        <f ca="1"/>
        <v>Mobile</v>
      </c>
      <c r="CT491" s="14">
        <f ca="1"/>
        <v>2198.56</v>
      </c>
    </row>
    <row r="492" spans="46:98" x14ac:dyDescent="0.3">
      <c r="AT492" t="s">
        <v>1747</v>
      </c>
      <c r="AU492" s="8">
        <v>359.21999999999997</v>
      </c>
      <c r="AV492" s="8"/>
      <c r="AW492" s="8"/>
      <c r="AX492" s="14">
        <f ca="1"/>
        <v>489</v>
      </c>
      <c r="AY492" s="14" t="str">
        <f ca="1"/>
        <v>Belkin 6 Outlet Metallic Surge Strip</v>
      </c>
      <c r="AZ492" s="14">
        <f ca="1"/>
        <v>361.82</v>
      </c>
      <c r="BA492" s="8"/>
      <c r="BB492" s="8"/>
      <c r="BC492" s="8"/>
      <c r="BD492" s="8"/>
      <c r="BE492" s="8"/>
      <c r="BU492" t="s">
        <v>2182</v>
      </c>
      <c r="BV492" s="8">
        <v>464.94</v>
      </c>
      <c r="BX492" s="14">
        <f ca="1"/>
        <v>497</v>
      </c>
      <c r="BY492" s="14" t="str">
        <f ca="1"/>
        <v>Jennifer Siegel</v>
      </c>
      <c r="BZ492" s="14">
        <f ca="1"/>
        <v>584.07999999999993</v>
      </c>
      <c r="CO492" t="s">
        <v>796</v>
      </c>
      <c r="CP492" s="8">
        <v>1833.06</v>
      </c>
      <c r="CR492" s="14">
        <f ca="1"/>
        <v>286</v>
      </c>
      <c r="CS492" s="14" t="str">
        <f ca="1"/>
        <v>Moline</v>
      </c>
      <c r="CT492" s="14">
        <f ca="1"/>
        <v>1276.8800000000001</v>
      </c>
    </row>
    <row r="493" spans="46:98" x14ac:dyDescent="0.3">
      <c r="AT493" t="s">
        <v>576</v>
      </c>
      <c r="AU493" s="8">
        <v>356.92</v>
      </c>
      <c r="AV493" s="8"/>
      <c r="AW493" s="8"/>
      <c r="AX493" s="14">
        <f ca="1"/>
        <v>490</v>
      </c>
      <c r="AY493" s="14" t="str">
        <f ca="1"/>
        <v>Aluminum Document Frame</v>
      </c>
      <c r="AZ493" s="14">
        <f ca="1"/>
        <v>360.33</v>
      </c>
      <c r="BA493" s="8"/>
      <c r="BB493" s="8"/>
      <c r="BC493" s="8"/>
      <c r="BD493" s="8"/>
      <c r="BE493" s="8"/>
      <c r="BU493" t="s">
        <v>79</v>
      </c>
      <c r="BV493" s="8">
        <v>8066.130000000001</v>
      </c>
      <c r="BX493" s="14">
        <f ca="1"/>
        <v>972</v>
      </c>
      <c r="BY493" s="14" t="str">
        <f ca="1"/>
        <v>Jennifer Stanton</v>
      </c>
      <c r="BZ493" s="14">
        <f ca="1"/>
        <v>55.08</v>
      </c>
      <c r="CO493" t="s">
        <v>2602</v>
      </c>
      <c r="CP493" s="8">
        <v>191.68</v>
      </c>
      <c r="CR493" s="14">
        <f ca="1"/>
        <v>234</v>
      </c>
      <c r="CS493" s="14" t="str">
        <f ca="1"/>
        <v>Montclair</v>
      </c>
      <c r="CT493" s="14">
        <f ca="1"/>
        <v>1833.06</v>
      </c>
    </row>
    <row r="494" spans="46:98" x14ac:dyDescent="0.3">
      <c r="AT494" t="s">
        <v>511</v>
      </c>
      <c r="AU494" s="8">
        <v>356.14</v>
      </c>
      <c r="AV494" s="8"/>
      <c r="AW494" s="8"/>
      <c r="AX494" s="14">
        <f ca="1"/>
        <v>491</v>
      </c>
      <c r="AY494" s="14" t="str">
        <f ca="1"/>
        <v>Accessory39</v>
      </c>
      <c r="AZ494" s="14">
        <f ca="1"/>
        <v>359.21999999999997</v>
      </c>
      <c r="BA494" s="8"/>
      <c r="BB494" s="8"/>
      <c r="BC494" s="8"/>
      <c r="BD494" s="8"/>
      <c r="BE494" s="8"/>
      <c r="BU494" t="s">
        <v>1399</v>
      </c>
      <c r="BV494" s="8">
        <v>406.03000000000003</v>
      </c>
      <c r="BX494" s="14">
        <f ca="1"/>
        <v>548</v>
      </c>
      <c r="BY494" s="14" t="str">
        <f ca="1"/>
        <v>Jennifer Zimmerman</v>
      </c>
      <c r="BZ494" s="14">
        <f ca="1"/>
        <v>464.94</v>
      </c>
      <c r="CO494" t="s">
        <v>692</v>
      </c>
      <c r="CP494" s="8">
        <v>495.87</v>
      </c>
      <c r="CR494" s="14">
        <f ca="1"/>
        <v>606</v>
      </c>
      <c r="CS494" s="14" t="str">
        <f ca="1"/>
        <v>Montebello</v>
      </c>
      <c r="CT494" s="14">
        <f ca="1"/>
        <v>191.68</v>
      </c>
    </row>
    <row r="495" spans="46:98" x14ac:dyDescent="0.3">
      <c r="AT495" t="s">
        <v>779</v>
      </c>
      <c r="AU495" s="8">
        <v>355.12</v>
      </c>
      <c r="AV495" s="8"/>
      <c r="AW495" s="8"/>
      <c r="AX495" s="14">
        <f ca="1"/>
        <v>492</v>
      </c>
      <c r="AY495" s="14" t="str">
        <f ca="1"/>
        <v>Kensington 6 Outlet MasterPiece® HOMEOFFICE Power Control Center</v>
      </c>
      <c r="AZ495" s="14">
        <f ca="1"/>
        <v>356.92</v>
      </c>
      <c r="BA495" s="8"/>
      <c r="BB495" s="8"/>
      <c r="BC495" s="8"/>
      <c r="BD495" s="8"/>
      <c r="BE495" s="8"/>
      <c r="BU495" t="s">
        <v>2745</v>
      </c>
      <c r="BV495" s="8">
        <v>136.99</v>
      </c>
      <c r="BX495" s="14">
        <f ca="1"/>
        <v>57</v>
      </c>
      <c r="BY495" s="14" t="str">
        <f ca="1"/>
        <v>Jenny Gold</v>
      </c>
      <c r="BZ495" s="14">
        <f ca="1"/>
        <v>8066.130000000001</v>
      </c>
      <c r="CO495" t="s">
        <v>1120</v>
      </c>
      <c r="CP495" s="8">
        <v>536.23</v>
      </c>
      <c r="CR495" s="14">
        <f ca="1"/>
        <v>434</v>
      </c>
      <c r="CS495" s="14" t="str">
        <f ca="1"/>
        <v>Moore</v>
      </c>
      <c r="CT495" s="14">
        <f ca="1"/>
        <v>495.87</v>
      </c>
    </row>
    <row r="496" spans="46:98" x14ac:dyDescent="0.3">
      <c r="AT496" t="s">
        <v>979</v>
      </c>
      <c r="AU496" s="8">
        <v>354.56999999999994</v>
      </c>
      <c r="AV496" s="8"/>
      <c r="AW496" s="8"/>
      <c r="AX496" s="14">
        <f ca="1"/>
        <v>493</v>
      </c>
      <c r="AY496" s="14" t="str">
        <f ca="1"/>
        <v>Hon Comfortask® Task/Swivel Chairs</v>
      </c>
      <c r="AZ496" s="14">
        <f ca="1"/>
        <v>356.14</v>
      </c>
      <c r="BA496" s="8"/>
      <c r="BB496" s="8"/>
      <c r="BC496" s="8"/>
      <c r="BD496" s="8"/>
      <c r="BE496" s="8"/>
      <c r="BU496" t="s">
        <v>2160</v>
      </c>
      <c r="BV496" s="8">
        <v>429.82</v>
      </c>
      <c r="BX496" s="14">
        <f ca="1"/>
        <v>579</v>
      </c>
      <c r="BY496" s="14" t="str">
        <f ca="1"/>
        <v>Jenny Hawkins</v>
      </c>
      <c r="BZ496" s="14">
        <f ca="1"/>
        <v>406.03000000000003</v>
      </c>
      <c r="CO496" t="s">
        <v>2415</v>
      </c>
      <c r="CP496" s="8">
        <v>57.37</v>
      </c>
      <c r="CR496" s="14">
        <f ca="1"/>
        <v>419</v>
      </c>
      <c r="CS496" s="14" t="str">
        <f ca="1"/>
        <v>Moreno Valley</v>
      </c>
      <c r="CT496" s="14">
        <f ca="1"/>
        <v>536.23</v>
      </c>
    </row>
    <row r="497" spans="46:98" x14ac:dyDescent="0.3">
      <c r="AT497" t="s">
        <v>1231</v>
      </c>
      <c r="AU497" s="8">
        <v>353.1</v>
      </c>
      <c r="AV497" s="8"/>
      <c r="AW497" s="8"/>
      <c r="AX497" s="14">
        <f ca="1"/>
        <v>494</v>
      </c>
      <c r="AY497" s="14" t="str">
        <f ca="1"/>
        <v>Imation 3.5" Unformatted DS/HD Diskettes, 10/Box</v>
      </c>
      <c r="AZ497" s="14">
        <f ca="1"/>
        <v>355.12</v>
      </c>
      <c r="BA497" s="8"/>
      <c r="BB497" s="8"/>
      <c r="BC497" s="8"/>
      <c r="BD497" s="8"/>
      <c r="BE497" s="8"/>
      <c r="BU497" t="s">
        <v>1688</v>
      </c>
      <c r="BV497" s="8">
        <v>98.96</v>
      </c>
      <c r="BX497" s="14">
        <f ca="1"/>
        <v>809</v>
      </c>
      <c r="BY497" s="14" t="str">
        <f ca="1"/>
        <v>Jenny Petty</v>
      </c>
      <c r="BZ497" s="14">
        <f ca="1"/>
        <v>136.99</v>
      </c>
      <c r="CO497" t="s">
        <v>1840</v>
      </c>
      <c r="CP497" s="8">
        <v>2380.7799999999997</v>
      </c>
      <c r="CR497" s="14">
        <f ca="1"/>
        <v>757</v>
      </c>
      <c r="CS497" s="14" t="str">
        <f ca="1"/>
        <v>Morgantown</v>
      </c>
      <c r="CT497" s="14">
        <f ca="1"/>
        <v>57.37</v>
      </c>
    </row>
    <row r="498" spans="46:98" x14ac:dyDescent="0.3">
      <c r="AT498" t="s">
        <v>1699</v>
      </c>
      <c r="AU498" s="8">
        <v>344.57</v>
      </c>
      <c r="AV498" s="8"/>
      <c r="AW498" s="8"/>
      <c r="AX498" s="14">
        <f ca="1"/>
        <v>495</v>
      </c>
      <c r="AY498" s="14" t="str">
        <f ca="1"/>
        <v>Xerox 23</v>
      </c>
      <c r="AZ498" s="14">
        <f ca="1"/>
        <v>354.56999999999994</v>
      </c>
      <c r="BA498" s="8"/>
      <c r="BB498" s="8"/>
      <c r="BC498" s="8"/>
      <c r="BD498" s="8"/>
      <c r="BE498" s="8"/>
      <c r="BU498" t="s">
        <v>859</v>
      </c>
      <c r="BV498" s="8">
        <v>823.96</v>
      </c>
      <c r="BX498" s="14">
        <f ca="1"/>
        <v>563</v>
      </c>
      <c r="BY498" s="14" t="str">
        <f ca="1"/>
        <v>Jeremy Pratt</v>
      </c>
      <c r="BZ498" s="14">
        <f ca="1"/>
        <v>429.82</v>
      </c>
      <c r="CO498" t="s">
        <v>2250</v>
      </c>
      <c r="CP498" s="8">
        <v>443.3</v>
      </c>
      <c r="CR498" s="14">
        <f ca="1"/>
        <v>185</v>
      </c>
      <c r="CS498" s="14" t="str">
        <f ca="1"/>
        <v>Morristown</v>
      </c>
      <c r="CT498" s="14">
        <f ca="1"/>
        <v>2380.7799999999997</v>
      </c>
    </row>
    <row r="499" spans="46:98" x14ac:dyDescent="0.3">
      <c r="AT499" t="s">
        <v>2351</v>
      </c>
      <c r="AU499" s="8">
        <v>343.54</v>
      </c>
      <c r="AV499" s="8"/>
      <c r="AW499" s="8"/>
      <c r="AX499" s="14">
        <f ca="1"/>
        <v>496</v>
      </c>
      <c r="AY499" s="14" t="str">
        <f ca="1"/>
        <v>Verbatim DVD-R, 4.7GB, Spindle, WE, Blank, Ink Jet/Thermal, 20/Spindle</v>
      </c>
      <c r="AZ499" s="14">
        <f ca="1"/>
        <v>353.1</v>
      </c>
      <c r="BA499" s="8"/>
      <c r="BB499" s="8"/>
      <c r="BC499" s="8"/>
      <c r="BD499" s="8"/>
      <c r="BE499" s="8"/>
      <c r="BU499" t="s">
        <v>2203</v>
      </c>
      <c r="BV499" s="8">
        <v>40.869999999999997</v>
      </c>
      <c r="BX499" s="14">
        <f ca="1"/>
        <v>871</v>
      </c>
      <c r="BY499" s="14" t="str">
        <f ca="1"/>
        <v>Jerome Burch</v>
      </c>
      <c r="BZ499" s="14">
        <f ca="1"/>
        <v>98.96</v>
      </c>
      <c r="CO499" t="s">
        <v>1478</v>
      </c>
      <c r="CP499" s="8">
        <v>1076.6699999999998</v>
      </c>
      <c r="CR499" s="14">
        <f ca="1"/>
        <v>459</v>
      </c>
      <c r="CS499" s="14" t="str">
        <f ca="1"/>
        <v>Moscow</v>
      </c>
      <c r="CT499" s="14">
        <f ca="1"/>
        <v>443.3</v>
      </c>
    </row>
    <row r="500" spans="46:98" x14ac:dyDescent="0.3">
      <c r="AT500" t="s">
        <v>269</v>
      </c>
      <c r="AU500" s="8">
        <v>342.82</v>
      </c>
      <c r="AV500" s="8"/>
      <c r="AW500" s="8"/>
      <c r="AX500" s="14">
        <f ca="1"/>
        <v>497</v>
      </c>
      <c r="AY500" s="14" t="str">
        <f ca="1"/>
        <v>Sharp EL501VB Scientific Calculator, Battery Operated, 10-Digit Display, Hard Case</v>
      </c>
      <c r="AZ500" s="14">
        <f ca="1"/>
        <v>344.57</v>
      </c>
      <c r="BA500" s="8"/>
      <c r="BB500" s="8"/>
      <c r="BC500" s="8"/>
      <c r="BD500" s="8"/>
      <c r="BE500" s="8"/>
      <c r="BU500" t="s">
        <v>653</v>
      </c>
      <c r="BV500" s="8">
        <v>7435.7699999999995</v>
      </c>
      <c r="BX500" s="14">
        <f ca="1"/>
        <v>426</v>
      </c>
      <c r="BY500" s="14" t="str">
        <f ca="1"/>
        <v>Jerome McIntosh</v>
      </c>
      <c r="BZ500" s="14">
        <f ca="1"/>
        <v>823.96</v>
      </c>
      <c r="CO500" t="s">
        <v>602</v>
      </c>
      <c r="CP500" s="8">
        <v>389.97</v>
      </c>
      <c r="CR500" s="14">
        <f ca="1"/>
        <v>313</v>
      </c>
      <c r="CS500" s="14" t="str">
        <f ca="1"/>
        <v>Mount Lebanon</v>
      </c>
      <c r="CT500" s="14">
        <f ca="1"/>
        <v>1076.6699999999998</v>
      </c>
    </row>
    <row r="501" spans="46:98" x14ac:dyDescent="0.3">
      <c r="AT501" t="s">
        <v>1204</v>
      </c>
      <c r="AU501" s="8">
        <v>337.59</v>
      </c>
      <c r="AV501" s="8"/>
      <c r="AW501" s="8"/>
      <c r="AX501" s="14">
        <f ca="1"/>
        <v>498</v>
      </c>
      <c r="AY501" s="14" t="str">
        <f ca="1"/>
        <v>Quality Park Security Envelopes</v>
      </c>
      <c r="AZ501" s="14">
        <f ca="1"/>
        <v>343.54</v>
      </c>
      <c r="BA501" s="8"/>
      <c r="BB501" s="8"/>
      <c r="BC501" s="8"/>
      <c r="BD501" s="8"/>
      <c r="BE501" s="8"/>
      <c r="BU501" t="s">
        <v>1102</v>
      </c>
      <c r="BV501" s="8">
        <v>41.96</v>
      </c>
      <c r="BX501" s="14">
        <f ca="1"/>
        <v>1017</v>
      </c>
      <c r="BY501" s="14" t="str">
        <f ca="1"/>
        <v>Jerry Ennis</v>
      </c>
      <c r="BZ501" s="14">
        <f ca="1"/>
        <v>40.869999999999997</v>
      </c>
      <c r="CO501" t="s">
        <v>2837</v>
      </c>
      <c r="CP501" s="8">
        <v>233.58</v>
      </c>
      <c r="CR501" s="14">
        <f ca="1"/>
        <v>482</v>
      </c>
      <c r="CS501" s="14" t="str">
        <f ca="1"/>
        <v>Mount Pleasant</v>
      </c>
      <c r="CT501" s="14">
        <f ca="1"/>
        <v>389.97</v>
      </c>
    </row>
    <row r="502" spans="46:98" x14ac:dyDescent="0.3">
      <c r="AT502" t="s">
        <v>321</v>
      </c>
      <c r="AU502" s="8">
        <v>337.34</v>
      </c>
      <c r="AV502" s="8"/>
      <c r="AW502" s="8"/>
      <c r="AX502" s="14">
        <f ca="1"/>
        <v>499</v>
      </c>
      <c r="AY502" s="14" t="str">
        <f ca="1"/>
        <v>Staples Vinyl Coated Paper Clips, 800/Box</v>
      </c>
      <c r="AZ502" s="14">
        <f ca="1"/>
        <v>342.82</v>
      </c>
      <c r="BA502" s="8"/>
      <c r="BB502" s="8"/>
      <c r="BC502" s="8"/>
      <c r="BD502" s="8"/>
      <c r="BE502" s="8"/>
      <c r="BU502" t="s">
        <v>1159</v>
      </c>
      <c r="BV502" s="8">
        <v>39.15</v>
      </c>
      <c r="BX502" s="14">
        <f ca="1"/>
        <v>64</v>
      </c>
      <c r="BY502" s="14" t="str">
        <f ca="1"/>
        <v>Jerry Webster</v>
      </c>
      <c r="BZ502" s="14">
        <f ca="1"/>
        <v>7435.7699999999995</v>
      </c>
      <c r="CO502" t="s">
        <v>926</v>
      </c>
      <c r="CP502" s="8">
        <v>5671.26</v>
      </c>
      <c r="CR502" s="14">
        <f ca="1"/>
        <v>580</v>
      </c>
      <c r="CS502" s="14" t="str">
        <f ca="1"/>
        <v>Mount Prospect</v>
      </c>
      <c r="CT502" s="14">
        <f ca="1"/>
        <v>233.58</v>
      </c>
    </row>
    <row r="503" spans="46:98" x14ac:dyDescent="0.3">
      <c r="AT503" t="s">
        <v>440</v>
      </c>
      <c r="AU503" s="8">
        <v>334.01</v>
      </c>
      <c r="AV503" s="8"/>
      <c r="AW503" s="8"/>
      <c r="AX503" s="14">
        <f ca="1"/>
        <v>500</v>
      </c>
      <c r="AY503" s="14" t="str">
        <f ca="1"/>
        <v>Gould Plastics 9-Pocket Panel Bin, 18-3/8w x 5-1/4d x 20-1/2h, Black</v>
      </c>
      <c r="AZ503" s="14">
        <f ca="1"/>
        <v>337.59</v>
      </c>
      <c r="BA503" s="8"/>
      <c r="BB503" s="8"/>
      <c r="BC503" s="8"/>
      <c r="BD503" s="8"/>
      <c r="BE503" s="8"/>
      <c r="BU503" t="s">
        <v>2011</v>
      </c>
      <c r="BV503" s="8">
        <v>598.38</v>
      </c>
      <c r="BX503" s="14">
        <f ca="1"/>
        <v>1014</v>
      </c>
      <c r="BY503" s="14" t="str">
        <f ca="1"/>
        <v>Jesse Hutchinson</v>
      </c>
      <c r="BZ503" s="14">
        <f ca="1"/>
        <v>41.96</v>
      </c>
      <c r="CO503" t="s">
        <v>2636</v>
      </c>
      <c r="CP503" s="8">
        <v>38.81</v>
      </c>
      <c r="CR503" s="14">
        <f ca="1"/>
        <v>72</v>
      </c>
      <c r="CS503" s="14" t="str">
        <f ca="1"/>
        <v>Mount Vernon</v>
      </c>
      <c r="CT503" s="14">
        <f ca="1"/>
        <v>5671.26</v>
      </c>
    </row>
    <row r="504" spans="46:98" x14ac:dyDescent="0.3">
      <c r="AT504" t="s">
        <v>2508</v>
      </c>
      <c r="AU504" s="8">
        <v>333.04</v>
      </c>
      <c r="AV504" s="8"/>
      <c r="AW504" s="8"/>
      <c r="AX504" s="14">
        <f ca="1"/>
        <v>501</v>
      </c>
      <c r="AY504" s="14" t="str">
        <f ca="1"/>
        <v>6162</v>
      </c>
      <c r="AZ504" s="14">
        <f ca="1"/>
        <v>337.34</v>
      </c>
      <c r="BA504" s="8"/>
      <c r="BB504" s="8"/>
      <c r="BC504" s="8"/>
      <c r="BD504" s="8"/>
      <c r="BE504" s="8"/>
      <c r="BU504" t="s">
        <v>823</v>
      </c>
      <c r="BV504" s="8">
        <v>1257.76</v>
      </c>
      <c r="BX504" s="14">
        <f ca="1"/>
        <v>1026</v>
      </c>
      <c r="BY504" s="14" t="str">
        <f ca="1"/>
        <v>Jesse Williamson</v>
      </c>
      <c r="BZ504" s="14">
        <f ca="1"/>
        <v>39.15</v>
      </c>
      <c r="CO504" t="s">
        <v>2388</v>
      </c>
      <c r="CP504" s="8">
        <v>288.67</v>
      </c>
      <c r="CR504" s="14">
        <f ca="1"/>
        <v>801</v>
      </c>
      <c r="CS504" s="14" t="str">
        <f ca="1"/>
        <v>Mountain View</v>
      </c>
      <c r="CT504" s="14">
        <f ca="1"/>
        <v>38.81</v>
      </c>
    </row>
    <row r="505" spans="46:98" x14ac:dyDescent="0.3">
      <c r="AT505" t="s">
        <v>305</v>
      </c>
      <c r="AU505" s="8">
        <v>330.64</v>
      </c>
      <c r="AV505" s="8"/>
      <c r="AW505" s="8"/>
      <c r="AX505" s="14">
        <f ca="1"/>
        <v>502</v>
      </c>
      <c r="AY505" s="14" t="str">
        <f ca="1"/>
        <v>DAX Wood Document Frame.</v>
      </c>
      <c r="AZ505" s="14">
        <f ca="1"/>
        <v>334.01</v>
      </c>
      <c r="BA505" s="8"/>
      <c r="BB505" s="8"/>
      <c r="BC505" s="8"/>
      <c r="BD505" s="8"/>
      <c r="BE505" s="8"/>
      <c r="BU505" t="s">
        <v>2019</v>
      </c>
      <c r="BV505" s="8">
        <v>211.14999999999998</v>
      </c>
      <c r="BX505" s="14">
        <f ca="1"/>
        <v>492</v>
      </c>
      <c r="BY505" s="14" t="str">
        <f ca="1"/>
        <v>Jessica Huffman</v>
      </c>
      <c r="BZ505" s="14">
        <f ca="1"/>
        <v>598.38</v>
      </c>
      <c r="CO505" t="s">
        <v>1042</v>
      </c>
      <c r="CP505" s="8">
        <v>2902.14</v>
      </c>
      <c r="CR505" s="14">
        <f ca="1"/>
        <v>542</v>
      </c>
      <c r="CS505" s="14" t="str">
        <f ca="1"/>
        <v>Muncie</v>
      </c>
      <c r="CT505" s="14">
        <f ca="1"/>
        <v>288.67</v>
      </c>
    </row>
    <row r="506" spans="46:98" x14ac:dyDescent="0.3">
      <c r="AT506" t="s">
        <v>283</v>
      </c>
      <c r="AU506" s="8">
        <v>328.73</v>
      </c>
      <c r="AV506" s="8"/>
      <c r="AW506" s="8"/>
      <c r="AX506" s="14">
        <f ca="1"/>
        <v>503</v>
      </c>
      <c r="AY506" s="14" t="str">
        <f ca="1"/>
        <v>GBC Prepunched Paper, 19-Hole, for Binding Systems, 24-lb</v>
      </c>
      <c r="AZ506" s="14">
        <f ca="1"/>
        <v>333.04</v>
      </c>
      <c r="BA506" s="8"/>
      <c r="BB506" s="8"/>
      <c r="BC506" s="8"/>
      <c r="BD506" s="8"/>
      <c r="BE506" s="8"/>
      <c r="BU506" t="s">
        <v>3006</v>
      </c>
      <c r="BV506" s="8">
        <v>403.25</v>
      </c>
      <c r="BX506" s="14">
        <f ca="1"/>
        <v>332</v>
      </c>
      <c r="BY506" s="14" t="str">
        <f ca="1"/>
        <v>Jessie Houston</v>
      </c>
      <c r="BZ506" s="14">
        <f ca="1"/>
        <v>1257.76</v>
      </c>
      <c r="CO506" t="s">
        <v>2756</v>
      </c>
      <c r="CP506" s="8">
        <v>161.26</v>
      </c>
      <c r="CR506" s="14">
        <f ca="1"/>
        <v>145</v>
      </c>
      <c r="CS506" s="14" t="str">
        <f ca="1"/>
        <v>Mundelein</v>
      </c>
      <c r="CT506" s="14">
        <f ca="1"/>
        <v>2902.14</v>
      </c>
    </row>
    <row r="507" spans="46:98" x14ac:dyDescent="0.3">
      <c r="AT507" t="s">
        <v>1164</v>
      </c>
      <c r="AU507" s="8">
        <v>328.45</v>
      </c>
      <c r="AV507" s="8"/>
      <c r="AW507" s="8"/>
      <c r="AX507" s="14">
        <f ca="1"/>
        <v>504</v>
      </c>
      <c r="AY507" s="14" t="str">
        <f ca="1"/>
        <v>Southworth 25% Cotton Linen-Finish Paper &amp; Envelopes</v>
      </c>
      <c r="AZ507" s="14">
        <f ca="1"/>
        <v>330.64</v>
      </c>
      <c r="BA507" s="8"/>
      <c r="BB507" s="8"/>
      <c r="BC507" s="8"/>
      <c r="BD507" s="8"/>
      <c r="BE507" s="8"/>
      <c r="BU507" t="s">
        <v>1706</v>
      </c>
      <c r="BV507" s="8">
        <v>2239.0300000000002</v>
      </c>
      <c r="BX507" s="14">
        <f ca="1"/>
        <v>731</v>
      </c>
      <c r="BY507" s="14" t="str">
        <f ca="1"/>
        <v>Jessie Kelly</v>
      </c>
      <c r="BZ507" s="14">
        <f ca="1"/>
        <v>211.14999999999998</v>
      </c>
      <c r="CO507" t="s">
        <v>737</v>
      </c>
      <c r="CP507" s="8">
        <v>6058.29</v>
      </c>
      <c r="CR507" s="14">
        <f ca="1"/>
        <v>628</v>
      </c>
      <c r="CS507" s="14" t="str">
        <f ca="1"/>
        <v>Munster</v>
      </c>
      <c r="CT507" s="14">
        <f ca="1"/>
        <v>161.26</v>
      </c>
    </row>
    <row r="508" spans="46:98" x14ac:dyDescent="0.3">
      <c r="AT508" t="s">
        <v>2900</v>
      </c>
      <c r="AU508" s="8">
        <v>326.02999999999997</v>
      </c>
      <c r="AV508" s="8"/>
      <c r="AW508" s="8"/>
      <c r="AX508" s="14">
        <f ca="1"/>
        <v>505</v>
      </c>
      <c r="AY508" s="14" t="str">
        <f ca="1"/>
        <v>Staples Copy Paper (20Lb. and 84 Bright)</v>
      </c>
      <c r="AZ508" s="14">
        <f ca="1"/>
        <v>328.73</v>
      </c>
      <c r="BA508" s="8"/>
      <c r="BB508" s="8"/>
      <c r="BC508" s="8"/>
      <c r="BD508" s="8"/>
      <c r="BE508" s="8"/>
      <c r="BU508" t="s">
        <v>2567</v>
      </c>
      <c r="BV508" s="8">
        <v>231.79</v>
      </c>
      <c r="BX508" s="14">
        <f ca="1"/>
        <v>580</v>
      </c>
      <c r="BY508" s="14" t="str">
        <f ca="1"/>
        <v>Jill Clements</v>
      </c>
      <c r="BZ508" s="14">
        <f ca="1"/>
        <v>403.25</v>
      </c>
      <c r="CO508" t="s">
        <v>410</v>
      </c>
      <c r="CP508" s="8">
        <v>3325.82</v>
      </c>
      <c r="CR508" s="14">
        <f ca="1"/>
        <v>66</v>
      </c>
      <c r="CS508" s="14" t="str">
        <f ca="1"/>
        <v>Murfreesboro</v>
      </c>
      <c r="CT508" s="14">
        <f ca="1"/>
        <v>6058.29</v>
      </c>
    </row>
    <row r="509" spans="46:98" x14ac:dyDescent="0.3">
      <c r="AT509" t="s">
        <v>1687</v>
      </c>
      <c r="AU509" s="8">
        <v>321.61</v>
      </c>
      <c r="AV509" s="8"/>
      <c r="AW509" s="8"/>
      <c r="AX509" s="14">
        <f ca="1"/>
        <v>506</v>
      </c>
      <c r="AY509" s="14" t="str">
        <f ca="1"/>
        <v>A1228</v>
      </c>
      <c r="AZ509" s="14">
        <f ca="1"/>
        <v>328.45</v>
      </c>
      <c r="BA509" s="8"/>
      <c r="BB509" s="8"/>
      <c r="BC509" s="8"/>
      <c r="BD509" s="8"/>
      <c r="BE509" s="8"/>
      <c r="BU509" t="s">
        <v>858</v>
      </c>
      <c r="BV509" s="8">
        <v>8868.9800000000014</v>
      </c>
      <c r="BX509" s="14">
        <f ca="1"/>
        <v>216</v>
      </c>
      <c r="BY509" s="14" t="str">
        <f ca="1"/>
        <v>Jim Hinson</v>
      </c>
      <c r="BZ509" s="14">
        <f ca="1"/>
        <v>2239.0300000000002</v>
      </c>
      <c r="CO509" t="s">
        <v>1645</v>
      </c>
      <c r="CP509" s="8">
        <v>119.29</v>
      </c>
      <c r="CR509" s="14">
        <f ca="1"/>
        <v>125</v>
      </c>
      <c r="CS509" s="14" t="str">
        <f ca="1"/>
        <v>Murray</v>
      </c>
      <c r="CT509" s="14">
        <f ca="1"/>
        <v>3325.82</v>
      </c>
    </row>
    <row r="510" spans="46:98" x14ac:dyDescent="0.3">
      <c r="AT510" t="s">
        <v>2113</v>
      </c>
      <c r="AU510" s="8">
        <v>317.84000000000003</v>
      </c>
      <c r="AV510" s="8"/>
      <c r="AW510" s="8"/>
      <c r="AX510" s="14">
        <f ca="1"/>
        <v>507</v>
      </c>
      <c r="AY510" s="14" t="str">
        <f ca="1"/>
        <v>Accessory21</v>
      </c>
      <c r="AZ510" s="14">
        <f ca="1"/>
        <v>326.02999999999997</v>
      </c>
      <c r="BA510" s="8"/>
      <c r="BB510" s="8"/>
      <c r="BC510" s="8"/>
      <c r="BD510" s="8"/>
      <c r="BE510" s="8"/>
      <c r="BU510" t="s">
        <v>1551</v>
      </c>
      <c r="BV510" s="8">
        <v>284.33999999999997</v>
      </c>
      <c r="BX510" s="14">
        <f ca="1"/>
        <v>714</v>
      </c>
      <c r="BY510" s="14" t="str">
        <f ca="1"/>
        <v>Jim Rodgers</v>
      </c>
      <c r="BZ510" s="14">
        <f ca="1"/>
        <v>231.79</v>
      </c>
      <c r="CO510" t="s">
        <v>1188</v>
      </c>
      <c r="CP510" s="8">
        <v>260</v>
      </c>
      <c r="CR510" s="14">
        <f ca="1"/>
        <v>673</v>
      </c>
      <c r="CS510" s="14" t="str">
        <f ca="1"/>
        <v>Muscatine</v>
      </c>
      <c r="CT510" s="14">
        <f ca="1"/>
        <v>119.29</v>
      </c>
    </row>
    <row r="511" spans="46:98" x14ac:dyDescent="0.3">
      <c r="AT511" t="s">
        <v>2468</v>
      </c>
      <c r="AU511" s="8">
        <v>314.06</v>
      </c>
      <c r="AV511" s="8"/>
      <c r="AW511" s="8"/>
      <c r="AX511" s="14">
        <f ca="1"/>
        <v>508</v>
      </c>
      <c r="AY511" s="14" t="str">
        <f ca="1"/>
        <v>Accessory27</v>
      </c>
      <c r="AZ511" s="14">
        <f ca="1"/>
        <v>321.61</v>
      </c>
      <c r="BA511" s="8"/>
      <c r="BB511" s="8"/>
      <c r="BC511" s="8"/>
      <c r="BD511" s="8"/>
      <c r="BE511" s="8"/>
      <c r="BU511" t="s">
        <v>1796</v>
      </c>
      <c r="BV511" s="8">
        <v>86.12</v>
      </c>
      <c r="BX511" s="14">
        <f ca="1"/>
        <v>49</v>
      </c>
      <c r="BY511" s="14" t="str">
        <f ca="1"/>
        <v>Jimmy Alston Holder</v>
      </c>
      <c r="BZ511" s="14">
        <f ca="1"/>
        <v>8868.9800000000014</v>
      </c>
      <c r="CO511" t="s">
        <v>2683</v>
      </c>
      <c r="CP511" s="8">
        <v>99.92</v>
      </c>
      <c r="CR511" s="14">
        <f ca="1"/>
        <v>561</v>
      </c>
      <c r="CS511" s="14" t="str">
        <f ca="1"/>
        <v>Muskego</v>
      </c>
      <c r="CT511" s="14">
        <f ca="1"/>
        <v>260</v>
      </c>
    </row>
    <row r="512" spans="46:98" x14ac:dyDescent="0.3">
      <c r="AT512" t="s">
        <v>390</v>
      </c>
      <c r="AU512" s="8">
        <v>308.96000000000004</v>
      </c>
      <c r="AV512" s="8"/>
      <c r="AW512" s="8"/>
      <c r="AX512" s="14">
        <f ca="1"/>
        <v>509</v>
      </c>
      <c r="AY512" s="14" t="str">
        <f ca="1"/>
        <v>Sharp EL500L Fraction Calculator</v>
      </c>
      <c r="AZ512" s="14">
        <f ca="1"/>
        <v>317.84000000000003</v>
      </c>
      <c r="BA512" s="8"/>
      <c r="BB512" s="8"/>
      <c r="BC512" s="8"/>
      <c r="BD512" s="8"/>
      <c r="BE512" s="8"/>
      <c r="BU512" t="s">
        <v>2865</v>
      </c>
      <c r="BV512" s="8">
        <v>2198.56</v>
      </c>
      <c r="BX512" s="14">
        <f ca="1"/>
        <v>665</v>
      </c>
      <c r="BY512" s="14" t="str">
        <f ca="1"/>
        <v>Jimmy Wang</v>
      </c>
      <c r="BZ512" s="14">
        <f ca="1"/>
        <v>284.33999999999997</v>
      </c>
      <c r="CO512" t="s">
        <v>2085</v>
      </c>
      <c r="CP512" s="8">
        <v>84.59</v>
      </c>
      <c r="CR512" s="14">
        <f ca="1"/>
        <v>693</v>
      </c>
      <c r="CS512" s="14" t="str">
        <f ca="1"/>
        <v>Mustang</v>
      </c>
      <c r="CT512" s="14">
        <f ca="1"/>
        <v>99.92</v>
      </c>
    </row>
    <row r="513" spans="46:98" x14ac:dyDescent="0.3">
      <c r="AT513" t="s">
        <v>1128</v>
      </c>
      <c r="AU513" s="8">
        <v>308.86</v>
      </c>
      <c r="AV513" s="8"/>
      <c r="AW513" s="8"/>
      <c r="AX513" s="14">
        <f ca="1"/>
        <v>510</v>
      </c>
      <c r="AY513" s="14" t="str">
        <f ca="1"/>
        <v>Tyvek ® Top-Opening Peel &amp; Seel Envelopes, Plain White</v>
      </c>
      <c r="AZ513" s="14">
        <f ca="1"/>
        <v>314.06</v>
      </c>
      <c r="BA513" s="8"/>
      <c r="BB513" s="8"/>
      <c r="BC513" s="8"/>
      <c r="BD513" s="8"/>
      <c r="BE513" s="8"/>
      <c r="BU513" t="s">
        <v>2658</v>
      </c>
      <c r="BV513" s="8">
        <v>385.45</v>
      </c>
      <c r="BX513" s="14">
        <f ca="1"/>
        <v>897</v>
      </c>
      <c r="BY513" s="14" t="str">
        <f ca="1"/>
        <v>Jimmy Waters</v>
      </c>
      <c r="BZ513" s="14">
        <f ca="1"/>
        <v>86.12</v>
      </c>
      <c r="CO513" t="s">
        <v>2365</v>
      </c>
      <c r="CP513" s="8">
        <v>1225.5999999999999</v>
      </c>
      <c r="CR513" s="14">
        <f ca="1"/>
        <v>718</v>
      </c>
      <c r="CS513" s="14" t="str">
        <f ca="1"/>
        <v>Myrtle Beach</v>
      </c>
      <c r="CT513" s="14">
        <f ca="1"/>
        <v>84.59</v>
      </c>
    </row>
    <row r="514" spans="46:98" x14ac:dyDescent="0.3">
      <c r="AT514" t="s">
        <v>1537</v>
      </c>
      <c r="AU514" s="8">
        <v>302.69</v>
      </c>
      <c r="AV514" s="8"/>
      <c r="AW514" s="8"/>
      <c r="AX514" s="14">
        <f ca="1"/>
        <v>511</v>
      </c>
      <c r="AY514" s="14" t="str">
        <f ca="1"/>
        <v>3M Organizer Strips</v>
      </c>
      <c r="AZ514" s="14">
        <f ca="1"/>
        <v>308.96000000000004</v>
      </c>
      <c r="BA514" s="8"/>
      <c r="BB514" s="8"/>
      <c r="BC514" s="8"/>
      <c r="BD514" s="8"/>
      <c r="BE514" s="8"/>
      <c r="BU514" t="s">
        <v>2839</v>
      </c>
      <c r="BV514" s="8">
        <v>1067.0999999999999</v>
      </c>
      <c r="BX514" s="14">
        <f ca="1"/>
        <v>224</v>
      </c>
      <c r="BY514" s="14" t="str">
        <f ca="1"/>
        <v>Joan Beach</v>
      </c>
      <c r="BZ514" s="14">
        <f ca="1"/>
        <v>2198.56</v>
      </c>
      <c r="CO514" t="s">
        <v>1944</v>
      </c>
      <c r="CP514" s="8">
        <v>3108.68</v>
      </c>
      <c r="CR514" s="14">
        <f ca="1"/>
        <v>292</v>
      </c>
      <c r="CS514" s="14" t="str">
        <f ca="1"/>
        <v>Napa</v>
      </c>
      <c r="CT514" s="14">
        <f ca="1"/>
        <v>1225.5999999999999</v>
      </c>
    </row>
    <row r="515" spans="46:98" x14ac:dyDescent="0.3">
      <c r="AT515" t="s">
        <v>1985</v>
      </c>
      <c r="AU515" s="8">
        <v>302.33999999999997</v>
      </c>
      <c r="AV515" s="8"/>
      <c r="AW515" s="8"/>
      <c r="AX515" s="14">
        <f ca="1"/>
        <v>512</v>
      </c>
      <c r="AY515" s="14" t="str">
        <f ca="1"/>
        <v>R380</v>
      </c>
      <c r="AZ515" s="14">
        <f ca="1"/>
        <v>308.86</v>
      </c>
      <c r="BA515" s="8"/>
      <c r="BB515" s="8"/>
      <c r="BC515" s="8"/>
      <c r="BD515" s="8"/>
      <c r="BE515" s="8"/>
      <c r="BU515" t="s">
        <v>1583</v>
      </c>
      <c r="BV515" s="8">
        <v>2044.9</v>
      </c>
      <c r="BX515" s="14">
        <f ca="1"/>
        <v>595</v>
      </c>
      <c r="BY515" s="14" t="str">
        <f ca="1"/>
        <v>Joan Bowers</v>
      </c>
      <c r="BZ515" s="14">
        <f ca="1"/>
        <v>385.45</v>
      </c>
      <c r="CO515" t="s">
        <v>2065</v>
      </c>
      <c r="CP515" s="8">
        <v>75.17</v>
      </c>
      <c r="CR515" s="14">
        <f ca="1"/>
        <v>133</v>
      </c>
      <c r="CS515" s="14" t="str">
        <f ca="1"/>
        <v>Naperville</v>
      </c>
      <c r="CT515" s="14">
        <f ca="1"/>
        <v>3108.68</v>
      </c>
    </row>
    <row r="516" spans="46:98" x14ac:dyDescent="0.3">
      <c r="AT516" t="s">
        <v>124</v>
      </c>
      <c r="AU516" s="8">
        <v>300.67999999999995</v>
      </c>
      <c r="AV516" s="8"/>
      <c r="AW516" s="8"/>
      <c r="AX516" s="14">
        <f ca="1"/>
        <v>513</v>
      </c>
      <c r="AY516" s="14" t="str">
        <f ca="1"/>
        <v>Computer Printout Paper with Letter-Trim Perforations</v>
      </c>
      <c r="AZ516" s="14">
        <f ca="1"/>
        <v>302.69</v>
      </c>
      <c r="BA516" s="8"/>
      <c r="BB516" s="8"/>
      <c r="BC516" s="8"/>
      <c r="BD516" s="8"/>
      <c r="BE516" s="8"/>
      <c r="BU516" t="s">
        <v>415</v>
      </c>
      <c r="BV516" s="8">
        <v>144.33000000000001</v>
      </c>
      <c r="BX516" s="14">
        <f ca="1"/>
        <v>371</v>
      </c>
      <c r="BY516" s="14" t="str">
        <f ca="1"/>
        <v>Joan Floyd</v>
      </c>
      <c r="BZ516" s="14">
        <f ca="1"/>
        <v>1067.0999999999999</v>
      </c>
      <c r="CO516" t="s">
        <v>2714</v>
      </c>
      <c r="CP516" s="8">
        <v>54.04</v>
      </c>
      <c r="CR516" s="14">
        <f ca="1"/>
        <v>731</v>
      </c>
      <c r="CS516" s="14" t="str">
        <f ca="1"/>
        <v>Nashua</v>
      </c>
      <c r="CT516" s="14">
        <f ca="1"/>
        <v>75.17</v>
      </c>
    </row>
    <row r="517" spans="46:98" x14ac:dyDescent="0.3">
      <c r="AT517" t="s">
        <v>1549</v>
      </c>
      <c r="AU517" s="8">
        <v>300.63</v>
      </c>
      <c r="AV517" s="8"/>
      <c r="AW517" s="8"/>
      <c r="AX517" s="14">
        <f ca="1"/>
        <v>514</v>
      </c>
      <c r="AY517" s="14" t="str">
        <f ca="1"/>
        <v>Bush Mission Pointe Library</v>
      </c>
      <c r="AZ517" s="14">
        <f ca="1"/>
        <v>302.33999999999997</v>
      </c>
      <c r="BA517" s="8"/>
      <c r="BB517" s="8"/>
      <c r="BC517" s="8"/>
      <c r="BD517" s="8"/>
      <c r="BE517" s="8"/>
      <c r="BU517" t="s">
        <v>1417</v>
      </c>
      <c r="BV517" s="8">
        <v>596.49999999999989</v>
      </c>
      <c r="BX517" s="14">
        <f ca="1"/>
        <v>232</v>
      </c>
      <c r="BY517" s="14" t="str">
        <f ca="1"/>
        <v>Joann Moser</v>
      </c>
      <c r="BZ517" s="14">
        <f ca="1"/>
        <v>2044.9</v>
      </c>
      <c r="CO517" t="s">
        <v>2434</v>
      </c>
      <c r="CP517" s="8">
        <v>25.31</v>
      </c>
      <c r="CR517" s="14">
        <f ca="1"/>
        <v>765</v>
      </c>
      <c r="CS517" s="14" t="str">
        <f ca="1"/>
        <v>Nashville</v>
      </c>
      <c r="CT517" s="14">
        <f ca="1"/>
        <v>54.04</v>
      </c>
    </row>
    <row r="518" spans="46:98" x14ac:dyDescent="0.3">
      <c r="AT518" t="s">
        <v>2423</v>
      </c>
      <c r="AU518" s="8">
        <v>298.51</v>
      </c>
      <c r="AV518" s="8"/>
      <c r="AW518" s="8"/>
      <c r="AX518" s="14">
        <f ca="1"/>
        <v>515</v>
      </c>
      <c r="AY518" s="14" t="str">
        <f ca="1"/>
        <v>Staples Plastic Wall Frames</v>
      </c>
      <c r="AZ518" s="14">
        <f ca="1"/>
        <v>300.67999999999995</v>
      </c>
      <c r="BA518" s="8"/>
      <c r="BB518" s="8"/>
      <c r="BC518" s="8"/>
      <c r="BD518" s="8"/>
      <c r="BE518" s="8"/>
      <c r="BU518" t="s">
        <v>2275</v>
      </c>
      <c r="BV518" s="8">
        <v>759.88</v>
      </c>
      <c r="BX518" s="14">
        <f ca="1"/>
        <v>801</v>
      </c>
      <c r="BY518" s="14" t="str">
        <f ca="1"/>
        <v>Joanna Keith</v>
      </c>
      <c r="BZ518" s="14">
        <f ca="1"/>
        <v>144.33000000000001</v>
      </c>
      <c r="CO518" t="s">
        <v>731</v>
      </c>
      <c r="CP518" s="8">
        <v>515.88</v>
      </c>
      <c r="CR518" s="14">
        <f ca="1"/>
        <v>833</v>
      </c>
      <c r="CS518" s="14" t="str">
        <f ca="1"/>
        <v>Natick</v>
      </c>
      <c r="CT518" s="14">
        <f ca="1"/>
        <v>25.31</v>
      </c>
    </row>
    <row r="519" spans="46:98" x14ac:dyDescent="0.3">
      <c r="AT519" t="s">
        <v>1431</v>
      </c>
      <c r="AU519" s="8">
        <v>297.91999999999996</v>
      </c>
      <c r="AV519" s="8"/>
      <c r="AW519" s="8"/>
      <c r="AX519" s="14">
        <f ca="1"/>
        <v>516</v>
      </c>
      <c r="AY519" s="14" t="str">
        <f ca="1"/>
        <v>Dana Fluorescent Magnifying Lamp, White, 36"</v>
      </c>
      <c r="AZ519" s="14">
        <f ca="1"/>
        <v>300.63</v>
      </c>
      <c r="BA519" s="8"/>
      <c r="BB519" s="8"/>
      <c r="BC519" s="8"/>
      <c r="BD519" s="8"/>
      <c r="BE519" s="8"/>
      <c r="BU519" t="s">
        <v>1108</v>
      </c>
      <c r="BV519" s="8">
        <v>1072.19</v>
      </c>
      <c r="BX519" s="14">
        <f ca="1"/>
        <v>493</v>
      </c>
      <c r="BY519" s="14" t="str">
        <f ca="1"/>
        <v>Joanna Kenney</v>
      </c>
      <c r="BZ519" s="14">
        <f ca="1"/>
        <v>596.49999999999989</v>
      </c>
      <c r="CO519" t="s">
        <v>2901</v>
      </c>
      <c r="CP519" s="8">
        <v>326.02999999999997</v>
      </c>
      <c r="CR519" s="14">
        <f ca="1"/>
        <v>427</v>
      </c>
      <c r="CS519" s="14" t="str">
        <f ca="1"/>
        <v>Naugatuck</v>
      </c>
      <c r="CT519" s="14">
        <f ca="1"/>
        <v>515.88</v>
      </c>
    </row>
    <row r="520" spans="46:98" x14ac:dyDescent="0.3">
      <c r="AT520" t="s">
        <v>1611</v>
      </c>
      <c r="AU520" s="8">
        <v>296.36</v>
      </c>
      <c r="AV520" s="8"/>
      <c r="AW520" s="8"/>
      <c r="AX520" s="14">
        <f ca="1"/>
        <v>517</v>
      </c>
      <c r="AY520" s="14" t="str">
        <f ca="1"/>
        <v>Westinghouse Floor Lamp with Metal Mesh Shade, Black</v>
      </c>
      <c r="AZ520" s="14">
        <f ca="1"/>
        <v>298.51</v>
      </c>
      <c r="BA520" s="8"/>
      <c r="BB520" s="8"/>
      <c r="BC520" s="8"/>
      <c r="BD520" s="8"/>
      <c r="BE520" s="8"/>
      <c r="BU520" t="s">
        <v>906</v>
      </c>
      <c r="BV520" s="8">
        <v>86.8</v>
      </c>
      <c r="BX520" s="14">
        <f ca="1"/>
        <v>445</v>
      </c>
      <c r="BY520" s="14" t="str">
        <f ca="1"/>
        <v>Joanne Chu</v>
      </c>
      <c r="BZ520" s="14">
        <f ca="1"/>
        <v>759.88</v>
      </c>
      <c r="CO520" t="s">
        <v>1739</v>
      </c>
      <c r="CP520" s="8">
        <v>5359.17</v>
      </c>
      <c r="CR520" s="14">
        <f ca="1"/>
        <v>516</v>
      </c>
      <c r="CS520" s="14" t="str">
        <f ca="1"/>
        <v>Neenah</v>
      </c>
      <c r="CT520" s="14">
        <f ca="1"/>
        <v>326.02999999999997</v>
      </c>
    </row>
    <row r="521" spans="46:98" x14ac:dyDescent="0.3">
      <c r="AT521" t="s">
        <v>1118</v>
      </c>
      <c r="AU521" s="8">
        <v>294.23</v>
      </c>
      <c r="AV521" s="8"/>
      <c r="AW521" s="8"/>
      <c r="AX521" s="14">
        <f ca="1"/>
        <v>518</v>
      </c>
      <c r="AY521" s="14" t="str">
        <f ca="1"/>
        <v>Nu-Dell Executive Frame</v>
      </c>
      <c r="AZ521" s="14">
        <f ca="1"/>
        <v>297.91999999999996</v>
      </c>
      <c r="BA521" s="8"/>
      <c r="BB521" s="8"/>
      <c r="BC521" s="8"/>
      <c r="BD521" s="8"/>
      <c r="BE521" s="8"/>
      <c r="BU521" t="s">
        <v>281</v>
      </c>
      <c r="BV521" s="8">
        <v>10608.119999999999</v>
      </c>
      <c r="BX521" s="14">
        <f ca="1"/>
        <v>369</v>
      </c>
      <c r="BY521" s="14" t="str">
        <f ca="1"/>
        <v>Joanne Church</v>
      </c>
      <c r="BZ521" s="14">
        <f ca="1"/>
        <v>1072.19</v>
      </c>
      <c r="CO521" t="s">
        <v>716</v>
      </c>
      <c r="CP521" s="8">
        <v>3149.32</v>
      </c>
      <c r="CR521" s="14">
        <f ca="1"/>
        <v>79</v>
      </c>
      <c r="CS521" s="14" t="str">
        <f ca="1"/>
        <v>New Berlin</v>
      </c>
      <c r="CT521" s="14">
        <f ca="1"/>
        <v>5359.17</v>
      </c>
    </row>
    <row r="522" spans="46:98" x14ac:dyDescent="0.3">
      <c r="AT522" t="s">
        <v>306</v>
      </c>
      <c r="AU522" s="8">
        <v>293.06</v>
      </c>
      <c r="AV522" s="8"/>
      <c r="AW522" s="8"/>
      <c r="AX522" s="14">
        <f ca="1"/>
        <v>519</v>
      </c>
      <c r="AY522" s="14" t="str">
        <f ca="1"/>
        <v>Harmony HEPA Quiet Air Purifiers</v>
      </c>
      <c r="AZ522" s="14">
        <f ca="1"/>
        <v>296.36</v>
      </c>
      <c r="BA522" s="8"/>
      <c r="BB522" s="8"/>
      <c r="BC522" s="8"/>
      <c r="BD522" s="8"/>
      <c r="BE522" s="8"/>
      <c r="BU522" t="s">
        <v>2964</v>
      </c>
      <c r="BV522" s="8">
        <v>110.72</v>
      </c>
      <c r="BX522" s="14">
        <f ca="1"/>
        <v>896</v>
      </c>
      <c r="BY522" s="14" t="str">
        <f ca="1"/>
        <v>Joanne Spivey</v>
      </c>
      <c r="BZ522" s="14">
        <f ca="1"/>
        <v>86.8</v>
      </c>
      <c r="CO522" t="s">
        <v>1185</v>
      </c>
      <c r="CP522" s="8">
        <v>88.84</v>
      </c>
      <c r="CR522" s="14">
        <f ca="1"/>
        <v>131</v>
      </c>
      <c r="CS522" s="14" t="str">
        <f ca="1"/>
        <v>New Bern</v>
      </c>
      <c r="CT522" s="14">
        <f ca="1"/>
        <v>3149.32</v>
      </c>
    </row>
    <row r="523" spans="46:98" x14ac:dyDescent="0.3">
      <c r="AT523" t="s">
        <v>320</v>
      </c>
      <c r="AU523" s="8">
        <v>292.60000000000002</v>
      </c>
      <c r="AV523" s="8"/>
      <c r="AW523" s="8"/>
      <c r="AX523" s="14">
        <f ca="1"/>
        <v>520</v>
      </c>
      <c r="AY523" s="14" t="str">
        <f ca="1"/>
        <v>Xerox 1991</v>
      </c>
      <c r="AZ523" s="14">
        <f ca="1"/>
        <v>294.23</v>
      </c>
      <c r="BA523" s="8"/>
      <c r="BB523" s="8"/>
      <c r="BC523" s="8"/>
      <c r="BD523" s="8"/>
      <c r="BE523" s="8"/>
      <c r="BU523" t="s">
        <v>2920</v>
      </c>
      <c r="BV523" s="8">
        <v>2940.62</v>
      </c>
      <c r="BX523" s="14">
        <f ca="1"/>
        <v>36</v>
      </c>
      <c r="BY523" s="14" t="str">
        <f ca="1"/>
        <v>Joe Baldwin</v>
      </c>
      <c r="BZ523" s="14">
        <f ca="1"/>
        <v>10608.119999999999</v>
      </c>
      <c r="CO523" t="s">
        <v>1934</v>
      </c>
      <c r="CP523" s="8">
        <v>13424.37</v>
      </c>
      <c r="CR523" s="14">
        <f ca="1"/>
        <v>712</v>
      </c>
      <c r="CS523" s="14" t="str">
        <f ca="1"/>
        <v>New Britain</v>
      </c>
      <c r="CT523" s="14">
        <f ca="1"/>
        <v>88.84</v>
      </c>
    </row>
    <row r="524" spans="46:98" x14ac:dyDescent="0.3">
      <c r="AT524" t="s">
        <v>2712</v>
      </c>
      <c r="AU524" s="8">
        <v>292.37</v>
      </c>
      <c r="AV524" s="8"/>
      <c r="AW524" s="8"/>
      <c r="AX524" s="14">
        <f ca="1"/>
        <v>521</v>
      </c>
      <c r="AY524" s="14" t="str">
        <f ca="1"/>
        <v>Advantus Plastic Paper Clips</v>
      </c>
      <c r="AZ524" s="14">
        <f ca="1"/>
        <v>293.06</v>
      </c>
      <c r="BA524" s="8"/>
      <c r="BB524" s="8"/>
      <c r="BC524" s="8"/>
      <c r="BD524" s="8"/>
      <c r="BE524" s="8"/>
      <c r="BU524" t="s">
        <v>2538</v>
      </c>
      <c r="BV524" s="8">
        <v>1845.23</v>
      </c>
      <c r="BX524" s="14">
        <f ca="1"/>
        <v>848</v>
      </c>
      <c r="BY524" s="14" t="str">
        <f ca="1"/>
        <v>Joe D Dean</v>
      </c>
      <c r="BZ524" s="14">
        <f ca="1"/>
        <v>110.72</v>
      </c>
      <c r="CO524" t="s">
        <v>1757</v>
      </c>
      <c r="CP524" s="8">
        <v>1146.77</v>
      </c>
      <c r="CR524" s="14">
        <f ca="1"/>
        <v>19</v>
      </c>
      <c r="CS524" s="14" t="str">
        <f ca="1"/>
        <v>New City</v>
      </c>
      <c r="CT524" s="14">
        <f ca="1"/>
        <v>13424.37</v>
      </c>
    </row>
    <row r="525" spans="46:98" x14ac:dyDescent="0.3">
      <c r="AT525" t="s">
        <v>1958</v>
      </c>
      <c r="AU525" s="8">
        <v>292.23</v>
      </c>
      <c r="AV525" s="8"/>
      <c r="AW525" s="8"/>
      <c r="AX525" s="14">
        <f ca="1"/>
        <v>522</v>
      </c>
      <c r="AY525" s="14" t="str">
        <f ca="1"/>
        <v>Security-Tint Envelopes</v>
      </c>
      <c r="AZ525" s="14">
        <f ca="1"/>
        <v>292.60000000000002</v>
      </c>
      <c r="BA525" s="8"/>
      <c r="BB525" s="8"/>
      <c r="BC525" s="8"/>
      <c r="BD525" s="8"/>
      <c r="BE525" s="8"/>
      <c r="BU525" t="s">
        <v>2391</v>
      </c>
      <c r="BV525" s="8">
        <v>159.53</v>
      </c>
      <c r="BX525" s="14">
        <f ca="1"/>
        <v>168</v>
      </c>
      <c r="BY525" s="14" t="str">
        <f ca="1"/>
        <v>Joe George</v>
      </c>
      <c r="BZ525" s="14">
        <f ca="1"/>
        <v>2940.62</v>
      </c>
      <c r="CO525" t="s">
        <v>1502</v>
      </c>
      <c r="CP525" s="8">
        <v>17.62</v>
      </c>
      <c r="CR525" s="14">
        <f ca="1"/>
        <v>301</v>
      </c>
      <c r="CS525" s="14" t="str">
        <f ca="1"/>
        <v>New Iberia</v>
      </c>
      <c r="CT525" s="14">
        <f ca="1"/>
        <v>1146.77</v>
      </c>
    </row>
    <row r="526" spans="46:98" x14ac:dyDescent="0.3">
      <c r="AT526" t="s">
        <v>1818</v>
      </c>
      <c r="AU526" s="8">
        <v>290.22000000000003</v>
      </c>
      <c r="AV526" s="8"/>
      <c r="AW526" s="8"/>
      <c r="AX526" s="14">
        <f ca="1"/>
        <v>523</v>
      </c>
      <c r="AY526" s="14" t="str">
        <f ca="1"/>
        <v>Deflect-o SuperTray™ Unbreakable Stackable Tray, Letter, Black</v>
      </c>
      <c r="AZ526" s="14">
        <f ca="1"/>
        <v>292.37</v>
      </c>
      <c r="BA526" s="8"/>
      <c r="BB526" s="8"/>
      <c r="BC526" s="8"/>
      <c r="BD526" s="8"/>
      <c r="BE526" s="8"/>
      <c r="BU526" t="s">
        <v>1278</v>
      </c>
      <c r="BV526" s="8">
        <v>20.37</v>
      </c>
      <c r="BX526" s="14">
        <f ca="1"/>
        <v>255</v>
      </c>
      <c r="BY526" s="14" t="str">
        <f ca="1"/>
        <v>Joel Buckley</v>
      </c>
      <c r="BZ526" s="14">
        <f ca="1"/>
        <v>1845.23</v>
      </c>
      <c r="CO526" t="s">
        <v>2191</v>
      </c>
      <c r="CP526" s="8">
        <v>396.19</v>
      </c>
      <c r="CR526" s="14">
        <f ca="1"/>
        <v>846</v>
      </c>
      <c r="CS526" s="14" t="str">
        <f ca="1"/>
        <v>New London</v>
      </c>
      <c r="CT526" s="14">
        <f ca="1"/>
        <v>17.62</v>
      </c>
    </row>
    <row r="527" spans="46:98" x14ac:dyDescent="0.3">
      <c r="AT527" t="s">
        <v>1467</v>
      </c>
      <c r="AU527" s="8">
        <v>288.42</v>
      </c>
      <c r="AV527" s="8"/>
      <c r="AW527" s="8"/>
      <c r="AX527" s="14">
        <f ca="1"/>
        <v>524</v>
      </c>
      <c r="AY527" s="14" t="str">
        <f ca="1"/>
        <v>StarTAC Analog</v>
      </c>
      <c r="AZ527" s="14">
        <f ca="1"/>
        <v>292.23</v>
      </c>
      <c r="BA527" s="8"/>
      <c r="BB527" s="8"/>
      <c r="BC527" s="8"/>
      <c r="BD527" s="8"/>
      <c r="BE527" s="8"/>
      <c r="BU527" t="s">
        <v>2327</v>
      </c>
      <c r="BV527" s="8">
        <v>11015.82</v>
      </c>
      <c r="BX527" s="14">
        <f ca="1"/>
        <v>785</v>
      </c>
      <c r="BY527" s="14" t="str">
        <f ca="1"/>
        <v>Joel Burnette</v>
      </c>
      <c r="BZ527" s="14">
        <f ca="1"/>
        <v>159.53</v>
      </c>
      <c r="CO527" t="s">
        <v>2853</v>
      </c>
      <c r="CP527" s="8">
        <v>2642.48</v>
      </c>
      <c r="CR527" s="14">
        <f ca="1"/>
        <v>476</v>
      </c>
      <c r="CS527" s="14" t="str">
        <f ca="1"/>
        <v>New Milford</v>
      </c>
      <c r="CT527" s="14">
        <f ca="1"/>
        <v>396.19</v>
      </c>
    </row>
    <row r="528" spans="46:98" x14ac:dyDescent="0.3">
      <c r="AT528" t="s">
        <v>1507</v>
      </c>
      <c r="AU528" s="8">
        <v>288.05</v>
      </c>
      <c r="AV528" s="8"/>
      <c r="AW528" s="8"/>
      <c r="AX528" s="14">
        <f ca="1"/>
        <v>525</v>
      </c>
      <c r="AY528" s="14" t="str">
        <f ca="1"/>
        <v>Holmes HEPA Air Purifier</v>
      </c>
      <c r="AZ528" s="14">
        <f ca="1"/>
        <v>290.22000000000003</v>
      </c>
      <c r="BA528" s="8"/>
      <c r="BB528" s="8"/>
      <c r="BC528" s="8"/>
      <c r="BD528" s="8"/>
      <c r="BE528" s="8"/>
      <c r="BU528" t="s">
        <v>2502</v>
      </c>
      <c r="BV528" s="8">
        <v>885.65</v>
      </c>
      <c r="BX528" s="14">
        <f ca="1"/>
        <v>1086</v>
      </c>
      <c r="BY528" s="14" t="str">
        <f ca="1"/>
        <v>Joel Huffman</v>
      </c>
      <c r="BZ528" s="14">
        <f ca="1"/>
        <v>20.37</v>
      </c>
      <c r="CO528" t="s">
        <v>2147</v>
      </c>
      <c r="CP528" s="8">
        <v>93.82</v>
      </c>
      <c r="CR528" s="14">
        <f ca="1"/>
        <v>169</v>
      </c>
      <c r="CS528" s="14" t="str">
        <f ca="1"/>
        <v>New Orleans</v>
      </c>
      <c r="CT528" s="14">
        <f ca="1"/>
        <v>2642.48</v>
      </c>
    </row>
    <row r="529" spans="46:98" x14ac:dyDescent="0.3">
      <c r="AT529" t="s">
        <v>2297</v>
      </c>
      <c r="AU529" s="8">
        <v>287.58</v>
      </c>
      <c r="AV529" s="8"/>
      <c r="AW529" s="8"/>
      <c r="AX529" s="14">
        <f ca="1"/>
        <v>526</v>
      </c>
      <c r="AY529" s="14" t="str">
        <f ca="1"/>
        <v>Xerox 19</v>
      </c>
      <c r="AZ529" s="14">
        <f ca="1"/>
        <v>288.42</v>
      </c>
      <c r="BA529" s="8"/>
      <c r="BB529" s="8"/>
      <c r="BC529" s="8"/>
      <c r="BD529" s="8"/>
      <c r="BE529" s="8"/>
      <c r="BU529" t="s">
        <v>1184</v>
      </c>
      <c r="BV529" s="8">
        <v>88.84</v>
      </c>
      <c r="BX529" s="14">
        <f ca="1"/>
        <v>29</v>
      </c>
      <c r="BY529" s="14" t="str">
        <f ca="1"/>
        <v>John Bray</v>
      </c>
      <c r="BZ529" s="14">
        <f ca="1"/>
        <v>11015.82</v>
      </c>
      <c r="CO529" t="s">
        <v>71</v>
      </c>
      <c r="CP529" s="8">
        <v>145010.54000000007</v>
      </c>
      <c r="CR529" s="14">
        <f ca="1"/>
        <v>703</v>
      </c>
      <c r="CS529" s="14" t="str">
        <f ca="1"/>
        <v>New Smyrna Beach</v>
      </c>
      <c r="CT529" s="14">
        <f ca="1"/>
        <v>93.82</v>
      </c>
    </row>
    <row r="530" spans="46:98" x14ac:dyDescent="0.3">
      <c r="AT530" t="s">
        <v>1498</v>
      </c>
      <c r="AU530" s="8">
        <v>286.39999999999998</v>
      </c>
      <c r="AV530" s="8"/>
      <c r="AW530" s="8"/>
      <c r="AX530" s="14">
        <f ca="1"/>
        <v>527</v>
      </c>
      <c r="AY530" s="14" t="str">
        <f ca="1"/>
        <v>Xerox 1983</v>
      </c>
      <c r="AZ530" s="14">
        <f ca="1"/>
        <v>288.05</v>
      </c>
      <c r="BA530" s="8"/>
      <c r="BB530" s="8"/>
      <c r="BC530" s="8"/>
      <c r="BD530" s="8"/>
      <c r="BE530" s="8"/>
      <c r="BU530" t="s">
        <v>1022</v>
      </c>
      <c r="BV530" s="8">
        <v>1039.48</v>
      </c>
      <c r="BX530" s="14">
        <f ca="1"/>
        <v>413</v>
      </c>
      <c r="BY530" s="14" t="str">
        <f ca="1"/>
        <v>John Merritt</v>
      </c>
      <c r="BZ530" s="14">
        <f ca="1"/>
        <v>885.65</v>
      </c>
      <c r="CO530" t="s">
        <v>826</v>
      </c>
      <c r="CP530" s="8">
        <v>1436.19</v>
      </c>
      <c r="CR530" s="14">
        <f ca="1"/>
        <v>2</v>
      </c>
      <c r="CS530" s="14" t="str">
        <f ca="1"/>
        <v>New York City</v>
      </c>
      <c r="CT530" s="14">
        <f ca="1"/>
        <v>145010.54000000007</v>
      </c>
    </row>
    <row r="531" spans="46:98" x14ac:dyDescent="0.3">
      <c r="AT531" t="s">
        <v>2804</v>
      </c>
      <c r="AU531" s="8">
        <v>284.39</v>
      </c>
      <c r="AV531" s="8"/>
      <c r="AW531" s="8"/>
      <c r="AX531" s="14">
        <f ca="1"/>
        <v>528</v>
      </c>
      <c r="AY531" s="14" t="str">
        <f ca="1"/>
        <v>Mead 1st Gear 2" Zipper Binder, Asst. Colors</v>
      </c>
      <c r="AZ531" s="14">
        <f ca="1"/>
        <v>287.58</v>
      </c>
      <c r="BA531" s="8"/>
      <c r="BB531" s="8"/>
      <c r="BC531" s="8"/>
      <c r="BD531" s="8"/>
      <c r="BE531" s="8"/>
      <c r="BU531" t="s">
        <v>1778</v>
      </c>
      <c r="BV531" s="8">
        <v>28.22</v>
      </c>
      <c r="BX531" s="14">
        <f ca="1"/>
        <v>889</v>
      </c>
      <c r="BY531" s="14" t="str">
        <f ca="1"/>
        <v>John Morse</v>
      </c>
      <c r="BZ531" s="14">
        <f ca="1"/>
        <v>88.84</v>
      </c>
      <c r="CO531" t="s">
        <v>2093</v>
      </c>
      <c r="CP531" s="8">
        <v>39.760000000000005</v>
      </c>
      <c r="CR531" s="14">
        <f ca="1"/>
        <v>263</v>
      </c>
      <c r="CS531" s="14" t="str">
        <f ca="1"/>
        <v>Newark</v>
      </c>
      <c r="CT531" s="14">
        <f ca="1"/>
        <v>1436.19</v>
      </c>
    </row>
    <row r="532" spans="46:98" x14ac:dyDescent="0.3">
      <c r="AT532" t="s">
        <v>1552</v>
      </c>
      <c r="AU532" s="8">
        <v>284.33999999999997</v>
      </c>
      <c r="AV532" s="8"/>
      <c r="AW532" s="8"/>
      <c r="AX532" s="14">
        <f ca="1"/>
        <v>529</v>
      </c>
      <c r="AY532" s="14" t="str">
        <f ca="1"/>
        <v>Xerox 1982</v>
      </c>
      <c r="AZ532" s="14">
        <f ca="1"/>
        <v>286.39999999999998</v>
      </c>
      <c r="BA532" s="8"/>
      <c r="BB532" s="8"/>
      <c r="BC532" s="8"/>
      <c r="BD532" s="8"/>
      <c r="BE532" s="8"/>
      <c r="BU532" t="s">
        <v>1591</v>
      </c>
      <c r="BV532" s="8">
        <v>39.36</v>
      </c>
      <c r="BX532" s="14">
        <f ca="1"/>
        <v>375</v>
      </c>
      <c r="BY532" s="14" t="str">
        <f ca="1"/>
        <v>Johnny Reid</v>
      </c>
      <c r="BZ532" s="14">
        <f ca="1"/>
        <v>1039.48</v>
      </c>
      <c r="CO532" t="s">
        <v>1564</v>
      </c>
      <c r="CP532" s="8">
        <v>1102.8800000000001</v>
      </c>
      <c r="CR532" s="14">
        <f ca="1"/>
        <v>796</v>
      </c>
      <c r="CS532" s="14" t="str">
        <f ca="1"/>
        <v>Newington</v>
      </c>
      <c r="CT532" s="14">
        <f ca="1"/>
        <v>39.760000000000005</v>
      </c>
    </row>
    <row r="533" spans="46:98" x14ac:dyDescent="0.3">
      <c r="AT533" t="s">
        <v>1735</v>
      </c>
      <c r="AU533" s="8">
        <v>281.82</v>
      </c>
      <c r="AV533" s="8"/>
      <c r="AW533" s="8"/>
      <c r="AX533" s="14">
        <f ca="1"/>
        <v>530</v>
      </c>
      <c r="AY533" s="14" t="str">
        <f ca="1"/>
        <v>TI 36X Solar Scientific Calculator</v>
      </c>
      <c r="AZ533" s="14">
        <f ca="1"/>
        <v>284.39</v>
      </c>
      <c r="BA533" s="8"/>
      <c r="BB533" s="8"/>
      <c r="BC533" s="8"/>
      <c r="BD533" s="8"/>
      <c r="BE533" s="8"/>
      <c r="BU533" t="s">
        <v>1604</v>
      </c>
      <c r="BV533" s="8">
        <v>4845.2700000000004</v>
      </c>
      <c r="BX533" s="14">
        <f ca="1"/>
        <v>1060</v>
      </c>
      <c r="BY533" s="14" t="str">
        <f ca="1"/>
        <v>Jon Ayers</v>
      </c>
      <c r="BZ533" s="14">
        <f ca="1"/>
        <v>28.22</v>
      </c>
      <c r="CO533" t="s">
        <v>2911</v>
      </c>
      <c r="CP533" s="8">
        <v>291.39999999999998</v>
      </c>
      <c r="CR533" s="14">
        <f ca="1"/>
        <v>308</v>
      </c>
      <c r="CS533" s="14" t="str">
        <f ca="1"/>
        <v>Newnan</v>
      </c>
      <c r="CT533" s="14">
        <f ca="1"/>
        <v>1102.8800000000001</v>
      </c>
    </row>
    <row r="534" spans="46:98" x14ac:dyDescent="0.3">
      <c r="AT534" t="s">
        <v>625</v>
      </c>
      <c r="AU534" s="8">
        <v>281.76</v>
      </c>
      <c r="AV534" s="8"/>
      <c r="AW534" s="8"/>
      <c r="AX534" s="14">
        <f ca="1"/>
        <v>531</v>
      </c>
      <c r="AY534" s="14" t="str">
        <f ca="1"/>
        <v>Bionaire 99.97% HEPA Air Cleaner</v>
      </c>
      <c r="AZ534" s="14">
        <f ca="1"/>
        <v>284.33999999999997</v>
      </c>
      <c r="BA534" s="8"/>
      <c r="BB534" s="8"/>
      <c r="BC534" s="8"/>
      <c r="BD534" s="8"/>
      <c r="BE534" s="8"/>
      <c r="BU534" t="s">
        <v>2942</v>
      </c>
      <c r="BV534" s="8">
        <v>36.72</v>
      </c>
      <c r="BX534" s="14">
        <f ca="1"/>
        <v>1023</v>
      </c>
      <c r="BY534" s="14" t="str">
        <f ca="1"/>
        <v>Jon Hale</v>
      </c>
      <c r="BZ534" s="14">
        <f ca="1"/>
        <v>39.36</v>
      </c>
      <c r="CO534" t="s">
        <v>1127</v>
      </c>
      <c r="CP534" s="8">
        <v>2239.7599999999998</v>
      </c>
      <c r="CR534" s="14">
        <f ca="1"/>
        <v>540</v>
      </c>
      <c r="CS534" s="14" t="str">
        <f ca="1"/>
        <v>Newport News</v>
      </c>
      <c r="CT534" s="14">
        <f ca="1"/>
        <v>291.39999999999998</v>
      </c>
    </row>
    <row r="535" spans="46:98" x14ac:dyDescent="0.3">
      <c r="AT535" t="s">
        <v>249</v>
      </c>
      <c r="AU535" s="8">
        <v>281.45999999999998</v>
      </c>
      <c r="AV535" s="8"/>
      <c r="AW535" s="8"/>
      <c r="AX535" s="14">
        <f ca="1"/>
        <v>532</v>
      </c>
      <c r="AY535" s="14" t="str">
        <f ca="1"/>
        <v>Eureka Hand Vacuum, Bagless</v>
      </c>
      <c r="AZ535" s="14">
        <f ca="1"/>
        <v>281.82</v>
      </c>
      <c r="BA535" s="8"/>
      <c r="BB535" s="8"/>
      <c r="BC535" s="8"/>
      <c r="BD535" s="8"/>
      <c r="BE535" s="8"/>
      <c r="BU535" t="s">
        <v>2243</v>
      </c>
      <c r="BV535" s="8">
        <v>472.19</v>
      </c>
      <c r="BX535" s="14">
        <f ca="1"/>
        <v>109</v>
      </c>
      <c r="BY535" s="14" t="str">
        <f ca="1"/>
        <v>Jon Kendall</v>
      </c>
      <c r="BZ535" s="14">
        <f ca="1"/>
        <v>4845.2700000000004</v>
      </c>
      <c r="CO535" t="s">
        <v>2667</v>
      </c>
      <c r="CP535" s="8">
        <v>3846.06</v>
      </c>
      <c r="CR535" s="14">
        <f ca="1"/>
        <v>194</v>
      </c>
      <c r="CS535" s="14" t="str">
        <f ca="1"/>
        <v>Newton</v>
      </c>
      <c r="CT535" s="14">
        <f ca="1"/>
        <v>2239.7599999999998</v>
      </c>
    </row>
    <row r="536" spans="46:98" x14ac:dyDescent="0.3">
      <c r="AT536" t="s">
        <v>1296</v>
      </c>
      <c r="AU536" s="8">
        <v>280.31</v>
      </c>
      <c r="AV536" s="8"/>
      <c r="AW536" s="8"/>
      <c r="AX536" s="14">
        <f ca="1"/>
        <v>533</v>
      </c>
      <c r="AY536" s="14" t="str">
        <f ca="1"/>
        <v>Boston School Pro Electric Pencil Sharpener, 1670</v>
      </c>
      <c r="AZ536" s="14">
        <f ca="1"/>
        <v>281.76</v>
      </c>
      <c r="BA536" s="8"/>
      <c r="BB536" s="8"/>
      <c r="BC536" s="8"/>
      <c r="BD536" s="8"/>
      <c r="BE536" s="8"/>
      <c r="BU536" t="s">
        <v>1862</v>
      </c>
      <c r="BV536" s="8">
        <v>84.04</v>
      </c>
      <c r="BX536" s="14">
        <f ca="1"/>
        <v>1032</v>
      </c>
      <c r="BY536" s="14" t="str">
        <f ca="1"/>
        <v>Jon Ward</v>
      </c>
      <c r="BZ536" s="14">
        <f ca="1"/>
        <v>36.72</v>
      </c>
      <c r="CO536" t="s">
        <v>673</v>
      </c>
      <c r="CP536" s="8">
        <v>2643.61</v>
      </c>
      <c r="CR536" s="14">
        <f ca="1"/>
        <v>108</v>
      </c>
      <c r="CS536" s="14" t="str">
        <f ca="1"/>
        <v>Niagara Falls</v>
      </c>
      <c r="CT536" s="14">
        <f ca="1"/>
        <v>3846.06</v>
      </c>
    </row>
    <row r="537" spans="46:98" x14ac:dyDescent="0.3">
      <c r="AT537" t="s">
        <v>1495</v>
      </c>
      <c r="AU537" s="8">
        <v>279.01</v>
      </c>
      <c r="AV537" s="8"/>
      <c r="AW537" s="8"/>
      <c r="AX537" s="14">
        <f ca="1"/>
        <v>534</v>
      </c>
      <c r="AY537" s="14" t="str">
        <f ca="1"/>
        <v>Imation 3.5, DISKETTE 44766 HGHLD3.52HD/FM, 10/Pack</v>
      </c>
      <c r="AZ537" s="14">
        <f ca="1"/>
        <v>281.45999999999998</v>
      </c>
      <c r="BA537" s="8"/>
      <c r="BB537" s="8"/>
      <c r="BC537" s="8"/>
      <c r="BD537" s="8"/>
      <c r="BE537" s="8"/>
      <c r="BU537" t="s">
        <v>1060</v>
      </c>
      <c r="BV537" s="8">
        <v>428.05</v>
      </c>
      <c r="BX537" s="14">
        <f ca="1"/>
        <v>542</v>
      </c>
      <c r="BY537" s="14" t="str">
        <f ca="1"/>
        <v>Jonathan Crabtree</v>
      </c>
      <c r="BZ537" s="14">
        <f ca="1"/>
        <v>472.19</v>
      </c>
      <c r="CO537" t="s">
        <v>2024</v>
      </c>
      <c r="CP537" s="8">
        <v>4542.16</v>
      </c>
      <c r="CR537" s="14">
        <f ca="1"/>
        <v>168</v>
      </c>
      <c r="CS537" s="14" t="str">
        <f ca="1"/>
        <v>Norfolk</v>
      </c>
      <c r="CT537" s="14">
        <f ca="1"/>
        <v>2643.61</v>
      </c>
    </row>
    <row r="538" spans="46:98" x14ac:dyDescent="0.3">
      <c r="AT538" t="s">
        <v>466</v>
      </c>
      <c r="AU538" s="8">
        <v>277.40000000000003</v>
      </c>
      <c r="AV538" s="8"/>
      <c r="AW538" s="8"/>
      <c r="AX538" s="14">
        <f ca="1"/>
        <v>535</v>
      </c>
      <c r="AY538" s="14" t="str">
        <f ca="1"/>
        <v>Bell Sonecor JB700 Caller ID</v>
      </c>
      <c r="AZ538" s="14">
        <f ca="1"/>
        <v>280.31</v>
      </c>
      <c r="BA538" s="8"/>
      <c r="BB538" s="8"/>
      <c r="BC538" s="8"/>
      <c r="BD538" s="8"/>
      <c r="BE538" s="8"/>
      <c r="BU538" t="s">
        <v>1661</v>
      </c>
      <c r="BV538" s="8">
        <v>257.52</v>
      </c>
      <c r="BX538" s="14">
        <f ca="1"/>
        <v>901</v>
      </c>
      <c r="BY538" s="14" t="str">
        <f ca="1"/>
        <v>Jordan Beard</v>
      </c>
      <c r="BZ538" s="14">
        <f ca="1"/>
        <v>84.04</v>
      </c>
      <c r="CO538" t="s">
        <v>2523</v>
      </c>
      <c r="CP538" s="8">
        <v>240.05</v>
      </c>
      <c r="CR538" s="14">
        <f ca="1"/>
        <v>92</v>
      </c>
      <c r="CS538" s="14" t="str">
        <f ca="1"/>
        <v>Norman</v>
      </c>
      <c r="CT538" s="14">
        <f ca="1"/>
        <v>4542.16</v>
      </c>
    </row>
    <row r="539" spans="46:98" x14ac:dyDescent="0.3">
      <c r="AT539" t="s">
        <v>1758</v>
      </c>
      <c r="AU539" s="8">
        <v>275.88</v>
      </c>
      <c r="AV539" s="8"/>
      <c r="AW539" s="8"/>
      <c r="AX539" s="14">
        <f ca="1"/>
        <v>536</v>
      </c>
      <c r="AY539" s="14" t="str">
        <f ca="1"/>
        <v>Home/Office Personal File Carts</v>
      </c>
      <c r="AZ539" s="14">
        <f ca="1"/>
        <v>279.01</v>
      </c>
      <c r="BA539" s="8"/>
      <c r="BB539" s="8"/>
      <c r="BC539" s="8"/>
      <c r="BD539" s="8"/>
      <c r="BE539" s="8"/>
      <c r="BU539" t="s">
        <v>2792</v>
      </c>
      <c r="BV539" s="8">
        <v>2629.15</v>
      </c>
      <c r="BX539" s="14">
        <f ca="1"/>
        <v>565</v>
      </c>
      <c r="BY539" s="14" t="str">
        <f ca="1"/>
        <v>Jordan Berry</v>
      </c>
      <c r="BZ539" s="14">
        <f ca="1"/>
        <v>428.05</v>
      </c>
      <c r="CO539" t="s">
        <v>1348</v>
      </c>
      <c r="CP539" s="8">
        <v>342.56</v>
      </c>
      <c r="CR539" s="14">
        <f ca="1"/>
        <v>575</v>
      </c>
      <c r="CS539" s="14" t="str">
        <f ca="1"/>
        <v>North Las Vegas</v>
      </c>
      <c r="CT539" s="14">
        <f ca="1"/>
        <v>240.05</v>
      </c>
    </row>
    <row r="540" spans="46:98" x14ac:dyDescent="0.3">
      <c r="AT540" t="s">
        <v>327</v>
      </c>
      <c r="AU540" s="8">
        <v>275.10000000000002</v>
      </c>
      <c r="AV540" s="8"/>
      <c r="AW540" s="8"/>
      <c r="AX540" s="14">
        <f ca="1"/>
        <v>537</v>
      </c>
      <c r="AY540" s="14" t="str">
        <f ca="1"/>
        <v>Holmes Odor Grabber</v>
      </c>
      <c r="AZ540" s="14">
        <f ca="1"/>
        <v>277.40000000000003</v>
      </c>
      <c r="BA540" s="8"/>
      <c r="BB540" s="8"/>
      <c r="BC540" s="8"/>
      <c r="BD540" s="8"/>
      <c r="BE540" s="8"/>
      <c r="BU540" t="s">
        <v>2387</v>
      </c>
      <c r="BV540" s="8">
        <v>288.67</v>
      </c>
      <c r="BX540" s="14">
        <f ca="1"/>
        <v>693</v>
      </c>
      <c r="BY540" s="14" t="str">
        <f ca="1"/>
        <v>Jordan Wilkinson</v>
      </c>
      <c r="BZ540" s="14">
        <f ca="1"/>
        <v>257.52</v>
      </c>
      <c r="CO540" t="s">
        <v>596</v>
      </c>
      <c r="CP540" s="8">
        <v>938.44999999999993</v>
      </c>
      <c r="CR540" s="14">
        <f ca="1"/>
        <v>507</v>
      </c>
      <c r="CS540" s="14" t="str">
        <f ca="1"/>
        <v>North Little Rock</v>
      </c>
      <c r="CT540" s="14">
        <f ca="1"/>
        <v>342.56</v>
      </c>
    </row>
    <row r="541" spans="46:98" x14ac:dyDescent="0.3">
      <c r="AT541" t="s">
        <v>678</v>
      </c>
      <c r="AU541" s="8">
        <v>273.73</v>
      </c>
      <c r="AV541" s="8"/>
      <c r="AW541" s="8"/>
      <c r="AX541" s="14">
        <f ca="1"/>
        <v>538</v>
      </c>
      <c r="AY541" s="14" t="str">
        <f ca="1"/>
        <v>Xerox 1881</v>
      </c>
      <c r="AZ541" s="14">
        <f ca="1"/>
        <v>275.88</v>
      </c>
      <c r="BA541" s="8"/>
      <c r="BB541" s="8"/>
      <c r="BC541" s="8"/>
      <c r="BD541" s="8"/>
      <c r="BE541" s="8"/>
      <c r="BU541" t="s">
        <v>615</v>
      </c>
      <c r="BV541" s="8">
        <v>87.89</v>
      </c>
      <c r="BX541" s="14">
        <f ca="1"/>
        <v>191</v>
      </c>
      <c r="BY541" s="14" t="str">
        <f ca="1"/>
        <v>Jordan Womble</v>
      </c>
      <c r="BZ541" s="14">
        <f ca="1"/>
        <v>2629.15</v>
      </c>
      <c r="CO541" t="s">
        <v>710</v>
      </c>
      <c r="CP541" s="8">
        <v>5665.09</v>
      </c>
      <c r="CR541" s="14">
        <f ca="1"/>
        <v>336</v>
      </c>
      <c r="CS541" s="14" t="str">
        <f ca="1"/>
        <v>North Miami</v>
      </c>
      <c r="CT541" s="14">
        <f ca="1"/>
        <v>938.44999999999993</v>
      </c>
    </row>
    <row r="542" spans="46:98" x14ac:dyDescent="0.3">
      <c r="AT542" t="s">
        <v>2324</v>
      </c>
      <c r="AU542" s="8">
        <v>273.33999999999997</v>
      </c>
      <c r="AV542" s="8"/>
      <c r="AW542" s="8"/>
      <c r="AX542" s="14">
        <f ca="1"/>
        <v>539</v>
      </c>
      <c r="AY542" s="14" t="str">
        <f ca="1"/>
        <v>Newell® 3-Hole Punched Plastic Slotted Magazine Holders for Binders</v>
      </c>
      <c r="AZ542" s="14">
        <f ca="1"/>
        <v>275.10000000000002</v>
      </c>
      <c r="BA542" s="8"/>
      <c r="BB542" s="8"/>
      <c r="BC542" s="8"/>
      <c r="BD542" s="8"/>
      <c r="BE542" s="8"/>
      <c r="BU542" t="s">
        <v>526</v>
      </c>
      <c r="BV542" s="8">
        <v>63.73</v>
      </c>
      <c r="BX542" s="14">
        <f ca="1"/>
        <v>660</v>
      </c>
      <c r="BY542" s="14" t="str">
        <f ca="1"/>
        <v>Joseph Dawson</v>
      </c>
      <c r="BZ542" s="14">
        <f ca="1"/>
        <v>288.67</v>
      </c>
      <c r="CO542" t="s">
        <v>746</v>
      </c>
      <c r="CP542" s="8">
        <v>167.3</v>
      </c>
      <c r="CR542" s="14">
        <f ca="1"/>
        <v>74</v>
      </c>
      <c r="CS542" s="14" t="str">
        <f ca="1"/>
        <v>North Miami Beach</v>
      </c>
      <c r="CT542" s="14">
        <f ca="1"/>
        <v>5665.09</v>
      </c>
    </row>
    <row r="543" spans="46:98" x14ac:dyDescent="0.3">
      <c r="AT543" t="s">
        <v>386</v>
      </c>
      <c r="AU543" s="8">
        <v>273.32</v>
      </c>
      <c r="AV543" s="8"/>
      <c r="AW543" s="8"/>
      <c r="AX543" s="14">
        <f ca="1"/>
        <v>540</v>
      </c>
      <c r="AY543" s="14" t="str">
        <f ca="1"/>
        <v>Xerox 1903</v>
      </c>
      <c r="AZ543" s="14">
        <f ca="1"/>
        <v>273.73</v>
      </c>
      <c r="BA543" s="8"/>
      <c r="BB543" s="8"/>
      <c r="BC543" s="8"/>
      <c r="BD543" s="8"/>
      <c r="BE543" s="8"/>
      <c r="BU543" t="s">
        <v>919</v>
      </c>
      <c r="BV543" s="8">
        <v>3452.47</v>
      </c>
      <c r="BX543" s="14">
        <f ca="1"/>
        <v>893</v>
      </c>
      <c r="BY543" s="14" t="str">
        <f ca="1"/>
        <v>Joseph Grossman</v>
      </c>
      <c r="BZ543" s="14">
        <f ca="1"/>
        <v>87.89</v>
      </c>
      <c r="CO543" t="s">
        <v>1857</v>
      </c>
      <c r="CP543" s="8">
        <v>765.04</v>
      </c>
      <c r="CR543" s="14">
        <f ca="1"/>
        <v>622</v>
      </c>
      <c r="CS543" s="14" t="str">
        <f ca="1"/>
        <v>North Olmsted</v>
      </c>
      <c r="CT543" s="14">
        <f ca="1"/>
        <v>167.3</v>
      </c>
    </row>
    <row r="544" spans="46:98" x14ac:dyDescent="0.3">
      <c r="AT544" t="s">
        <v>393</v>
      </c>
      <c r="AU544" s="8">
        <v>272.83000000000004</v>
      </c>
      <c r="AV544" s="8"/>
      <c r="AW544" s="8"/>
      <c r="AX544" s="14">
        <f ca="1"/>
        <v>541</v>
      </c>
      <c r="AY544" s="14" t="str">
        <f ca="1"/>
        <v>Fellowes Bases and Tops For Staxonsteel®/High-Stak® Systems</v>
      </c>
      <c r="AZ544" s="14">
        <f ca="1"/>
        <v>273.33999999999997</v>
      </c>
      <c r="BA544" s="8"/>
      <c r="BB544" s="8"/>
      <c r="BC544" s="8"/>
      <c r="BD544" s="8"/>
      <c r="BE544" s="8"/>
      <c r="BU544" t="s">
        <v>1556</v>
      </c>
      <c r="BV544" s="8">
        <v>2425.2400000000002</v>
      </c>
      <c r="BX544" s="14">
        <f ca="1"/>
        <v>945</v>
      </c>
      <c r="BY544" s="14" t="str">
        <f ca="1"/>
        <v>Joseph Hurst</v>
      </c>
      <c r="BZ544" s="14">
        <f ca="1"/>
        <v>63.73</v>
      </c>
      <c r="CO544" t="s">
        <v>1651</v>
      </c>
      <c r="CP544" s="8">
        <v>260.66000000000003</v>
      </c>
      <c r="CR544" s="14">
        <f ca="1"/>
        <v>365</v>
      </c>
      <c r="CS544" s="14" t="str">
        <f ca="1"/>
        <v>North Plainfield</v>
      </c>
      <c r="CT544" s="14">
        <f ca="1"/>
        <v>765.04</v>
      </c>
    </row>
    <row r="545" spans="46:98" x14ac:dyDescent="0.3">
      <c r="AT545" t="s">
        <v>2220</v>
      </c>
      <c r="AU545" s="8">
        <v>271.81</v>
      </c>
      <c r="AV545" s="8"/>
      <c r="AW545" s="8"/>
      <c r="AX545" s="14">
        <f ca="1"/>
        <v>542</v>
      </c>
      <c r="AY545" s="14" t="str">
        <f ca="1"/>
        <v>Decoflex Hanging Personal Folder File, Blue</v>
      </c>
      <c r="AZ545" s="14">
        <f ca="1"/>
        <v>273.32</v>
      </c>
      <c r="BA545" s="8"/>
      <c r="BB545" s="8"/>
      <c r="BC545" s="8"/>
      <c r="BD545" s="8"/>
      <c r="BE545" s="8"/>
      <c r="BU545" t="s">
        <v>978</v>
      </c>
      <c r="BV545" s="8">
        <v>68.34</v>
      </c>
      <c r="BX545" s="14">
        <f ca="1"/>
        <v>150</v>
      </c>
      <c r="BY545" s="14" t="str">
        <f ca="1"/>
        <v>Josephine Dalton</v>
      </c>
      <c r="BZ545" s="14">
        <f ca="1"/>
        <v>3452.47</v>
      </c>
      <c r="CO545" t="s">
        <v>1376</v>
      </c>
      <c r="CP545" s="8">
        <v>130.91</v>
      </c>
      <c r="CR545" s="14">
        <f ca="1"/>
        <v>560</v>
      </c>
      <c r="CS545" s="14" t="str">
        <f ca="1"/>
        <v>North Platte</v>
      </c>
      <c r="CT545" s="14">
        <f ca="1"/>
        <v>260.66000000000003</v>
      </c>
    </row>
    <row r="546" spans="46:98" x14ac:dyDescent="0.3">
      <c r="AT546" t="s">
        <v>1146</v>
      </c>
      <c r="AU546" s="8">
        <v>266.63</v>
      </c>
      <c r="AV546" s="8"/>
      <c r="AW546" s="8"/>
      <c r="AX546" s="14">
        <f ca="1"/>
        <v>543</v>
      </c>
      <c r="AY546" s="14" t="str">
        <f ca="1"/>
        <v>Rediform Wirebound "Phone Memo" Message Book, 11 x 5-3/4</v>
      </c>
      <c r="AZ546" s="14">
        <f ca="1"/>
        <v>272.83000000000004</v>
      </c>
      <c r="BA546" s="8"/>
      <c r="BB546" s="8"/>
      <c r="BC546" s="8"/>
      <c r="BD546" s="8"/>
      <c r="BE546" s="8"/>
      <c r="BU546" t="s">
        <v>1016</v>
      </c>
      <c r="BV546" s="8">
        <v>3761.6899999999996</v>
      </c>
      <c r="BX546" s="14">
        <f ca="1"/>
        <v>202</v>
      </c>
      <c r="BY546" s="14" t="str">
        <f ca="1"/>
        <v>Josephine Rao</v>
      </c>
      <c r="BZ546" s="14">
        <f ca="1"/>
        <v>2425.2400000000002</v>
      </c>
      <c r="CO546" t="s">
        <v>1457</v>
      </c>
      <c r="CP546" s="8">
        <v>2025.22</v>
      </c>
      <c r="CR546" s="14">
        <f ca="1"/>
        <v>657</v>
      </c>
      <c r="CS546" s="14" t="str">
        <f ca="1"/>
        <v>North Port</v>
      </c>
      <c r="CT546" s="14">
        <f ca="1"/>
        <v>130.91</v>
      </c>
    </row>
    <row r="547" spans="46:98" x14ac:dyDescent="0.3">
      <c r="AT547" t="s">
        <v>2450</v>
      </c>
      <c r="AU547" s="8">
        <v>261.33999999999997</v>
      </c>
      <c r="AV547" s="8"/>
      <c r="AW547" s="8"/>
      <c r="AX547" s="14">
        <f ca="1"/>
        <v>544</v>
      </c>
      <c r="AY547" s="14" t="str">
        <f ca="1"/>
        <v>Eldon Expressions™ Desk Accessory, Wood Pencil Holder, Oak</v>
      </c>
      <c r="AZ547" s="14">
        <f ca="1"/>
        <v>271.81</v>
      </c>
      <c r="BA547" s="8"/>
      <c r="BB547" s="8"/>
      <c r="BC547" s="8"/>
      <c r="BD547" s="8"/>
      <c r="BE547" s="8"/>
      <c r="BU547" t="s">
        <v>2570</v>
      </c>
      <c r="BV547" s="8">
        <v>33.950000000000003</v>
      </c>
      <c r="BX547" s="14">
        <f ca="1"/>
        <v>936</v>
      </c>
      <c r="BY547" s="14" t="str">
        <f ca="1"/>
        <v>Joy Kaplan McNeill</v>
      </c>
      <c r="BZ547" s="14">
        <f ca="1"/>
        <v>68.34</v>
      </c>
      <c r="CO547" t="s">
        <v>2496</v>
      </c>
      <c r="CP547" s="8">
        <v>318.18</v>
      </c>
      <c r="CR547" s="14">
        <f ca="1"/>
        <v>213</v>
      </c>
      <c r="CS547" s="14" t="str">
        <f ca="1"/>
        <v>North Ridgeville</v>
      </c>
      <c r="CT547" s="14">
        <f ca="1"/>
        <v>2025.22</v>
      </c>
    </row>
    <row r="548" spans="46:98" x14ac:dyDescent="0.3">
      <c r="AT548" t="s">
        <v>1816</v>
      </c>
      <c r="AU548" s="8">
        <v>261.23</v>
      </c>
      <c r="AV548" s="8"/>
      <c r="AW548" s="8"/>
      <c r="AX548" s="14">
        <f ca="1"/>
        <v>545</v>
      </c>
      <c r="AY548" s="14" t="str">
        <f ca="1"/>
        <v>Westinghouse Clip-On Gooseneck Lamps</v>
      </c>
      <c r="AZ548" s="14">
        <f ca="1"/>
        <v>266.63</v>
      </c>
      <c r="BA548" s="8"/>
      <c r="BB548" s="8"/>
      <c r="BC548" s="8"/>
      <c r="BD548" s="8"/>
      <c r="BE548" s="8"/>
      <c r="BU548" t="s">
        <v>855</v>
      </c>
      <c r="BV548" s="8">
        <v>88.64</v>
      </c>
      <c r="BX548" s="14">
        <f ca="1"/>
        <v>138</v>
      </c>
      <c r="BY548" s="14" t="str">
        <f ca="1"/>
        <v>Joy Maxwell</v>
      </c>
      <c r="BZ548" s="14">
        <f ca="1"/>
        <v>3761.6899999999996</v>
      </c>
      <c r="CO548" t="s">
        <v>1846</v>
      </c>
      <c r="CP548" s="8">
        <v>2230.12</v>
      </c>
      <c r="CR548" s="14">
        <f ca="1"/>
        <v>521</v>
      </c>
      <c r="CS548" s="14" t="str">
        <f ca="1"/>
        <v>North Royalton</v>
      </c>
      <c r="CT548" s="14">
        <f ca="1"/>
        <v>318.18</v>
      </c>
    </row>
    <row r="549" spans="46:98" x14ac:dyDescent="0.3">
      <c r="AT549" t="s">
        <v>1650</v>
      </c>
      <c r="AU549" s="8">
        <v>260.66000000000003</v>
      </c>
      <c r="AV549" s="8"/>
      <c r="AW549" s="8"/>
      <c r="AX549" s="14">
        <f ca="1"/>
        <v>546</v>
      </c>
      <c r="AY549" s="14" t="str">
        <f ca="1"/>
        <v>DAX Clear Channel Poster Frame</v>
      </c>
      <c r="AZ549" s="14">
        <f ca="1"/>
        <v>261.33999999999997</v>
      </c>
      <c r="BA549" s="8"/>
      <c r="BB549" s="8"/>
      <c r="BC549" s="8"/>
      <c r="BD549" s="8"/>
      <c r="BE549" s="8"/>
      <c r="BU549" t="s">
        <v>667</v>
      </c>
      <c r="BV549" s="8">
        <v>512.91</v>
      </c>
      <c r="BX549" s="14">
        <f ca="1"/>
        <v>1041</v>
      </c>
      <c r="BY549" s="14" t="str">
        <f ca="1"/>
        <v>Joyce Kern</v>
      </c>
      <c r="BZ549" s="14">
        <f ca="1"/>
        <v>33.950000000000003</v>
      </c>
      <c r="CO549" t="s">
        <v>1555</v>
      </c>
      <c r="CP549" s="8">
        <v>128.13</v>
      </c>
      <c r="CR549" s="14">
        <f ca="1"/>
        <v>197</v>
      </c>
      <c r="CS549" s="14" t="str">
        <f ca="1"/>
        <v>Northbrook</v>
      </c>
      <c r="CT549" s="14">
        <f ca="1"/>
        <v>2230.12</v>
      </c>
    </row>
    <row r="550" spans="46:98" x14ac:dyDescent="0.3">
      <c r="AT550" t="s">
        <v>1662</v>
      </c>
      <c r="AU550" s="8">
        <v>257.52</v>
      </c>
      <c r="AV550" s="8"/>
      <c r="AW550" s="8"/>
      <c r="AX550" s="14">
        <f ca="1"/>
        <v>547</v>
      </c>
      <c r="AY550" s="14" t="str">
        <f ca="1"/>
        <v>Southworth 25% Cotton Premium Laser Paper and Envelopes</v>
      </c>
      <c r="AZ550" s="14">
        <f ca="1"/>
        <v>261.23</v>
      </c>
      <c r="BA550" s="8"/>
      <c r="BB550" s="8"/>
      <c r="BC550" s="8"/>
      <c r="BD550" s="8"/>
      <c r="BE550" s="8"/>
      <c r="BU550" t="s">
        <v>2021</v>
      </c>
      <c r="BV550" s="8">
        <v>74.680000000000007</v>
      </c>
      <c r="BX550" s="14">
        <f ca="1"/>
        <v>891</v>
      </c>
      <c r="BY550" s="14" t="str">
        <f ca="1"/>
        <v>Joyce Knox</v>
      </c>
      <c r="BZ550" s="14">
        <f ca="1"/>
        <v>88.64</v>
      </c>
      <c r="CO550" t="s">
        <v>481</v>
      </c>
      <c r="CP550" s="8">
        <v>2653.02</v>
      </c>
      <c r="CR550" s="14">
        <f ca="1"/>
        <v>662</v>
      </c>
      <c r="CS550" s="14" t="str">
        <f ca="1"/>
        <v>Northport</v>
      </c>
      <c r="CT550" s="14">
        <f ca="1"/>
        <v>128.13</v>
      </c>
    </row>
    <row r="551" spans="46:98" x14ac:dyDescent="0.3">
      <c r="AT551" t="s">
        <v>1004</v>
      </c>
      <c r="AU551" s="8">
        <v>256.34999999999997</v>
      </c>
      <c r="AV551" s="8"/>
      <c r="AW551" s="8"/>
      <c r="AX551" s="14">
        <f ca="1"/>
        <v>548</v>
      </c>
      <c r="AY551" s="14" t="str">
        <f ca="1"/>
        <v>Atlantic Metals Mobile 2-Shelf Bookcases, Custom Colors</v>
      </c>
      <c r="AZ551" s="14">
        <f ca="1"/>
        <v>260.66000000000003</v>
      </c>
      <c r="BA551" s="8"/>
      <c r="BB551" s="8"/>
      <c r="BC551" s="8"/>
      <c r="BD551" s="8"/>
      <c r="BE551" s="8"/>
      <c r="BU551" t="s">
        <v>1090</v>
      </c>
      <c r="BV551" s="8">
        <v>2337.81</v>
      </c>
      <c r="BX551" s="14">
        <f ca="1"/>
        <v>525</v>
      </c>
      <c r="BY551" s="14" t="str">
        <f ca="1"/>
        <v>Joyce Murray</v>
      </c>
      <c r="BZ551" s="14">
        <f ca="1"/>
        <v>512.91</v>
      </c>
      <c r="CO551" t="s">
        <v>2408</v>
      </c>
      <c r="CP551" s="8">
        <v>229.57</v>
      </c>
      <c r="CR551" s="14">
        <f ca="1"/>
        <v>167</v>
      </c>
      <c r="CS551" s="14" t="str">
        <f ca="1"/>
        <v>Norwich</v>
      </c>
      <c r="CT551" s="14">
        <f ca="1"/>
        <v>2653.02</v>
      </c>
    </row>
    <row r="552" spans="46:98" x14ac:dyDescent="0.3">
      <c r="AT552" t="s">
        <v>2623</v>
      </c>
      <c r="AU552" s="8">
        <v>255.88</v>
      </c>
      <c r="AV552" s="8"/>
      <c r="AW552" s="8"/>
      <c r="AX552" s="14">
        <f ca="1"/>
        <v>549</v>
      </c>
      <c r="AY552" s="14" t="str">
        <f ca="1"/>
        <v>Fellowes Super Stor/Drawer®</v>
      </c>
      <c r="AZ552" s="14">
        <f ca="1"/>
        <v>257.52</v>
      </c>
      <c r="BA552" s="8"/>
      <c r="BB552" s="8"/>
      <c r="BC552" s="8"/>
      <c r="BD552" s="8"/>
      <c r="BE552" s="8"/>
      <c r="BU552" t="s">
        <v>2743</v>
      </c>
      <c r="BV552" s="8">
        <v>114.81</v>
      </c>
      <c r="BX552" s="14">
        <f ca="1"/>
        <v>920</v>
      </c>
      <c r="BY552" s="14" t="str">
        <f ca="1"/>
        <v>Juan Gold</v>
      </c>
      <c r="BZ552" s="14">
        <f ca="1"/>
        <v>74.680000000000007</v>
      </c>
      <c r="CO552" t="s">
        <v>1209</v>
      </c>
      <c r="CP552" s="8">
        <v>1278.96</v>
      </c>
      <c r="CR552" s="14">
        <f ca="1"/>
        <v>582</v>
      </c>
      <c r="CS552" s="14" t="str">
        <f ca="1"/>
        <v>Norwood</v>
      </c>
      <c r="CT552" s="14">
        <f ca="1"/>
        <v>229.57</v>
      </c>
    </row>
    <row r="553" spans="46:98" x14ac:dyDescent="0.3">
      <c r="AT553" t="s">
        <v>1970</v>
      </c>
      <c r="AU553" s="8">
        <v>253.87</v>
      </c>
      <c r="AV553" s="8"/>
      <c r="AW553" s="8"/>
      <c r="AX553" s="14">
        <f ca="1"/>
        <v>550</v>
      </c>
      <c r="AY553" s="14" t="str">
        <f ca="1"/>
        <v>Hoover Portapower™ Portable Vacuum</v>
      </c>
      <c r="AZ553" s="14">
        <f ca="1"/>
        <v>256.34999999999997</v>
      </c>
      <c r="BA553" s="8"/>
      <c r="BB553" s="8"/>
      <c r="BC553" s="8"/>
      <c r="BD553" s="8"/>
      <c r="BE553" s="8"/>
      <c r="BU553" t="s">
        <v>1202</v>
      </c>
      <c r="BV553" s="8">
        <v>1495.8799999999999</v>
      </c>
      <c r="BX553" s="14">
        <f ca="1"/>
        <v>212</v>
      </c>
      <c r="BY553" s="14" t="str">
        <f ca="1"/>
        <v>Juan Justice</v>
      </c>
      <c r="BZ553" s="14">
        <f ca="1"/>
        <v>2337.81</v>
      </c>
      <c r="CO553" t="s">
        <v>1679</v>
      </c>
      <c r="CP553" s="8">
        <v>56.19</v>
      </c>
      <c r="CR553" s="14">
        <f ca="1"/>
        <v>285</v>
      </c>
      <c r="CS553" s="14" t="str">
        <f ca="1"/>
        <v>Oak Creek</v>
      </c>
      <c r="CT553" s="14">
        <f ca="1"/>
        <v>1278.96</v>
      </c>
    </row>
    <row r="554" spans="46:98" x14ac:dyDescent="0.3">
      <c r="AT554" t="s">
        <v>2124</v>
      </c>
      <c r="AU554" s="8">
        <v>249.07</v>
      </c>
      <c r="AV554" s="8"/>
      <c r="AW554" s="8"/>
      <c r="AX554" s="14">
        <f ca="1"/>
        <v>551</v>
      </c>
      <c r="AY554" s="14" t="str">
        <f ca="1"/>
        <v>Verbatim DVD-R, 3.95GB, SR, Mitsubishi Branded, Jewel</v>
      </c>
      <c r="AZ554" s="14">
        <f ca="1"/>
        <v>255.88</v>
      </c>
      <c r="BA554" s="8"/>
      <c r="BB554" s="8"/>
      <c r="BC554" s="8"/>
      <c r="BD554" s="8"/>
      <c r="BE554" s="8"/>
      <c r="BU554" t="s">
        <v>1186</v>
      </c>
      <c r="BV554" s="8">
        <v>260</v>
      </c>
      <c r="BX554" s="14">
        <f ca="1"/>
        <v>843</v>
      </c>
      <c r="BY554" s="14" t="str">
        <f ca="1"/>
        <v>Juanita Ballard</v>
      </c>
      <c r="BZ554" s="14">
        <f ca="1"/>
        <v>114.81</v>
      </c>
      <c r="CO554" t="s">
        <v>1719</v>
      </c>
      <c r="CP554" s="8">
        <v>2131.9900000000002</v>
      </c>
      <c r="CR554" s="14">
        <f ca="1"/>
        <v>760</v>
      </c>
      <c r="CS554" s="14" t="str">
        <f ca="1"/>
        <v>Oak Park</v>
      </c>
      <c r="CT554" s="14">
        <f ca="1"/>
        <v>56.19</v>
      </c>
    </row>
    <row r="555" spans="46:98" x14ac:dyDescent="0.3">
      <c r="AT555" t="s">
        <v>179</v>
      </c>
      <c r="AU555" s="8">
        <v>248.9</v>
      </c>
      <c r="AV555" s="8"/>
      <c r="AW555" s="8"/>
      <c r="AX555" s="14">
        <f ca="1"/>
        <v>552</v>
      </c>
      <c r="AY555" s="14" t="str">
        <f ca="1"/>
        <v>Eldon Cleatmat® Chair Mats for Medium Pile Carpets</v>
      </c>
      <c r="AZ555" s="14">
        <f ca="1"/>
        <v>253.87</v>
      </c>
      <c r="BA555" s="8"/>
      <c r="BB555" s="8"/>
      <c r="BC555" s="8"/>
      <c r="BD555" s="8"/>
      <c r="BE555" s="8"/>
      <c r="BU555" t="s">
        <v>2332</v>
      </c>
      <c r="BV555" s="8">
        <v>1897.41</v>
      </c>
      <c r="BX555" s="14">
        <f ca="1"/>
        <v>295</v>
      </c>
      <c r="BY555" s="14" t="str">
        <f ca="1"/>
        <v>Juanita Coley Knox</v>
      </c>
      <c r="BZ555" s="14">
        <f ca="1"/>
        <v>1495.8799999999999</v>
      </c>
      <c r="CO555" t="s">
        <v>607</v>
      </c>
      <c r="CP555" s="8">
        <v>1925.4099999999999</v>
      </c>
      <c r="CR555" s="14">
        <f ca="1"/>
        <v>207</v>
      </c>
      <c r="CS555" s="14" t="str">
        <f ca="1"/>
        <v>Oakdale</v>
      </c>
      <c r="CT555" s="14">
        <f ca="1"/>
        <v>2131.9900000000002</v>
      </c>
    </row>
    <row r="556" spans="46:98" x14ac:dyDescent="0.3">
      <c r="AT556" t="s">
        <v>333</v>
      </c>
      <c r="AU556" s="8">
        <v>248.68</v>
      </c>
      <c r="AV556" s="8"/>
      <c r="AW556" s="8"/>
      <c r="AX556" s="14">
        <f ca="1"/>
        <v>553</v>
      </c>
      <c r="AY556" s="14" t="str">
        <f ca="1"/>
        <v>Xerox 1936</v>
      </c>
      <c r="AZ556" s="14">
        <f ca="1"/>
        <v>249.07</v>
      </c>
      <c r="BA556" s="8"/>
      <c r="BB556" s="8"/>
      <c r="BC556" s="8"/>
      <c r="BD556" s="8"/>
      <c r="BE556" s="8"/>
      <c r="BU556" t="s">
        <v>1485</v>
      </c>
      <c r="BV556" s="8">
        <v>14.85</v>
      </c>
      <c r="BX556" s="14">
        <f ca="1"/>
        <v>690</v>
      </c>
      <c r="BY556" s="14" t="str">
        <f ca="1"/>
        <v>Judith Shepherd</v>
      </c>
      <c r="BZ556" s="14">
        <f ca="1"/>
        <v>260</v>
      </c>
      <c r="CO556" t="s">
        <v>1282</v>
      </c>
      <c r="CP556" s="8">
        <v>31.71</v>
      </c>
      <c r="CR556" s="14">
        <f ca="1"/>
        <v>222</v>
      </c>
      <c r="CS556" s="14" t="str">
        <f ca="1"/>
        <v>Oakland</v>
      </c>
      <c r="CT556" s="14">
        <f ca="1"/>
        <v>1925.4099999999999</v>
      </c>
    </row>
    <row r="557" spans="46:98" x14ac:dyDescent="0.3">
      <c r="AT557" t="s">
        <v>223</v>
      </c>
      <c r="AU557" s="8">
        <v>246.48000000000002</v>
      </c>
      <c r="AV557" s="8"/>
      <c r="AW557" s="8"/>
      <c r="AX557" s="14">
        <f ca="1"/>
        <v>554</v>
      </c>
      <c r="AY557" s="14" t="str">
        <f ca="1"/>
        <v>Document Clip Frames</v>
      </c>
      <c r="AZ557" s="14">
        <f ca="1"/>
        <v>248.9</v>
      </c>
      <c r="BA557" s="8"/>
      <c r="BB557" s="8"/>
      <c r="BC557" s="8"/>
      <c r="BD557" s="8"/>
      <c r="BE557" s="8"/>
      <c r="BU557" t="s">
        <v>1701</v>
      </c>
      <c r="BV557" s="8">
        <v>25.35</v>
      </c>
      <c r="BX557" s="14">
        <f ca="1"/>
        <v>248</v>
      </c>
      <c r="BY557" s="14" t="str">
        <f ca="1"/>
        <v>Judy Barrett</v>
      </c>
      <c r="BZ557" s="14">
        <f ca="1"/>
        <v>1897.41</v>
      </c>
      <c r="CO557" t="s">
        <v>897</v>
      </c>
      <c r="CP557" s="8">
        <v>2143.11</v>
      </c>
      <c r="CR557" s="14">
        <f ca="1"/>
        <v>821</v>
      </c>
      <c r="CS557" s="14" t="str">
        <f ca="1"/>
        <v>Oakland Park</v>
      </c>
      <c r="CT557" s="14">
        <f ca="1"/>
        <v>31.71</v>
      </c>
    </row>
    <row r="558" spans="46:98" x14ac:dyDescent="0.3">
      <c r="AT558" t="s">
        <v>1606</v>
      </c>
      <c r="AU558" s="8">
        <v>246.44</v>
      </c>
      <c r="AV558" s="8"/>
      <c r="AW558" s="8"/>
      <c r="AX558" s="14">
        <f ca="1"/>
        <v>555</v>
      </c>
      <c r="AY558" s="14" t="str">
        <f ca="1"/>
        <v>Deflect-O® Glasstique™ Clear Desk Accessories</v>
      </c>
      <c r="AZ558" s="14">
        <f ca="1"/>
        <v>248.68</v>
      </c>
      <c r="BA558" s="8"/>
      <c r="BB558" s="8"/>
      <c r="BC558" s="8"/>
      <c r="BD558" s="8"/>
      <c r="BE558" s="8"/>
      <c r="BU558" t="s">
        <v>1183</v>
      </c>
      <c r="BV558" s="8">
        <v>593.33000000000004</v>
      </c>
      <c r="BX558" s="14">
        <f ca="1"/>
        <v>1101</v>
      </c>
      <c r="BY558" s="14" t="str">
        <f ca="1"/>
        <v>Judy Frazier</v>
      </c>
      <c r="BZ558" s="14">
        <f ca="1"/>
        <v>14.85</v>
      </c>
      <c r="CO558" t="s">
        <v>2629</v>
      </c>
      <c r="CP558" s="8">
        <v>395.43</v>
      </c>
      <c r="CR558" s="14">
        <f ca="1"/>
        <v>205</v>
      </c>
      <c r="CS558" s="14" t="str">
        <f ca="1"/>
        <v>Oakton</v>
      </c>
      <c r="CT558" s="14">
        <f ca="1"/>
        <v>2143.11</v>
      </c>
    </row>
    <row r="559" spans="46:98" x14ac:dyDescent="0.3">
      <c r="AT559" t="s">
        <v>1965</v>
      </c>
      <c r="AU559" s="8">
        <v>244.27</v>
      </c>
      <c r="AV559" s="8"/>
      <c r="AW559" s="8"/>
      <c r="AX559" s="14">
        <f ca="1"/>
        <v>556</v>
      </c>
      <c r="AY559" s="14" t="str">
        <f ca="1"/>
        <v>GBC Standard Plastic Binding Systems Combs</v>
      </c>
      <c r="AZ559" s="14">
        <f ca="1"/>
        <v>246.48000000000002</v>
      </c>
      <c r="BA559" s="8"/>
      <c r="BB559" s="8"/>
      <c r="BC559" s="8"/>
      <c r="BD559" s="8"/>
      <c r="BE559" s="8"/>
      <c r="BU559" t="s">
        <v>293</v>
      </c>
      <c r="BV559" s="8">
        <v>8332.91</v>
      </c>
      <c r="BX559" s="14">
        <f ca="1"/>
        <v>1074</v>
      </c>
      <c r="BY559" s="14" t="str">
        <f ca="1"/>
        <v>Judy Hall</v>
      </c>
      <c r="BZ559" s="14">
        <f ca="1"/>
        <v>25.35</v>
      </c>
      <c r="CO559" t="s">
        <v>1861</v>
      </c>
      <c r="CP559" s="8">
        <v>1458.67</v>
      </c>
      <c r="CR559" s="14">
        <f ca="1"/>
        <v>477</v>
      </c>
      <c r="CS559" s="14" t="str">
        <f ca="1"/>
        <v>Oakville</v>
      </c>
      <c r="CT559" s="14">
        <f ca="1"/>
        <v>395.43</v>
      </c>
    </row>
    <row r="560" spans="46:98" x14ac:dyDescent="0.3">
      <c r="AT560" t="s">
        <v>609</v>
      </c>
      <c r="AU560" s="8">
        <v>243.32</v>
      </c>
      <c r="AV560" s="8"/>
      <c r="AW560" s="8"/>
      <c r="AX560" s="14">
        <f ca="1"/>
        <v>557</v>
      </c>
      <c r="AY560" s="14" t="str">
        <f ca="1"/>
        <v>7160</v>
      </c>
      <c r="AZ560" s="14">
        <f ca="1"/>
        <v>246.44</v>
      </c>
      <c r="BA560" s="8"/>
      <c r="BB560" s="8"/>
      <c r="BC560" s="8"/>
      <c r="BD560" s="8"/>
      <c r="BE560" s="8"/>
      <c r="BU560" t="s">
        <v>2976</v>
      </c>
      <c r="BV560" s="8">
        <v>302.01</v>
      </c>
      <c r="BX560" s="14">
        <f ca="1"/>
        <v>496</v>
      </c>
      <c r="BY560" s="14" t="str">
        <f ca="1"/>
        <v>Judy Merritt</v>
      </c>
      <c r="BZ560" s="14">
        <f ca="1"/>
        <v>593.33000000000004</v>
      </c>
      <c r="CO560" t="s">
        <v>555</v>
      </c>
      <c r="CP560" s="8">
        <v>2154</v>
      </c>
      <c r="CR560" s="14">
        <f ca="1"/>
        <v>261</v>
      </c>
      <c r="CS560" s="14" t="str">
        <f ca="1"/>
        <v>Oceanside</v>
      </c>
      <c r="CT560" s="14">
        <f ca="1"/>
        <v>1458.67</v>
      </c>
    </row>
    <row r="561" spans="46:98" x14ac:dyDescent="0.3">
      <c r="AT561" t="s">
        <v>986</v>
      </c>
      <c r="AU561" s="8">
        <v>243.32</v>
      </c>
      <c r="AV561" s="8"/>
      <c r="AW561" s="8"/>
      <c r="AX561" s="14">
        <f ca="1"/>
        <v>558</v>
      </c>
      <c r="AY561" s="14" t="str">
        <f ca="1"/>
        <v>DAX Two-Tone Rosewood/Black Document Frame, Desktop, 5 x 7</v>
      </c>
      <c r="AZ561" s="14">
        <f ca="1"/>
        <v>244.27</v>
      </c>
      <c r="BA561" s="8"/>
      <c r="BB561" s="8"/>
      <c r="BC561" s="8"/>
      <c r="BD561" s="8"/>
      <c r="BE561" s="8"/>
      <c r="BU561" t="s">
        <v>2114</v>
      </c>
      <c r="BV561" s="8">
        <v>96.86</v>
      </c>
      <c r="BX561" s="14">
        <f ca="1"/>
        <v>54</v>
      </c>
      <c r="BY561" s="14" t="str">
        <f ca="1"/>
        <v>Judy Singer</v>
      </c>
      <c r="BZ561" s="14">
        <f ca="1"/>
        <v>8332.91</v>
      </c>
      <c r="CO561" t="s">
        <v>2486</v>
      </c>
      <c r="CP561" s="8">
        <v>1042.54</v>
      </c>
      <c r="CR561" s="14">
        <f ca="1"/>
        <v>204</v>
      </c>
      <c r="CS561" s="14" t="str">
        <f ca="1"/>
        <v>Odenton</v>
      </c>
      <c r="CT561" s="14">
        <f ca="1"/>
        <v>2154</v>
      </c>
    </row>
    <row r="562" spans="46:98" x14ac:dyDescent="0.3">
      <c r="AT562" t="s">
        <v>588</v>
      </c>
      <c r="AU562" s="8">
        <v>242.97</v>
      </c>
      <c r="AV562" s="8"/>
      <c r="AW562" s="8"/>
      <c r="AX562" s="14">
        <f ca="1"/>
        <v>559</v>
      </c>
      <c r="AY562" s="14" t="str">
        <f ca="1"/>
        <v>Newell 315</v>
      </c>
      <c r="AZ562" s="14">
        <f ca="1"/>
        <v>243.32</v>
      </c>
      <c r="BA562" s="8"/>
      <c r="BB562" s="8"/>
      <c r="BC562" s="8"/>
      <c r="BD562" s="8"/>
      <c r="BE562" s="8"/>
      <c r="BU562" t="s">
        <v>1853</v>
      </c>
      <c r="BV562" s="8">
        <v>4568.8999999999996</v>
      </c>
      <c r="BX562" s="14">
        <f ca="1"/>
        <v>651</v>
      </c>
      <c r="BY562" s="14" t="str">
        <f ca="1"/>
        <v>Julia Reynolds</v>
      </c>
      <c r="BZ562" s="14">
        <f ca="1"/>
        <v>302.01</v>
      </c>
      <c r="CO562" t="s">
        <v>1357</v>
      </c>
      <c r="CP562" s="8">
        <v>1719.07</v>
      </c>
      <c r="CR562" s="14">
        <f ca="1"/>
        <v>319</v>
      </c>
      <c r="CS562" s="14" t="str">
        <f ca="1"/>
        <v>Odessa</v>
      </c>
      <c r="CT562" s="14">
        <f ca="1"/>
        <v>1042.54</v>
      </c>
    </row>
    <row r="563" spans="46:98" x14ac:dyDescent="0.3">
      <c r="AT563" t="s">
        <v>1517</v>
      </c>
      <c r="AU563" s="8">
        <v>242.7</v>
      </c>
      <c r="AV563" s="8"/>
      <c r="AW563" s="8"/>
      <c r="AX563" s="14">
        <f ca="1"/>
        <v>559</v>
      </c>
      <c r="AY563" s="14" t="str">
        <f ca="1"/>
        <v>Acco Keyboard-In-A-Box®</v>
      </c>
      <c r="AZ563" s="14">
        <f ca="1"/>
        <v>243.32</v>
      </c>
      <c r="BA563" s="8"/>
      <c r="BB563" s="8"/>
      <c r="BC563" s="8"/>
      <c r="BD563" s="8"/>
      <c r="BE563" s="8"/>
      <c r="BU563" t="s">
        <v>174</v>
      </c>
      <c r="BV563" s="8">
        <v>510.46000000000004</v>
      </c>
      <c r="BX563" s="14">
        <f ca="1"/>
        <v>877</v>
      </c>
      <c r="BY563" s="14" t="str">
        <f ca="1"/>
        <v>Julian F Wolfe</v>
      </c>
      <c r="BZ563" s="14">
        <f ca="1"/>
        <v>96.86</v>
      </c>
      <c r="CO563" t="s">
        <v>1952</v>
      </c>
      <c r="CP563" s="8">
        <v>1338.6</v>
      </c>
      <c r="CR563" s="14">
        <f ca="1"/>
        <v>241</v>
      </c>
      <c r="CS563" s="14" t="str">
        <f ca="1"/>
        <v>Old Bridge</v>
      </c>
      <c r="CT563" s="14">
        <f ca="1"/>
        <v>1719.07</v>
      </c>
    </row>
    <row r="564" spans="46:98" x14ac:dyDescent="0.3">
      <c r="AT564" t="s">
        <v>1150</v>
      </c>
      <c r="AU564" s="8">
        <v>240.82</v>
      </c>
      <c r="AV564" s="8"/>
      <c r="AW564" s="8"/>
      <c r="AX564" s="14">
        <f ca="1"/>
        <v>561</v>
      </c>
      <c r="AY564" s="14" t="str">
        <f ca="1"/>
        <v>Multi-Use Personal File Cart and Caster Set, Three Stacking Bins</v>
      </c>
      <c r="AZ564" s="14">
        <f ca="1"/>
        <v>242.97</v>
      </c>
      <c r="BA564" s="8"/>
      <c r="BB564" s="8"/>
      <c r="BC564" s="8"/>
      <c r="BD564" s="8"/>
      <c r="BE564" s="8"/>
      <c r="BU564" t="s">
        <v>2469</v>
      </c>
      <c r="BV564" s="8">
        <v>2498.7399999999998</v>
      </c>
      <c r="BX564" s="14">
        <f ca="1"/>
        <v>115</v>
      </c>
      <c r="BY564" s="14" t="str">
        <f ca="1"/>
        <v>Julian Keith Mayer</v>
      </c>
      <c r="BZ564" s="14">
        <f ca="1"/>
        <v>4568.8999999999996</v>
      </c>
      <c r="CO564" t="s">
        <v>1973</v>
      </c>
      <c r="CP564" s="8">
        <v>2291.39</v>
      </c>
      <c r="CR564" s="14">
        <f ca="1"/>
        <v>277</v>
      </c>
      <c r="CS564" s="14" t="str">
        <f ca="1"/>
        <v>Olive Branch</v>
      </c>
      <c r="CT564" s="14">
        <f ca="1"/>
        <v>1338.6</v>
      </c>
    </row>
    <row r="565" spans="46:98" x14ac:dyDescent="0.3">
      <c r="AT565" t="s">
        <v>1106</v>
      </c>
      <c r="AU565" s="8">
        <v>240.46</v>
      </c>
      <c r="AV565" s="8"/>
      <c r="AW565" s="8"/>
      <c r="AX565" s="14">
        <f ca="1"/>
        <v>562</v>
      </c>
      <c r="AY565" s="14" t="str">
        <f ca="1"/>
        <v>Speediset Carbonless Redi-Letter® 7" x 8 1/2"</v>
      </c>
      <c r="AZ565" s="14">
        <f ca="1"/>
        <v>242.7</v>
      </c>
      <c r="BA565" s="8"/>
      <c r="BB565" s="8"/>
      <c r="BC565" s="8"/>
      <c r="BD565" s="8"/>
      <c r="BE565" s="8"/>
      <c r="BU565" t="s">
        <v>1891</v>
      </c>
      <c r="BV565" s="8">
        <v>72.760000000000005</v>
      </c>
      <c r="BX565" s="14">
        <f ca="1"/>
        <v>527</v>
      </c>
      <c r="BY565" s="14" t="str">
        <f ca="1"/>
        <v>Julie Edwards</v>
      </c>
      <c r="BZ565" s="14">
        <f ca="1"/>
        <v>510.46000000000004</v>
      </c>
      <c r="CO565" t="s">
        <v>1691</v>
      </c>
      <c r="CP565" s="8">
        <v>2834.91</v>
      </c>
      <c r="CR565" s="14">
        <f ca="1"/>
        <v>191</v>
      </c>
      <c r="CS565" s="14" t="str">
        <f ca="1"/>
        <v>Omaha</v>
      </c>
      <c r="CT565" s="14">
        <f ca="1"/>
        <v>2291.39</v>
      </c>
    </row>
    <row r="566" spans="46:98" x14ac:dyDescent="0.3">
      <c r="AT566" t="s">
        <v>364</v>
      </c>
      <c r="AU566" s="8">
        <v>240.2</v>
      </c>
      <c r="AV566" s="8"/>
      <c r="AW566" s="8"/>
      <c r="AX566" s="14">
        <f ca="1"/>
        <v>563</v>
      </c>
      <c r="AY566" s="14" t="str">
        <f ca="1"/>
        <v>Hewlett-Packard 4.7GB DVD+R Discs</v>
      </c>
      <c r="AZ566" s="14">
        <f ca="1"/>
        <v>240.82</v>
      </c>
      <c r="BA566" s="8"/>
      <c r="BB566" s="8"/>
      <c r="BC566" s="8"/>
      <c r="BD566" s="8"/>
      <c r="BE566" s="8"/>
      <c r="BU566" t="s">
        <v>2432</v>
      </c>
      <c r="BV566" s="8">
        <v>1178.32</v>
      </c>
      <c r="BX566" s="14">
        <f ca="1"/>
        <v>198</v>
      </c>
      <c r="BY566" s="14" t="str">
        <f ca="1"/>
        <v>Julie Porter</v>
      </c>
      <c r="BZ566" s="14">
        <f ca="1"/>
        <v>2498.7399999999998</v>
      </c>
      <c r="CO566" t="s">
        <v>2861</v>
      </c>
      <c r="CP566" s="8">
        <v>179.26999999999998</v>
      </c>
      <c r="CR566" s="14">
        <f ca="1"/>
        <v>152</v>
      </c>
      <c r="CS566" s="14" t="str">
        <f ca="1"/>
        <v>Opelika</v>
      </c>
      <c r="CT566" s="14">
        <f ca="1"/>
        <v>2834.91</v>
      </c>
    </row>
    <row r="567" spans="46:98" x14ac:dyDescent="0.3">
      <c r="AT567" t="s">
        <v>2961</v>
      </c>
      <c r="AU567" s="8">
        <v>237.8</v>
      </c>
      <c r="AV567" s="8"/>
      <c r="AW567" s="8"/>
      <c r="AX567" s="14">
        <f ca="1"/>
        <v>564</v>
      </c>
      <c r="AY567" s="14" t="str">
        <f ca="1"/>
        <v>Holmes Cool Mist Humidifier for the Whole House with 8-Gallon Output per Day, Extended Life Filter</v>
      </c>
      <c r="AZ567" s="14">
        <f ca="1"/>
        <v>240.46</v>
      </c>
      <c r="BA567" s="8"/>
      <c r="BB567" s="8"/>
      <c r="BC567" s="8"/>
      <c r="BD567" s="8"/>
      <c r="BE567" s="8"/>
      <c r="BU567" t="s">
        <v>1165</v>
      </c>
      <c r="BV567" s="8">
        <v>158.13</v>
      </c>
      <c r="BX567" s="14">
        <f ca="1"/>
        <v>927</v>
      </c>
      <c r="BY567" s="14" t="str">
        <f ca="1"/>
        <v>June Frank Hammond</v>
      </c>
      <c r="BZ567" s="14">
        <f ca="1"/>
        <v>72.760000000000005</v>
      </c>
      <c r="CO567" t="s">
        <v>1621</v>
      </c>
      <c r="CP567" s="8">
        <v>3772.19</v>
      </c>
      <c r="CR567" s="14">
        <f ca="1"/>
        <v>612</v>
      </c>
      <c r="CS567" s="14" t="str">
        <f ca="1"/>
        <v>Orland Park</v>
      </c>
      <c r="CT567" s="14">
        <f ca="1"/>
        <v>179.26999999999998</v>
      </c>
    </row>
    <row r="568" spans="46:98" x14ac:dyDescent="0.3">
      <c r="AT568" t="s">
        <v>2611</v>
      </c>
      <c r="AU568" s="8">
        <v>237.77</v>
      </c>
      <c r="AV568" s="8"/>
      <c r="AW568" s="8"/>
      <c r="AX568" s="14">
        <f ca="1"/>
        <v>565</v>
      </c>
      <c r="AY568" s="14" t="str">
        <f ca="1"/>
        <v>Avery 51</v>
      </c>
      <c r="AZ568" s="14">
        <f ca="1"/>
        <v>240.2</v>
      </c>
      <c r="BA568" s="8"/>
      <c r="BB568" s="8"/>
      <c r="BC568" s="8"/>
      <c r="BD568" s="8"/>
      <c r="BE568" s="8"/>
      <c r="BU568" t="s">
        <v>2405</v>
      </c>
      <c r="BV568" s="8">
        <v>746.91</v>
      </c>
      <c r="BX568" s="14">
        <f ca="1"/>
        <v>349</v>
      </c>
      <c r="BY568" s="14" t="str">
        <f ca="1"/>
        <v>June Herbert</v>
      </c>
      <c r="BZ568" s="14">
        <f ca="1"/>
        <v>1178.32</v>
      </c>
      <c r="CO568" t="s">
        <v>1902</v>
      </c>
      <c r="CP568" s="8">
        <v>116.56</v>
      </c>
      <c r="CR568" s="14">
        <f ca="1"/>
        <v>113</v>
      </c>
      <c r="CS568" s="14" t="str">
        <f ca="1"/>
        <v>Orlando</v>
      </c>
      <c r="CT568" s="14">
        <f ca="1"/>
        <v>3772.19</v>
      </c>
    </row>
    <row r="569" spans="46:98" x14ac:dyDescent="0.3">
      <c r="AT569" t="s">
        <v>2926</v>
      </c>
      <c r="AU569" s="8">
        <v>236.83</v>
      </c>
      <c r="AV569" s="8"/>
      <c r="AW569" s="8"/>
      <c r="AX569" s="14">
        <f ca="1"/>
        <v>566</v>
      </c>
      <c r="AY569" s="14" t="str">
        <f ca="1"/>
        <v>Avery Trapezoid Extra Heavy Duty 4" Binders</v>
      </c>
      <c r="AZ569" s="14">
        <f ca="1"/>
        <v>237.8</v>
      </c>
      <c r="BA569" s="8"/>
      <c r="BB569" s="8"/>
      <c r="BC569" s="8"/>
      <c r="BD569" s="8"/>
      <c r="BE569" s="8"/>
      <c r="BU569" t="s">
        <v>450</v>
      </c>
      <c r="BV569" s="8">
        <v>227.45999999999998</v>
      </c>
      <c r="BX569" s="14">
        <f ca="1"/>
        <v>787</v>
      </c>
      <c r="BY569" s="14" t="str">
        <f ca="1"/>
        <v>June Roberts</v>
      </c>
      <c r="BZ569" s="14">
        <f ca="1"/>
        <v>158.13</v>
      </c>
      <c r="CO569" t="s">
        <v>1018</v>
      </c>
      <c r="CP569" s="8">
        <v>3761.6899999999996</v>
      </c>
      <c r="CR569" s="14">
        <f ca="1"/>
        <v>676</v>
      </c>
      <c r="CS569" s="14" t="str">
        <f ca="1"/>
        <v>Ormond Beach</v>
      </c>
      <c r="CT569" s="14">
        <f ca="1"/>
        <v>116.56</v>
      </c>
    </row>
    <row r="570" spans="46:98" x14ac:dyDescent="0.3">
      <c r="AT570" t="s">
        <v>1660</v>
      </c>
      <c r="AU570" s="8">
        <v>236.16</v>
      </c>
      <c r="AV570" s="8"/>
      <c r="AW570" s="8"/>
      <c r="AX570" s="14">
        <f ca="1"/>
        <v>567</v>
      </c>
      <c r="AY570" s="14" t="str">
        <f ca="1"/>
        <v>Imation Neon 80 Minute CD-R Spindle, 50/Pack</v>
      </c>
      <c r="AZ570" s="14">
        <f ca="1"/>
        <v>237.77</v>
      </c>
      <c r="BA570" s="8"/>
      <c r="BB570" s="8"/>
      <c r="BC570" s="8"/>
      <c r="BD570" s="8"/>
      <c r="BE570" s="8"/>
      <c r="BU570" t="s">
        <v>2846</v>
      </c>
      <c r="BV570" s="8">
        <v>134.09</v>
      </c>
      <c r="BX570" s="14">
        <f ca="1"/>
        <v>447</v>
      </c>
      <c r="BY570" s="14" t="str">
        <f ca="1"/>
        <v>Justin Frank</v>
      </c>
      <c r="BZ570" s="14">
        <f ca="1"/>
        <v>746.91</v>
      </c>
      <c r="CO570" t="s">
        <v>1292</v>
      </c>
      <c r="CP570" s="8">
        <v>2005.18</v>
      </c>
      <c r="CR570" s="14">
        <f ca="1"/>
        <v>115</v>
      </c>
      <c r="CS570" s="14" t="str">
        <f ca="1"/>
        <v>Oro Valley</v>
      </c>
      <c r="CT570" s="14">
        <f ca="1"/>
        <v>3761.6899999999996</v>
      </c>
    </row>
    <row r="571" spans="46:98" x14ac:dyDescent="0.3">
      <c r="AT571" t="s">
        <v>2584</v>
      </c>
      <c r="AU571" s="8">
        <v>235.31</v>
      </c>
      <c r="AV571" s="8"/>
      <c r="AW571" s="8"/>
      <c r="AX571" s="14">
        <f ca="1"/>
        <v>568</v>
      </c>
      <c r="AY571" s="14" t="str">
        <f ca="1"/>
        <v>Avery Heavy-Duty EZD ™ Binder With Locking Rings</v>
      </c>
      <c r="AZ571" s="14">
        <f ca="1"/>
        <v>236.83</v>
      </c>
      <c r="BA571" s="8"/>
      <c r="BB571" s="8"/>
      <c r="BC571" s="8"/>
      <c r="BD571" s="8"/>
      <c r="BE571" s="8"/>
      <c r="BU571" t="s">
        <v>589</v>
      </c>
      <c r="BV571" s="8">
        <v>2819.41</v>
      </c>
      <c r="BX571" s="14">
        <f ca="1"/>
        <v>720</v>
      </c>
      <c r="BY571" s="14" t="str">
        <f ca="1"/>
        <v>Kara Allison</v>
      </c>
      <c r="BZ571" s="14">
        <f ca="1"/>
        <v>227.45999999999998</v>
      </c>
      <c r="CO571" t="s">
        <v>1567</v>
      </c>
      <c r="CP571" s="8">
        <v>6058.09</v>
      </c>
      <c r="CR571" s="14">
        <f ca="1"/>
        <v>216</v>
      </c>
      <c r="CS571" s="14" t="str">
        <f ca="1"/>
        <v>Ossining</v>
      </c>
      <c r="CT571" s="14">
        <f ca="1"/>
        <v>2005.18</v>
      </c>
    </row>
    <row r="572" spans="46:98" x14ac:dyDescent="0.3">
      <c r="AT572" t="s">
        <v>2836</v>
      </c>
      <c r="AU572" s="8">
        <v>233.58</v>
      </c>
      <c r="AV572" s="8"/>
      <c r="AW572" s="8"/>
      <c r="AX572" s="14">
        <f ca="1"/>
        <v>569</v>
      </c>
      <c r="AY572" s="14" t="str">
        <f ca="1"/>
        <v>210 Trimline Phone, White</v>
      </c>
      <c r="AZ572" s="14">
        <f ca="1"/>
        <v>236.16</v>
      </c>
      <c r="BA572" s="8"/>
      <c r="BB572" s="8"/>
      <c r="BC572" s="8"/>
      <c r="BD572" s="8"/>
      <c r="BE572" s="8"/>
      <c r="BU572" t="s">
        <v>1826</v>
      </c>
      <c r="BV572" s="8">
        <v>39.26</v>
      </c>
      <c r="BX572" s="14">
        <f ca="1"/>
        <v>813</v>
      </c>
      <c r="BY572" s="14" t="str">
        <f ca="1"/>
        <v>Kara Foster</v>
      </c>
      <c r="BZ572" s="14">
        <f ca="1"/>
        <v>134.09</v>
      </c>
      <c r="CO572" t="s">
        <v>2749</v>
      </c>
      <c r="CP572" s="8">
        <v>159.73000000000002</v>
      </c>
      <c r="CR572" s="14">
        <f ca="1"/>
        <v>67</v>
      </c>
      <c r="CS572" s="14" t="str">
        <f ca="1"/>
        <v>Oswego</v>
      </c>
      <c r="CT572" s="14">
        <f ca="1"/>
        <v>6058.09</v>
      </c>
    </row>
    <row r="573" spans="46:98" x14ac:dyDescent="0.3">
      <c r="AT573" t="s">
        <v>582</v>
      </c>
      <c r="AU573" s="8">
        <v>231.79</v>
      </c>
      <c r="AV573" s="8"/>
      <c r="AW573" s="8"/>
      <c r="AX573" s="14">
        <f ca="1"/>
        <v>570</v>
      </c>
      <c r="AY573" s="14" t="str">
        <f ca="1"/>
        <v>White GlueTop Scratch Pads</v>
      </c>
      <c r="AZ573" s="14">
        <f ca="1"/>
        <v>235.31</v>
      </c>
      <c r="BA573" s="8"/>
      <c r="BB573" s="8"/>
      <c r="BC573" s="8"/>
      <c r="BD573" s="8"/>
      <c r="BE573" s="8"/>
      <c r="BU573" t="s">
        <v>2374</v>
      </c>
      <c r="BV573" s="8">
        <v>922.37</v>
      </c>
      <c r="BX573" s="14">
        <f ca="1"/>
        <v>176</v>
      </c>
      <c r="BY573" s="14" t="str">
        <f ca="1"/>
        <v>Kara Patton</v>
      </c>
      <c r="BZ573" s="14">
        <f ca="1"/>
        <v>2819.41</v>
      </c>
      <c r="CO573" t="s">
        <v>2817</v>
      </c>
      <c r="CP573" s="8">
        <v>3108.98</v>
      </c>
      <c r="CR573" s="14">
        <f ca="1"/>
        <v>629</v>
      </c>
      <c r="CS573" s="14" t="str">
        <f ca="1"/>
        <v>Ottumwa</v>
      </c>
      <c r="CT573" s="14">
        <f ca="1"/>
        <v>159.73000000000002</v>
      </c>
    </row>
    <row r="574" spans="46:98" x14ac:dyDescent="0.3">
      <c r="AT574" t="s">
        <v>1298</v>
      </c>
      <c r="AU574" s="8">
        <v>229.95999999999998</v>
      </c>
      <c r="AV574" s="8"/>
      <c r="AW574" s="8"/>
      <c r="AX574" s="14">
        <f ca="1"/>
        <v>571</v>
      </c>
      <c r="AY574" s="14" t="str">
        <f ca="1"/>
        <v>Canon S750 Color Inkjet Printer</v>
      </c>
      <c r="AZ574" s="14">
        <f ca="1"/>
        <v>233.58</v>
      </c>
      <c r="BA574" s="8"/>
      <c r="BB574" s="8"/>
      <c r="BC574" s="8"/>
      <c r="BD574" s="8"/>
      <c r="BE574" s="8"/>
      <c r="BU574" t="s">
        <v>2119</v>
      </c>
      <c r="BV574" s="8">
        <v>39.17</v>
      </c>
      <c r="BX574" s="14">
        <f ca="1"/>
        <v>1024</v>
      </c>
      <c r="BY574" s="14" t="str">
        <f ca="1"/>
        <v>Karen Hendricks</v>
      </c>
      <c r="BZ574" s="14">
        <f ca="1"/>
        <v>39.26</v>
      </c>
      <c r="CO574" t="s">
        <v>1886</v>
      </c>
      <c r="CP574" s="8">
        <v>380</v>
      </c>
      <c r="CR574" s="14">
        <f ca="1"/>
        <v>132</v>
      </c>
      <c r="CS574" s="14" t="str">
        <f ca="1"/>
        <v>Overland Park</v>
      </c>
      <c r="CT574" s="14">
        <f ca="1"/>
        <v>3108.98</v>
      </c>
    </row>
    <row r="575" spans="46:98" x14ac:dyDescent="0.3">
      <c r="AT575" t="s">
        <v>459</v>
      </c>
      <c r="AU575" s="8">
        <v>227.24</v>
      </c>
      <c r="AV575" s="8"/>
      <c r="AW575" s="8"/>
      <c r="AX575" s="14">
        <f ca="1"/>
        <v>572</v>
      </c>
      <c r="AY575" s="14" t="str">
        <f ca="1"/>
        <v>Avery 48</v>
      </c>
      <c r="AZ575" s="14">
        <f ca="1"/>
        <v>231.79</v>
      </c>
      <c r="BA575" s="8"/>
      <c r="BB575" s="8"/>
      <c r="BC575" s="8"/>
      <c r="BD575" s="8"/>
      <c r="BE575" s="8"/>
      <c r="BU575" t="s">
        <v>2475</v>
      </c>
      <c r="BV575" s="8">
        <v>334.1</v>
      </c>
      <c r="BX575" s="14">
        <f ca="1"/>
        <v>403</v>
      </c>
      <c r="BY575" s="14" t="str">
        <f ca="1"/>
        <v>Karen O'Donnell</v>
      </c>
      <c r="BZ575" s="14">
        <f ca="1"/>
        <v>922.37</v>
      </c>
      <c r="CO575" t="s">
        <v>3028</v>
      </c>
      <c r="CP575" s="8">
        <v>19.32</v>
      </c>
      <c r="CR575" s="14">
        <f ca="1"/>
        <v>488</v>
      </c>
      <c r="CS575" s="14" t="str">
        <f ca="1"/>
        <v>Owatonna</v>
      </c>
      <c r="CT575" s="14">
        <f ca="1"/>
        <v>380</v>
      </c>
    </row>
    <row r="576" spans="46:98" x14ac:dyDescent="0.3">
      <c r="AT576" t="s">
        <v>352</v>
      </c>
      <c r="AU576" s="8">
        <v>225.6</v>
      </c>
      <c r="AV576" s="8"/>
      <c r="AW576" s="8"/>
      <c r="AX576" s="14">
        <f ca="1"/>
        <v>573</v>
      </c>
      <c r="AY576" s="14" t="str">
        <f ca="1"/>
        <v>Tensor "Hersey Kiss" Styled Floor Lamp</v>
      </c>
      <c r="AZ576" s="14">
        <f ca="1"/>
        <v>229.95999999999998</v>
      </c>
      <c r="BA576" s="8"/>
      <c r="BB576" s="8"/>
      <c r="BC576" s="8"/>
      <c r="BD576" s="8"/>
      <c r="BE576" s="8"/>
      <c r="BU576" t="s">
        <v>1145</v>
      </c>
      <c r="BV576" s="8">
        <v>199.79999999999998</v>
      </c>
      <c r="BX576" s="14">
        <f ca="1"/>
        <v>1025</v>
      </c>
      <c r="BY576" s="14" t="str">
        <f ca="1"/>
        <v>Karen Warren</v>
      </c>
      <c r="BZ576" s="14">
        <f ca="1"/>
        <v>39.17</v>
      </c>
      <c r="CO576" t="s">
        <v>1671</v>
      </c>
      <c r="CP576" s="8">
        <v>19.73</v>
      </c>
      <c r="CR576" s="14">
        <f ca="1"/>
        <v>841</v>
      </c>
      <c r="CS576" s="14" t="str">
        <f ca="1"/>
        <v>Owensboro</v>
      </c>
      <c r="CT576" s="14">
        <f ca="1"/>
        <v>19.32</v>
      </c>
    </row>
    <row r="577" spans="46:98" x14ac:dyDescent="0.3">
      <c r="AT577" t="s">
        <v>2131</v>
      </c>
      <c r="AU577" s="8">
        <v>224.43</v>
      </c>
      <c r="AV577" s="8"/>
      <c r="AW577" s="8"/>
      <c r="AX577" s="14">
        <f ca="1"/>
        <v>574</v>
      </c>
      <c r="AY577" s="14" t="str">
        <f ca="1"/>
        <v>C-Line Peel &amp; Stick Add-On Filing Pockets, 8-3/4 x 5-1/8, 10/Pack</v>
      </c>
      <c r="AZ577" s="14">
        <f ca="1"/>
        <v>227.24</v>
      </c>
      <c r="BA577" s="8"/>
      <c r="BB577" s="8"/>
      <c r="BC577" s="8"/>
      <c r="BD577" s="8"/>
      <c r="BE577" s="8"/>
      <c r="BU577" t="s">
        <v>2856</v>
      </c>
      <c r="BV577" s="8">
        <v>207.12</v>
      </c>
      <c r="BX577" s="14">
        <f ca="1"/>
        <v>627</v>
      </c>
      <c r="BY577" s="14" t="str">
        <f ca="1"/>
        <v>Karl Knowles</v>
      </c>
      <c r="BZ577" s="14">
        <f ca="1"/>
        <v>334.1</v>
      </c>
      <c r="CO577" t="s">
        <v>2163</v>
      </c>
      <c r="CP577" s="8">
        <v>89.6</v>
      </c>
      <c r="CR577" s="14">
        <f ca="1"/>
        <v>839</v>
      </c>
      <c r="CS577" s="14" t="str">
        <f ca="1"/>
        <v>Oxford</v>
      </c>
      <c r="CT577" s="14">
        <f ca="1"/>
        <v>19.73</v>
      </c>
    </row>
    <row r="578" spans="46:98" x14ac:dyDescent="0.3">
      <c r="AT578" t="s">
        <v>2810</v>
      </c>
      <c r="AU578" s="8">
        <v>224.29</v>
      </c>
      <c r="AV578" s="8"/>
      <c r="AW578" s="8"/>
      <c r="AX578" s="14">
        <f ca="1"/>
        <v>575</v>
      </c>
      <c r="AY578" s="14" t="str">
        <f ca="1"/>
        <v>Avery 510</v>
      </c>
      <c r="AZ578" s="14">
        <f ca="1"/>
        <v>225.6</v>
      </c>
      <c r="BA578" s="8"/>
      <c r="BB578" s="8"/>
      <c r="BC578" s="8"/>
      <c r="BD578" s="8"/>
      <c r="BE578" s="8"/>
      <c r="BU578" t="s">
        <v>476</v>
      </c>
      <c r="BV578" s="8">
        <v>348.23999999999995</v>
      </c>
      <c r="BX578" s="14">
        <f ca="1"/>
        <v>745</v>
      </c>
      <c r="BY578" s="14" t="str">
        <f ca="1"/>
        <v>Kate Lehman</v>
      </c>
      <c r="BZ578" s="14">
        <f ca="1"/>
        <v>199.79999999999998</v>
      </c>
      <c r="CO578" t="s">
        <v>623</v>
      </c>
      <c r="CP578" s="8">
        <v>739.07</v>
      </c>
      <c r="CR578" s="14">
        <f ca="1"/>
        <v>710</v>
      </c>
      <c r="CS578" s="14" t="str">
        <f ca="1"/>
        <v>Oxnard</v>
      </c>
      <c r="CT578" s="14">
        <f ca="1"/>
        <v>89.6</v>
      </c>
    </row>
    <row r="579" spans="46:98" x14ac:dyDescent="0.3">
      <c r="AT579" t="s">
        <v>340</v>
      </c>
      <c r="AU579" s="8">
        <v>221.19</v>
      </c>
      <c r="AV579" s="8"/>
      <c r="AW579" s="8"/>
      <c r="AX579" s="14">
        <f ca="1"/>
        <v>576</v>
      </c>
      <c r="AY579" s="14" t="str">
        <f ca="1"/>
        <v>Staples Surge Protector 6 outlet</v>
      </c>
      <c r="AZ579" s="14">
        <f ca="1"/>
        <v>224.43</v>
      </c>
      <c r="BA579" s="8"/>
      <c r="BB579" s="8"/>
      <c r="BC579" s="8"/>
      <c r="BD579" s="8"/>
      <c r="BE579" s="8"/>
      <c r="BU579" t="s">
        <v>2965</v>
      </c>
      <c r="BV579" s="8">
        <v>65.739999999999995</v>
      </c>
      <c r="BX579" s="14">
        <f ca="1"/>
        <v>733</v>
      </c>
      <c r="BY579" s="14" t="str">
        <f ca="1"/>
        <v>Kate McKenna</v>
      </c>
      <c r="BZ579" s="14">
        <f ca="1"/>
        <v>207.12</v>
      </c>
      <c r="CO579" t="s">
        <v>934</v>
      </c>
      <c r="CP579" s="8">
        <v>2882.5299999999997</v>
      </c>
      <c r="CR579" s="14">
        <f ca="1"/>
        <v>371</v>
      </c>
      <c r="CS579" s="14" t="str">
        <f ca="1"/>
        <v>Ozark</v>
      </c>
      <c r="CT579" s="14">
        <f ca="1"/>
        <v>739.07</v>
      </c>
    </row>
    <row r="580" spans="46:98" x14ac:dyDescent="0.3">
      <c r="AT580" t="s">
        <v>839</v>
      </c>
      <c r="AU580" s="8">
        <v>219.57999999999998</v>
      </c>
      <c r="AV580" s="8"/>
      <c r="AW580" s="8"/>
      <c r="AX580" s="14">
        <f ca="1"/>
        <v>577</v>
      </c>
      <c r="AY580" s="14" t="str">
        <f ca="1"/>
        <v>DAX Copper Panel Document Frame, 5 x 7 Size</v>
      </c>
      <c r="AZ580" s="14">
        <f ca="1"/>
        <v>224.29</v>
      </c>
      <c r="BA580" s="8"/>
      <c r="BB580" s="8"/>
      <c r="BC580" s="8"/>
      <c r="BD580" s="8"/>
      <c r="BE580" s="8"/>
      <c r="BU580" t="s">
        <v>2187</v>
      </c>
      <c r="BV580" s="8">
        <v>282.38</v>
      </c>
      <c r="BX580" s="14">
        <f ca="1"/>
        <v>618</v>
      </c>
      <c r="BY580" s="14" t="str">
        <f ca="1"/>
        <v>Kate Peck</v>
      </c>
      <c r="BZ580" s="14">
        <f ca="1"/>
        <v>348.23999999999995</v>
      </c>
      <c r="CO580" t="s">
        <v>1618</v>
      </c>
      <c r="CP580" s="8">
        <v>328.34000000000003</v>
      </c>
      <c r="CR580" s="14">
        <f ca="1"/>
        <v>147</v>
      </c>
      <c r="CS580" s="14" t="str">
        <f ca="1"/>
        <v>Paducah</v>
      </c>
      <c r="CT580" s="14">
        <f ca="1"/>
        <v>2882.5299999999997</v>
      </c>
    </row>
    <row r="581" spans="46:98" x14ac:dyDescent="0.3">
      <c r="AT581" t="s">
        <v>451</v>
      </c>
      <c r="AU581" s="8">
        <v>217.23</v>
      </c>
      <c r="AV581" s="8"/>
      <c r="AW581" s="8"/>
      <c r="AX581" s="14">
        <f ca="1"/>
        <v>578</v>
      </c>
      <c r="AY581" s="14" t="str">
        <f ca="1"/>
        <v>4009® Highlighters by Sanford</v>
      </c>
      <c r="AZ581" s="14">
        <f ca="1"/>
        <v>221.19</v>
      </c>
      <c r="BA581" s="8"/>
      <c r="BB581" s="8"/>
      <c r="BC581" s="8"/>
      <c r="BD581" s="8"/>
      <c r="BE581" s="8"/>
      <c r="BU581" t="s">
        <v>382</v>
      </c>
      <c r="BV581" s="8">
        <v>362.22</v>
      </c>
      <c r="BX581" s="14">
        <f ca="1"/>
        <v>940</v>
      </c>
      <c r="BY581" s="14" t="str">
        <f ca="1"/>
        <v>Katharine Bass</v>
      </c>
      <c r="BZ581" s="14">
        <f ca="1"/>
        <v>65.739999999999995</v>
      </c>
      <c r="CO581" t="s">
        <v>1117</v>
      </c>
      <c r="CP581" s="8">
        <v>288.89999999999998</v>
      </c>
      <c r="CR581" s="14">
        <f ca="1"/>
        <v>515</v>
      </c>
      <c r="CS581" s="14" t="str">
        <f ca="1"/>
        <v>Pahrump</v>
      </c>
      <c r="CT581" s="14">
        <f ca="1"/>
        <v>328.34000000000003</v>
      </c>
    </row>
    <row r="582" spans="46:98" x14ac:dyDescent="0.3">
      <c r="AT582" t="s">
        <v>1206</v>
      </c>
      <c r="AU582" s="8">
        <v>215.32</v>
      </c>
      <c r="AV582" s="8"/>
      <c r="AW582" s="8"/>
      <c r="AX582" s="14">
        <f ca="1"/>
        <v>579</v>
      </c>
      <c r="AY582" s="14" t="str">
        <f ca="1"/>
        <v>6" Cubicle Wall Clock, Black</v>
      </c>
      <c r="AZ582" s="14">
        <f ca="1"/>
        <v>219.57999999999998</v>
      </c>
      <c r="BA582" s="8"/>
      <c r="BB582" s="8"/>
      <c r="BC582" s="8"/>
      <c r="BD582" s="8"/>
      <c r="BE582" s="8"/>
      <c r="BU582" t="s">
        <v>3029</v>
      </c>
      <c r="BV582" s="8">
        <v>1483.16</v>
      </c>
      <c r="BX582" s="14">
        <f ca="1"/>
        <v>668</v>
      </c>
      <c r="BY582" s="14" t="str">
        <f ca="1"/>
        <v>Katharine Hudson</v>
      </c>
      <c r="BZ582" s="14">
        <f ca="1"/>
        <v>282.38</v>
      </c>
      <c r="CO582" t="s">
        <v>1780</v>
      </c>
      <c r="CP582" s="8">
        <v>28.22</v>
      </c>
      <c r="CR582" s="14">
        <f ca="1"/>
        <v>541</v>
      </c>
      <c r="CS582" s="14" t="str">
        <f ca="1"/>
        <v>Palm Beach Gardens</v>
      </c>
      <c r="CT582" s="14">
        <f ca="1"/>
        <v>288.89999999999998</v>
      </c>
    </row>
    <row r="583" spans="46:98" x14ac:dyDescent="0.3">
      <c r="AT583" t="s">
        <v>2013</v>
      </c>
      <c r="AU583" s="8">
        <v>215.25</v>
      </c>
      <c r="AV583" s="8"/>
      <c r="AW583" s="8"/>
      <c r="AX583" s="14">
        <f ca="1"/>
        <v>580</v>
      </c>
      <c r="AY583" s="14" t="str">
        <f ca="1"/>
        <v>#10-4 1/8" x 9 1/2" Premium Diagonal Seam Envelopes</v>
      </c>
      <c r="AZ583" s="14">
        <f ca="1"/>
        <v>217.23</v>
      </c>
      <c r="BA583" s="8"/>
      <c r="BB583" s="8"/>
      <c r="BC583" s="8"/>
      <c r="BD583" s="8"/>
      <c r="BE583" s="8"/>
      <c r="BU583" t="s">
        <v>2279</v>
      </c>
      <c r="BV583" s="8">
        <v>229.28</v>
      </c>
      <c r="BX583" s="14">
        <f ca="1"/>
        <v>613</v>
      </c>
      <c r="BY583" s="14" t="str">
        <f ca="1"/>
        <v>Katherine Kearney</v>
      </c>
      <c r="BZ583" s="14">
        <f ca="1"/>
        <v>362.22</v>
      </c>
      <c r="CO583" t="s">
        <v>2394</v>
      </c>
      <c r="CP583" s="8">
        <v>2814.94</v>
      </c>
      <c r="CR583" s="14">
        <f ca="1"/>
        <v>823</v>
      </c>
      <c r="CS583" s="14" t="str">
        <f ca="1"/>
        <v>Palm Coast</v>
      </c>
      <c r="CT583" s="14">
        <f ca="1"/>
        <v>28.22</v>
      </c>
    </row>
    <row r="584" spans="46:98" x14ac:dyDescent="0.3">
      <c r="AT584" t="s">
        <v>2676</v>
      </c>
      <c r="AU584" s="8">
        <v>213.64</v>
      </c>
      <c r="AV584" s="8"/>
      <c r="AW584" s="8"/>
      <c r="AX584" s="14">
        <f ca="1"/>
        <v>581</v>
      </c>
      <c r="AY584" s="14" t="str">
        <f ca="1"/>
        <v>Bush Westfield Collection Bookcases, Dark Cherry Finish, Fully Assembled</v>
      </c>
      <c r="AZ584" s="14">
        <f ca="1"/>
        <v>215.32</v>
      </c>
      <c r="BA584" s="8"/>
      <c r="BB584" s="8"/>
      <c r="BC584" s="8"/>
      <c r="BD584" s="8"/>
      <c r="BE584" s="8"/>
      <c r="BU584" t="s">
        <v>1000</v>
      </c>
      <c r="BV584" s="8">
        <v>495.82</v>
      </c>
      <c r="BX584" s="14">
        <f ca="1"/>
        <v>298</v>
      </c>
      <c r="BY584" s="14" t="str">
        <f ca="1"/>
        <v>Katherine W Epstein</v>
      </c>
      <c r="BZ584" s="14">
        <f ca="1"/>
        <v>1483.16</v>
      </c>
      <c r="CO584" t="s">
        <v>468</v>
      </c>
      <c r="CP584" s="8">
        <v>164.85000000000002</v>
      </c>
      <c r="CR584" s="14">
        <f ca="1"/>
        <v>157</v>
      </c>
      <c r="CS584" s="14" t="str">
        <f ca="1"/>
        <v>Panama City</v>
      </c>
      <c r="CT584" s="14">
        <f ca="1"/>
        <v>2814.94</v>
      </c>
    </row>
    <row r="585" spans="46:98" x14ac:dyDescent="0.3">
      <c r="AT585" t="s">
        <v>355</v>
      </c>
      <c r="AU585" s="8">
        <v>212.18</v>
      </c>
      <c r="AV585" s="8"/>
      <c r="AW585" s="8"/>
      <c r="AX585" s="14">
        <f ca="1"/>
        <v>582</v>
      </c>
      <c r="AY585" s="14" t="str">
        <f ca="1"/>
        <v>Micro Innovations 104 Keyboard</v>
      </c>
      <c r="AZ585" s="14">
        <f ca="1"/>
        <v>215.25</v>
      </c>
      <c r="BA585" s="8"/>
      <c r="BB585" s="8"/>
      <c r="BC585" s="8"/>
      <c r="BD585" s="8"/>
      <c r="BE585" s="8"/>
      <c r="BU585" t="s">
        <v>723</v>
      </c>
      <c r="BV585" s="8">
        <v>578.24</v>
      </c>
      <c r="BX585" s="14">
        <f ca="1"/>
        <v>717</v>
      </c>
      <c r="BY585" s="14" t="str">
        <f ca="1"/>
        <v>Kathleen Huang Hall</v>
      </c>
      <c r="BZ585" s="14">
        <f ca="1"/>
        <v>229.28</v>
      </c>
      <c r="CO585" t="s">
        <v>2089</v>
      </c>
      <c r="CP585" s="8">
        <v>168.04</v>
      </c>
      <c r="CR585" s="14">
        <f ca="1"/>
        <v>624</v>
      </c>
      <c r="CS585" s="14" t="str">
        <f ca="1"/>
        <v>Papillion</v>
      </c>
      <c r="CT585" s="14">
        <f ca="1"/>
        <v>164.85000000000002</v>
      </c>
    </row>
    <row r="586" spans="46:98" x14ac:dyDescent="0.3">
      <c r="AT586" t="s">
        <v>360</v>
      </c>
      <c r="AU586" s="8">
        <v>212.03</v>
      </c>
      <c r="AV586" s="8"/>
      <c r="AW586" s="8"/>
      <c r="AX586" s="14">
        <f ca="1"/>
        <v>583</v>
      </c>
      <c r="AY586" s="14" t="str">
        <f ca="1"/>
        <v>X-Rack™ File for Hanging Folders</v>
      </c>
      <c r="AZ586" s="14">
        <f ca="1"/>
        <v>213.64</v>
      </c>
      <c r="BA586" s="8"/>
      <c r="BB586" s="8"/>
      <c r="BC586" s="8"/>
      <c r="BD586" s="8"/>
      <c r="BE586" s="8"/>
      <c r="BU586" t="s">
        <v>1877</v>
      </c>
      <c r="BV586" s="8">
        <v>45.05</v>
      </c>
      <c r="BX586" s="14">
        <f ca="1"/>
        <v>531</v>
      </c>
      <c r="BY586" s="14" t="str">
        <f ca="1"/>
        <v>Kathleen P Bloom</v>
      </c>
      <c r="BZ586" s="14">
        <f ca="1"/>
        <v>495.82</v>
      </c>
      <c r="CO586" t="s">
        <v>2323</v>
      </c>
      <c r="CP586" s="8">
        <v>330.02</v>
      </c>
      <c r="CR586" s="14">
        <f ca="1"/>
        <v>621</v>
      </c>
      <c r="CS586" s="14" t="str">
        <f ca="1"/>
        <v>Paragould</v>
      </c>
      <c r="CT586" s="14">
        <f ca="1"/>
        <v>168.04</v>
      </c>
    </row>
    <row r="587" spans="46:98" x14ac:dyDescent="0.3">
      <c r="AT587" t="s">
        <v>1347</v>
      </c>
      <c r="AU587" s="8">
        <v>210.33</v>
      </c>
      <c r="AV587" s="8"/>
      <c r="AW587" s="8"/>
      <c r="AX587" s="14">
        <f ca="1"/>
        <v>584</v>
      </c>
      <c r="AY587" s="14" t="str">
        <f ca="1"/>
        <v>SANFORD Liquid Accent™ Tank-Style Highlighters</v>
      </c>
      <c r="AZ587" s="14">
        <f ca="1"/>
        <v>212.18</v>
      </c>
      <c r="BA587" s="8"/>
      <c r="BB587" s="8"/>
      <c r="BC587" s="8"/>
      <c r="BD587" s="8"/>
      <c r="BE587" s="8"/>
      <c r="BU587" t="s">
        <v>1749</v>
      </c>
      <c r="BV587" s="8">
        <v>17.64</v>
      </c>
      <c r="BX587" s="14">
        <f ca="1"/>
        <v>499</v>
      </c>
      <c r="BY587" s="14" t="str">
        <f ca="1"/>
        <v>Kathryn Patrick</v>
      </c>
      <c r="BZ587" s="14">
        <f ca="1"/>
        <v>578.24</v>
      </c>
      <c r="CO587" t="s">
        <v>857</v>
      </c>
      <c r="CP587" s="8">
        <v>88.64</v>
      </c>
      <c r="CR587" s="14">
        <f ca="1"/>
        <v>514</v>
      </c>
      <c r="CS587" s="14" t="str">
        <f ca="1"/>
        <v>Paris</v>
      </c>
      <c r="CT587" s="14">
        <f ca="1"/>
        <v>330.02</v>
      </c>
    </row>
    <row r="588" spans="46:98" x14ac:dyDescent="0.3">
      <c r="AT588" t="s">
        <v>3016</v>
      </c>
      <c r="AU588" s="8">
        <v>209.78</v>
      </c>
      <c r="AV588" s="8"/>
      <c r="AW588" s="8"/>
      <c r="AX588" s="14">
        <f ca="1"/>
        <v>585</v>
      </c>
      <c r="AY588" s="14" t="str">
        <f ca="1"/>
        <v>Staples Standard Envelopes</v>
      </c>
      <c r="AZ588" s="14">
        <f ca="1"/>
        <v>212.03</v>
      </c>
      <c r="BA588" s="8"/>
      <c r="BB588" s="8"/>
      <c r="BC588" s="8"/>
      <c r="BD588" s="8"/>
      <c r="BE588" s="8"/>
      <c r="BU588" t="s">
        <v>2947</v>
      </c>
      <c r="BV588" s="8">
        <v>47.04</v>
      </c>
      <c r="BX588" s="14">
        <f ca="1"/>
        <v>1007</v>
      </c>
      <c r="BY588" s="14" t="str">
        <f ca="1"/>
        <v>Kathryn Tate</v>
      </c>
      <c r="BZ588" s="14">
        <f ca="1"/>
        <v>45.05</v>
      </c>
      <c r="CO588" t="s">
        <v>1866</v>
      </c>
      <c r="CP588" s="8">
        <v>384.22</v>
      </c>
      <c r="CR588" s="14">
        <f ca="1"/>
        <v>714</v>
      </c>
      <c r="CS588" s="14" t="str">
        <f ca="1"/>
        <v>Parkersburg</v>
      </c>
      <c r="CT588" s="14">
        <f ca="1"/>
        <v>88.64</v>
      </c>
    </row>
    <row r="589" spans="46:98" x14ac:dyDescent="0.3">
      <c r="AT589" t="s">
        <v>917</v>
      </c>
      <c r="AU589" s="8">
        <v>208.6</v>
      </c>
      <c r="AV589" s="8"/>
      <c r="AW589" s="8"/>
      <c r="AX589" s="14">
        <f ca="1"/>
        <v>586</v>
      </c>
      <c r="AY589" s="14" t="str">
        <f ca="1"/>
        <v>Executive Impressions 14" Contract Wall Clock</v>
      </c>
      <c r="AZ589" s="14">
        <f ca="1"/>
        <v>210.33</v>
      </c>
      <c r="BA589" s="8"/>
      <c r="BB589" s="8"/>
      <c r="BC589" s="8"/>
      <c r="BD589" s="8"/>
      <c r="BE589" s="8"/>
      <c r="BU589" t="s">
        <v>1314</v>
      </c>
      <c r="BV589" s="8">
        <v>974.14</v>
      </c>
      <c r="BX589" s="14">
        <f ca="1"/>
        <v>1095</v>
      </c>
      <c r="BY589" s="14" t="str">
        <f ca="1"/>
        <v>Kathryn Wolfe</v>
      </c>
      <c r="BZ589" s="14">
        <f ca="1"/>
        <v>17.64</v>
      </c>
      <c r="CO589" t="s">
        <v>2903</v>
      </c>
      <c r="CP589" s="8">
        <v>174.45999999999998</v>
      </c>
      <c r="CR589" s="14">
        <f ca="1"/>
        <v>487</v>
      </c>
      <c r="CS589" s="14" t="str">
        <f ca="1"/>
        <v>Parkland</v>
      </c>
      <c r="CT589" s="14">
        <f ca="1"/>
        <v>384.22</v>
      </c>
    </row>
    <row r="590" spans="46:98" x14ac:dyDescent="0.3">
      <c r="AT590" t="s">
        <v>2560</v>
      </c>
      <c r="AU590" s="8">
        <v>207.95</v>
      </c>
      <c r="AV590" s="8"/>
      <c r="AW590" s="8"/>
      <c r="AX590" s="14">
        <f ca="1"/>
        <v>587</v>
      </c>
      <c r="AY590" s="14" t="str">
        <f ca="1"/>
        <v>Xerox 1883</v>
      </c>
      <c r="AZ590" s="14">
        <f ca="1"/>
        <v>209.78</v>
      </c>
      <c r="BA590" s="8"/>
      <c r="BB590" s="8"/>
      <c r="BC590" s="8"/>
      <c r="BD590" s="8"/>
      <c r="BE590" s="8"/>
      <c r="BU590" t="s">
        <v>2969</v>
      </c>
      <c r="BV590" s="8">
        <v>162.49</v>
      </c>
      <c r="BX590" s="14">
        <f ca="1"/>
        <v>1004</v>
      </c>
      <c r="BY590" s="14" t="str">
        <f ca="1"/>
        <v>Kathy Hinton</v>
      </c>
      <c r="BZ590" s="14">
        <f ca="1"/>
        <v>47.04</v>
      </c>
      <c r="CO590" t="s">
        <v>861</v>
      </c>
      <c r="CP590" s="8">
        <v>878.93999999999994</v>
      </c>
      <c r="CR590" s="14">
        <f ca="1"/>
        <v>617</v>
      </c>
      <c r="CS590" s="14" t="str">
        <f ca="1"/>
        <v>Parma</v>
      </c>
      <c r="CT590" s="14">
        <f ca="1"/>
        <v>174.45999999999998</v>
      </c>
    </row>
    <row r="591" spans="46:98" x14ac:dyDescent="0.3">
      <c r="AT591" t="s">
        <v>1294</v>
      </c>
      <c r="AU591" s="8">
        <v>207.31</v>
      </c>
      <c r="AV591" s="8"/>
      <c r="AW591" s="8"/>
      <c r="AX591" s="14">
        <f ca="1"/>
        <v>588</v>
      </c>
      <c r="AY591" s="14" t="str">
        <f ca="1"/>
        <v>#10- 4 1/8" x 9 1/2" Recycled Envelopes</v>
      </c>
      <c r="AZ591" s="14">
        <f ca="1"/>
        <v>208.6</v>
      </c>
      <c r="BA591" s="8"/>
      <c r="BB591" s="8"/>
      <c r="BC591" s="8"/>
      <c r="BD591" s="8"/>
      <c r="BE591" s="8"/>
      <c r="BU591" t="s">
        <v>1905</v>
      </c>
      <c r="BV591" s="8">
        <v>6631.28</v>
      </c>
      <c r="BX591" s="14">
        <f ca="1"/>
        <v>390</v>
      </c>
      <c r="BY591" s="14" t="str">
        <f ca="1"/>
        <v>Kathy Shah</v>
      </c>
      <c r="BZ591" s="14">
        <f ca="1"/>
        <v>974.14</v>
      </c>
      <c r="CO591" t="s">
        <v>2356</v>
      </c>
      <c r="CP591" s="8">
        <v>258.07</v>
      </c>
      <c r="CR591" s="14">
        <f ca="1"/>
        <v>349</v>
      </c>
      <c r="CS591" s="14" t="str">
        <f ca="1"/>
        <v>Pasadena</v>
      </c>
      <c r="CT591" s="14">
        <f ca="1"/>
        <v>878.93999999999994</v>
      </c>
    </row>
    <row r="592" spans="46:98" x14ac:dyDescent="0.3">
      <c r="AT592" t="s">
        <v>341</v>
      </c>
      <c r="AU592" s="8">
        <v>205.74999999999997</v>
      </c>
      <c r="AV592" s="8"/>
      <c r="AW592" s="8"/>
      <c r="AX592" s="14">
        <f ca="1"/>
        <v>589</v>
      </c>
      <c r="AY592" s="14" t="str">
        <f ca="1"/>
        <v>Sony MFD2HD Formatted Diskettes, 10/Pack</v>
      </c>
      <c r="AZ592" s="14">
        <f ca="1"/>
        <v>207.95</v>
      </c>
      <c r="BA592" s="8"/>
      <c r="BB592" s="8"/>
      <c r="BC592" s="8"/>
      <c r="BD592" s="8"/>
      <c r="BE592" s="8"/>
      <c r="BU592" t="s">
        <v>399</v>
      </c>
      <c r="BV592" s="8">
        <v>464.86</v>
      </c>
      <c r="BX592" s="14">
        <f ca="1"/>
        <v>781</v>
      </c>
      <c r="BY592" s="14" t="str">
        <f ca="1"/>
        <v>Kathy Turner</v>
      </c>
      <c r="BZ592" s="14">
        <f ca="1"/>
        <v>162.49</v>
      </c>
      <c r="CO592" t="s">
        <v>2886</v>
      </c>
      <c r="CP592" s="8">
        <v>66.739999999999995</v>
      </c>
      <c r="CR592" s="14">
        <f ca="1"/>
        <v>562</v>
      </c>
      <c r="CS592" s="14" t="str">
        <f ca="1"/>
        <v>Pasco</v>
      </c>
      <c r="CT592" s="14">
        <f ca="1"/>
        <v>258.07</v>
      </c>
    </row>
    <row r="593" spans="46:98" x14ac:dyDescent="0.3">
      <c r="AT593" t="s">
        <v>539</v>
      </c>
      <c r="AU593" s="8">
        <v>205.18999999999997</v>
      </c>
      <c r="AV593" s="8"/>
      <c r="AW593" s="8"/>
      <c r="AX593" s="14">
        <f ca="1"/>
        <v>590</v>
      </c>
      <c r="AY593" s="14" t="str">
        <f ca="1"/>
        <v>Crate-A-Files™</v>
      </c>
      <c r="AZ593" s="14">
        <f ca="1"/>
        <v>207.31</v>
      </c>
      <c r="BA593" s="8"/>
      <c r="BB593" s="8"/>
      <c r="BC593" s="8"/>
      <c r="BD593" s="8"/>
      <c r="BE593" s="8"/>
      <c r="BU593" t="s">
        <v>2765</v>
      </c>
      <c r="BV593" s="8">
        <v>38.65</v>
      </c>
      <c r="BX593" s="14">
        <f ca="1"/>
        <v>74</v>
      </c>
      <c r="BY593" s="14" t="str">
        <f ca="1"/>
        <v>Katie Dougherty</v>
      </c>
      <c r="BZ593" s="14">
        <f ca="1"/>
        <v>6631.28</v>
      </c>
      <c r="CO593" t="s">
        <v>2526</v>
      </c>
      <c r="CP593" s="8">
        <v>63.32</v>
      </c>
      <c r="CR593" s="14">
        <f ca="1"/>
        <v>745</v>
      </c>
      <c r="CS593" s="14" t="str">
        <f ca="1"/>
        <v>Pawtucket</v>
      </c>
      <c r="CT593" s="14">
        <f ca="1"/>
        <v>66.739999999999995</v>
      </c>
    </row>
    <row r="594" spans="46:98" x14ac:dyDescent="0.3">
      <c r="AT594" t="s">
        <v>1678</v>
      </c>
      <c r="AU594" s="8">
        <v>205.11</v>
      </c>
      <c r="AV594" s="8"/>
      <c r="AW594" s="8"/>
      <c r="AX594" s="14">
        <f ca="1"/>
        <v>591</v>
      </c>
      <c r="AY594" s="14" t="str">
        <f ca="1"/>
        <v>Newell 310</v>
      </c>
      <c r="AZ594" s="14">
        <f ca="1"/>
        <v>205.74999999999997</v>
      </c>
      <c r="BA594" s="8"/>
      <c r="BB594" s="8"/>
      <c r="BC594" s="8"/>
      <c r="BD594" s="8"/>
      <c r="BE594" s="8"/>
      <c r="BU594" t="s">
        <v>206</v>
      </c>
      <c r="BV594" s="8">
        <v>11542.679999999998</v>
      </c>
      <c r="BX594" s="14">
        <f ca="1"/>
        <v>549</v>
      </c>
      <c r="BY594" s="14" t="str">
        <f ca="1"/>
        <v>Kay Schultz</v>
      </c>
      <c r="BZ594" s="14">
        <f ca="1"/>
        <v>464.86</v>
      </c>
      <c r="CO594" t="s">
        <v>2644</v>
      </c>
      <c r="CP594" s="8">
        <v>1263.3499999999999</v>
      </c>
      <c r="CR594" s="14">
        <f ca="1"/>
        <v>749</v>
      </c>
      <c r="CS594" s="14" t="str">
        <f ca="1"/>
        <v>Peachtree City</v>
      </c>
      <c r="CT594" s="14">
        <f ca="1"/>
        <v>63.32</v>
      </c>
    </row>
    <row r="595" spans="46:98" x14ac:dyDescent="0.3">
      <c r="AT595" t="s">
        <v>955</v>
      </c>
      <c r="AU595" s="8">
        <v>201.77</v>
      </c>
      <c r="AV595" s="8"/>
      <c r="AW595" s="8"/>
      <c r="AX595" s="14">
        <f ca="1"/>
        <v>592</v>
      </c>
      <c r="AY595" s="14" t="str">
        <f ca="1"/>
        <v>Xerox 1978</v>
      </c>
      <c r="AZ595" s="14">
        <f ca="1"/>
        <v>205.18999999999997</v>
      </c>
      <c r="BA595" s="8"/>
      <c r="BB595" s="8"/>
      <c r="BC595" s="8"/>
      <c r="BD595" s="8"/>
      <c r="BE595" s="8"/>
      <c r="BU595" t="s">
        <v>3014</v>
      </c>
      <c r="BV595" s="8">
        <v>253.92000000000002</v>
      </c>
      <c r="BX595" s="14">
        <f ca="1"/>
        <v>1028</v>
      </c>
      <c r="BY595" s="14" t="str">
        <f ca="1"/>
        <v>Keith Hobbs</v>
      </c>
      <c r="BZ595" s="14">
        <f ca="1"/>
        <v>38.65</v>
      </c>
      <c r="CO595" t="s">
        <v>2030</v>
      </c>
      <c r="CP595" s="8">
        <v>411.40999999999997</v>
      </c>
      <c r="CR595" s="14">
        <f ca="1"/>
        <v>287</v>
      </c>
      <c r="CS595" s="14" t="str">
        <f ca="1"/>
        <v>Pearl</v>
      </c>
      <c r="CT595" s="14">
        <f ca="1"/>
        <v>1263.3499999999999</v>
      </c>
    </row>
    <row r="596" spans="46:98" x14ac:dyDescent="0.3">
      <c r="AT596" t="s">
        <v>173</v>
      </c>
      <c r="AU596" s="8">
        <v>200.73000000000002</v>
      </c>
      <c r="AV596" s="8"/>
      <c r="AW596" s="8"/>
      <c r="AX596" s="14">
        <f ca="1"/>
        <v>593</v>
      </c>
      <c r="AY596" s="14" t="str">
        <f ca="1"/>
        <v>Fiskars® Softgrip Scissors</v>
      </c>
      <c r="AZ596" s="14">
        <f ca="1"/>
        <v>205.11</v>
      </c>
      <c r="BA596" s="8"/>
      <c r="BB596" s="8"/>
      <c r="BC596" s="8"/>
      <c r="BD596" s="8"/>
      <c r="BE596" s="8"/>
      <c r="BU596" t="s">
        <v>2049</v>
      </c>
      <c r="BV596" s="8">
        <v>8229.48</v>
      </c>
      <c r="BX596" s="14">
        <f ca="1"/>
        <v>26</v>
      </c>
      <c r="BY596" s="14" t="str">
        <f ca="1"/>
        <v>Keith Marsh</v>
      </c>
      <c r="BZ596" s="14">
        <f ca="1"/>
        <v>11542.679999999998</v>
      </c>
      <c r="CO596" t="s">
        <v>1898</v>
      </c>
      <c r="CP596" s="8">
        <v>77.42</v>
      </c>
      <c r="CR596" s="14">
        <f ca="1"/>
        <v>470</v>
      </c>
      <c r="CS596" s="14" t="str">
        <f ca="1"/>
        <v>Pekin</v>
      </c>
      <c r="CT596" s="14">
        <f ca="1"/>
        <v>411.40999999999997</v>
      </c>
    </row>
    <row r="597" spans="46:98" x14ac:dyDescent="0.3">
      <c r="AT597" t="s">
        <v>1166</v>
      </c>
      <c r="AU597" s="8">
        <v>200.48</v>
      </c>
      <c r="AV597" s="8"/>
      <c r="AW597" s="8"/>
      <c r="AX597" s="14">
        <f ca="1"/>
        <v>594</v>
      </c>
      <c r="AY597" s="14" t="str">
        <f ca="1"/>
        <v>Avery 494</v>
      </c>
      <c r="AZ597" s="14">
        <f ca="1"/>
        <v>201.77</v>
      </c>
      <c r="BA597" s="8"/>
      <c r="BB597" s="8"/>
      <c r="BC597" s="8"/>
      <c r="BD597" s="8"/>
      <c r="BE597" s="8"/>
      <c r="BU597" t="s">
        <v>1189</v>
      </c>
      <c r="BV597" s="8">
        <v>153.61000000000001</v>
      </c>
      <c r="BX597" s="14">
        <f ca="1"/>
        <v>695</v>
      </c>
      <c r="BY597" s="14" t="str">
        <f ca="1"/>
        <v>Keith R Atkinson</v>
      </c>
      <c r="BZ597" s="14">
        <f ca="1"/>
        <v>253.92000000000002</v>
      </c>
      <c r="CO597" t="s">
        <v>2022</v>
      </c>
      <c r="CP597" s="8">
        <v>74.680000000000007</v>
      </c>
      <c r="CR597" s="14">
        <f ca="1"/>
        <v>728</v>
      </c>
      <c r="CS597" s="14" t="str">
        <f ca="1"/>
        <v>Pembroke Pines</v>
      </c>
      <c r="CT597" s="14">
        <f ca="1"/>
        <v>77.42</v>
      </c>
    </row>
    <row r="598" spans="46:98" x14ac:dyDescent="0.3">
      <c r="AT598" t="s">
        <v>2020</v>
      </c>
      <c r="AU598" s="8">
        <v>198.97</v>
      </c>
      <c r="AV598" s="8"/>
      <c r="AW598" s="8"/>
      <c r="AX598" s="14">
        <f ca="1"/>
        <v>595</v>
      </c>
      <c r="AY598" s="14" t="str">
        <f ca="1"/>
        <v>EcoTones® Memo Sheets</v>
      </c>
      <c r="AZ598" s="14">
        <f ca="1"/>
        <v>200.73000000000002</v>
      </c>
      <c r="BA598" s="8"/>
      <c r="BB598" s="8"/>
      <c r="BC598" s="8"/>
      <c r="BD598" s="8"/>
      <c r="BE598" s="8"/>
      <c r="BU598" t="s">
        <v>2325</v>
      </c>
      <c r="BV598" s="8">
        <v>163.76</v>
      </c>
      <c r="BX598" s="14">
        <f ca="1"/>
        <v>55</v>
      </c>
      <c r="BY598" s="14" t="str">
        <f ca="1"/>
        <v>Kelly Byers</v>
      </c>
      <c r="BZ598" s="14">
        <f ca="1"/>
        <v>8229.48</v>
      </c>
      <c r="CO598" t="s">
        <v>1232</v>
      </c>
      <c r="CP598" s="8">
        <v>353.1</v>
      </c>
      <c r="CR598" s="14">
        <f ca="1"/>
        <v>732</v>
      </c>
      <c r="CS598" s="14" t="str">
        <f ca="1"/>
        <v>Pensacola</v>
      </c>
      <c r="CT598" s="14">
        <f ca="1"/>
        <v>74.680000000000007</v>
      </c>
    </row>
    <row r="599" spans="46:98" x14ac:dyDescent="0.3">
      <c r="AT599" t="s">
        <v>1240</v>
      </c>
      <c r="AU599" s="8">
        <v>198.31</v>
      </c>
      <c r="AV599" s="8"/>
      <c r="AW599" s="8"/>
      <c r="AX599" s="14">
        <f ca="1"/>
        <v>596</v>
      </c>
      <c r="AY599" s="14" t="str">
        <f ca="1"/>
        <v>Martin-Yale Premier Letter Opener</v>
      </c>
      <c r="AZ599" s="14">
        <f ca="1"/>
        <v>200.48</v>
      </c>
      <c r="BA599" s="8"/>
      <c r="BB599" s="8"/>
      <c r="BC599" s="8"/>
      <c r="BD599" s="8"/>
      <c r="BE599" s="8"/>
      <c r="BU599" t="s">
        <v>2673</v>
      </c>
      <c r="BV599" s="8">
        <v>79.61</v>
      </c>
      <c r="BX599" s="14">
        <f ca="1"/>
        <v>793</v>
      </c>
      <c r="BY599" s="14" t="str">
        <f ca="1"/>
        <v>Kelly Collins</v>
      </c>
      <c r="BZ599" s="14">
        <f ca="1"/>
        <v>153.61000000000001</v>
      </c>
      <c r="CO599" t="s">
        <v>2915</v>
      </c>
      <c r="CP599" s="8">
        <v>186.26</v>
      </c>
      <c r="CR599" s="14">
        <f ca="1"/>
        <v>502</v>
      </c>
      <c r="CS599" s="14" t="str">
        <f ca="1"/>
        <v>Peoria</v>
      </c>
      <c r="CT599" s="14">
        <f ca="1"/>
        <v>353.1</v>
      </c>
    </row>
    <row r="600" spans="46:98" x14ac:dyDescent="0.3">
      <c r="AT600" t="s">
        <v>2483</v>
      </c>
      <c r="AU600" s="8">
        <v>198.13</v>
      </c>
      <c r="AV600" s="8"/>
      <c r="AW600" s="8"/>
      <c r="AX600" s="14">
        <f ca="1"/>
        <v>597</v>
      </c>
      <c r="AY600" s="14" t="str">
        <f ca="1"/>
        <v>Logitech Access Keyboard</v>
      </c>
      <c r="AZ600" s="14">
        <f ca="1"/>
        <v>198.97</v>
      </c>
      <c r="BA600" s="8"/>
      <c r="BB600" s="8"/>
      <c r="BC600" s="8"/>
      <c r="BD600" s="8"/>
      <c r="BE600" s="8"/>
      <c r="BU600" t="s">
        <v>2501</v>
      </c>
      <c r="BV600" s="8">
        <v>166.59</v>
      </c>
      <c r="BX600" s="14">
        <f ca="1"/>
        <v>779</v>
      </c>
      <c r="BY600" s="14" t="str">
        <f ca="1"/>
        <v>Kelly O'Connor</v>
      </c>
      <c r="BZ600" s="14">
        <f ca="1"/>
        <v>163.76</v>
      </c>
      <c r="CO600" t="s">
        <v>1463</v>
      </c>
      <c r="CP600" s="8">
        <v>6392.5</v>
      </c>
      <c r="CR600" s="14">
        <f ca="1"/>
        <v>610</v>
      </c>
      <c r="CS600" s="14" t="str">
        <f ca="1"/>
        <v>Petaluma</v>
      </c>
      <c r="CT600" s="14">
        <f ca="1"/>
        <v>186.26</v>
      </c>
    </row>
    <row r="601" spans="46:98" x14ac:dyDescent="0.3">
      <c r="AT601" t="s">
        <v>1422</v>
      </c>
      <c r="AU601" s="8">
        <v>196.69</v>
      </c>
      <c r="AV601" s="8"/>
      <c r="AW601" s="8"/>
      <c r="AX601" s="14">
        <f ca="1"/>
        <v>598</v>
      </c>
      <c r="AY601" s="14" t="str">
        <f ca="1"/>
        <v>Avery 487</v>
      </c>
      <c r="AZ601" s="14">
        <f ca="1"/>
        <v>198.31</v>
      </c>
      <c r="BA601" s="8"/>
      <c r="BB601" s="8"/>
      <c r="BC601" s="8"/>
      <c r="BD601" s="8"/>
      <c r="BE601" s="8"/>
      <c r="BU601" t="s">
        <v>2885</v>
      </c>
      <c r="BV601" s="8">
        <v>66.739999999999995</v>
      </c>
      <c r="BX601" s="14">
        <f ca="1"/>
        <v>911</v>
      </c>
      <c r="BY601" s="14" t="str">
        <f ca="1"/>
        <v>Kelly Sawyer</v>
      </c>
      <c r="BZ601" s="14">
        <f ca="1"/>
        <v>79.61</v>
      </c>
      <c r="CO601" t="s">
        <v>2968</v>
      </c>
      <c r="CP601" s="8">
        <v>33.840000000000003</v>
      </c>
      <c r="CR601" s="14">
        <f ca="1"/>
        <v>60</v>
      </c>
      <c r="CS601" s="14" t="str">
        <f ca="1"/>
        <v>Petersburg</v>
      </c>
      <c r="CT601" s="14">
        <f ca="1"/>
        <v>6392.5</v>
      </c>
    </row>
    <row r="602" spans="46:98" x14ac:dyDescent="0.3">
      <c r="AT602" t="s">
        <v>354</v>
      </c>
      <c r="AU602" s="8">
        <v>193.95</v>
      </c>
      <c r="AV602" s="8"/>
      <c r="AW602" s="8"/>
      <c r="AX602" s="14">
        <f ca="1"/>
        <v>599</v>
      </c>
      <c r="AY602" s="14" t="str">
        <f ca="1"/>
        <v>Fellowes Twister Kit, Gray/Clear, 3/pkg</v>
      </c>
      <c r="AZ602" s="14">
        <f ca="1"/>
        <v>198.13</v>
      </c>
      <c r="BA602" s="8"/>
      <c r="BB602" s="8"/>
      <c r="BC602" s="8"/>
      <c r="BD602" s="8"/>
      <c r="BE602" s="8"/>
      <c r="BU602" t="s">
        <v>895</v>
      </c>
      <c r="BV602" s="8">
        <v>765.65</v>
      </c>
      <c r="BX602" s="14">
        <f ca="1"/>
        <v>776</v>
      </c>
      <c r="BY602" s="14" t="str">
        <f ca="1"/>
        <v>Kelly Shaw</v>
      </c>
      <c r="BZ602" s="14">
        <f ca="1"/>
        <v>166.59</v>
      </c>
      <c r="CO602" t="s">
        <v>1013</v>
      </c>
      <c r="CP602" s="8">
        <v>54.54</v>
      </c>
      <c r="CR602" s="14">
        <f ca="1"/>
        <v>812</v>
      </c>
      <c r="CS602" s="14" t="str">
        <f ca="1"/>
        <v>Pflugerville</v>
      </c>
      <c r="CT602" s="14">
        <f ca="1"/>
        <v>33.840000000000003</v>
      </c>
    </row>
    <row r="603" spans="46:98" x14ac:dyDescent="0.3">
      <c r="AT603" t="s">
        <v>2404</v>
      </c>
      <c r="AU603" s="8">
        <v>193.59</v>
      </c>
      <c r="AV603" s="8"/>
      <c r="AW603" s="8"/>
      <c r="AX603" s="14">
        <f ca="1"/>
        <v>600</v>
      </c>
      <c r="AY603" s="14" t="str">
        <f ca="1"/>
        <v>Fellowes Binding Cases</v>
      </c>
      <c r="AZ603" s="14">
        <f ca="1"/>
        <v>196.69</v>
      </c>
      <c r="BA603" s="8"/>
      <c r="BB603" s="8"/>
      <c r="BC603" s="8"/>
      <c r="BD603" s="8"/>
      <c r="BE603" s="8"/>
      <c r="BU603" t="s">
        <v>1405</v>
      </c>
      <c r="BV603" s="8">
        <v>709.7</v>
      </c>
      <c r="BX603" s="14">
        <f ca="1"/>
        <v>937</v>
      </c>
      <c r="BY603" s="14" t="str">
        <f ca="1"/>
        <v>Ken Cash</v>
      </c>
      <c r="BZ603" s="14">
        <f ca="1"/>
        <v>66.739999999999995</v>
      </c>
      <c r="CO603" t="s">
        <v>2154</v>
      </c>
      <c r="CP603" s="8">
        <v>200.51</v>
      </c>
      <c r="CR603" s="14">
        <f ca="1"/>
        <v>764</v>
      </c>
      <c r="CS603" s="14" t="str">
        <f ca="1"/>
        <v>Pharr</v>
      </c>
      <c r="CT603" s="14">
        <f ca="1"/>
        <v>54.54</v>
      </c>
    </row>
    <row r="604" spans="46:98" x14ac:dyDescent="0.3">
      <c r="AT604" t="s">
        <v>709</v>
      </c>
      <c r="AU604" s="8">
        <v>190.68</v>
      </c>
      <c r="AV604" s="8"/>
      <c r="AW604" s="8"/>
      <c r="AX604" s="14">
        <f ca="1"/>
        <v>601</v>
      </c>
      <c r="AY604" s="14" t="str">
        <f ca="1"/>
        <v>Staples Pen Style Liquid Stix; Assorted (yellow, pink, green, blue, orange), 5/Pack</v>
      </c>
      <c r="AZ604" s="14">
        <f ca="1"/>
        <v>193.95</v>
      </c>
      <c r="BA604" s="8"/>
      <c r="BB604" s="8"/>
      <c r="BC604" s="8"/>
      <c r="BD604" s="8"/>
      <c r="BE604" s="8"/>
      <c r="BU604" t="s">
        <v>646</v>
      </c>
      <c r="BV604" s="8">
        <v>312.75</v>
      </c>
      <c r="BX604" s="14">
        <f ca="1"/>
        <v>439</v>
      </c>
      <c r="BY604" s="14" t="str">
        <f ca="1"/>
        <v>Ken H Frazier</v>
      </c>
      <c r="BZ604" s="14">
        <f ca="1"/>
        <v>765.65</v>
      </c>
      <c r="CO604" t="s">
        <v>166</v>
      </c>
      <c r="CP604" s="8">
        <v>28442.949999999993</v>
      </c>
      <c r="CR604" s="14">
        <f ca="1"/>
        <v>597</v>
      </c>
      <c r="CS604" s="14" t="str">
        <f ca="1"/>
        <v>Phenix City</v>
      </c>
      <c r="CT604" s="14">
        <f ca="1"/>
        <v>200.51</v>
      </c>
    </row>
    <row r="605" spans="46:98" x14ac:dyDescent="0.3">
      <c r="AT605" t="s">
        <v>1050</v>
      </c>
      <c r="AU605" s="8">
        <v>190.29000000000002</v>
      </c>
      <c r="AV605" s="8"/>
      <c r="AW605" s="8"/>
      <c r="AX605" s="14">
        <f ca="1"/>
        <v>602</v>
      </c>
      <c r="AY605" s="14" t="str">
        <f ca="1"/>
        <v>Tenex B1-RE Series Chair Mats for Low Pile Carpets</v>
      </c>
      <c r="AZ605" s="14">
        <f ca="1"/>
        <v>193.59</v>
      </c>
      <c r="BA605" s="8"/>
      <c r="BB605" s="8"/>
      <c r="BC605" s="8"/>
      <c r="BD605" s="8"/>
      <c r="BE605" s="8"/>
      <c r="BU605" t="s">
        <v>2010</v>
      </c>
      <c r="BV605" s="8">
        <v>100.59</v>
      </c>
      <c r="BX605" s="14">
        <f ca="1"/>
        <v>458</v>
      </c>
      <c r="BY605" s="14" t="str">
        <f ca="1"/>
        <v>Kenneth Capps</v>
      </c>
      <c r="BZ605" s="14">
        <f ca="1"/>
        <v>709.7</v>
      </c>
      <c r="CO605" t="s">
        <v>2378</v>
      </c>
      <c r="CP605" s="8">
        <v>1310.73</v>
      </c>
      <c r="CR605" s="14">
        <f ca="1"/>
        <v>7</v>
      </c>
      <c r="CS605" s="14" t="str">
        <f ca="1"/>
        <v>Philadelphia</v>
      </c>
      <c r="CT605" s="14">
        <f ca="1"/>
        <v>28442.949999999993</v>
      </c>
    </row>
    <row r="606" spans="46:98" x14ac:dyDescent="0.3">
      <c r="AT606" t="s">
        <v>1668</v>
      </c>
      <c r="AU606" s="8">
        <v>190.09</v>
      </c>
      <c r="AV606" s="8"/>
      <c r="AW606" s="8"/>
      <c r="AX606" s="14">
        <f ca="1"/>
        <v>603</v>
      </c>
      <c r="AY606" s="14" t="str">
        <f ca="1"/>
        <v>HP Office Paper (20Lb. and 87 Bright)</v>
      </c>
      <c r="AZ606" s="14">
        <f ca="1"/>
        <v>190.68</v>
      </c>
      <c r="BA606" s="8"/>
      <c r="BB606" s="8"/>
      <c r="BC606" s="8"/>
      <c r="BD606" s="8"/>
      <c r="BE606" s="8"/>
      <c r="BU606" t="s">
        <v>1690</v>
      </c>
      <c r="BV606" s="8">
        <v>2834.91</v>
      </c>
      <c r="BX606" s="14">
        <f ca="1"/>
        <v>640</v>
      </c>
      <c r="BY606" s="14" t="str">
        <f ca="1"/>
        <v>Kenneth Pollock</v>
      </c>
      <c r="BZ606" s="14">
        <f ca="1"/>
        <v>312.75</v>
      </c>
      <c r="CO606" t="s">
        <v>2775</v>
      </c>
      <c r="CP606" s="8">
        <v>882.93</v>
      </c>
      <c r="CR606" s="14">
        <f ca="1"/>
        <v>280</v>
      </c>
      <c r="CS606" s="14" t="str">
        <f ca="1"/>
        <v>Pikesville</v>
      </c>
      <c r="CT606" s="14">
        <f ca="1"/>
        <v>1310.73</v>
      </c>
    </row>
    <row r="607" spans="46:98" x14ac:dyDescent="0.3">
      <c r="AT607" t="s">
        <v>2550</v>
      </c>
      <c r="AU607" s="8">
        <v>189.43</v>
      </c>
      <c r="AV607" s="8"/>
      <c r="AW607" s="8"/>
      <c r="AX607" s="14">
        <f ca="1"/>
        <v>604</v>
      </c>
      <c r="AY607" s="14" t="str">
        <f ca="1"/>
        <v>Xerox 188</v>
      </c>
      <c r="AZ607" s="14">
        <f ca="1"/>
        <v>190.29000000000002</v>
      </c>
      <c r="BA607" s="8"/>
      <c r="BB607" s="8"/>
      <c r="BC607" s="8"/>
      <c r="BD607" s="8"/>
      <c r="BE607" s="8"/>
      <c r="BU607" t="s">
        <v>1743</v>
      </c>
      <c r="BV607" s="8">
        <v>1738.13</v>
      </c>
      <c r="BX607" s="14">
        <f ca="1"/>
        <v>863</v>
      </c>
      <c r="BY607" s="14" t="str">
        <f ca="1"/>
        <v>Kent Burton</v>
      </c>
      <c r="BZ607" s="14">
        <f ca="1"/>
        <v>100.59</v>
      </c>
      <c r="CO607" t="s">
        <v>2471</v>
      </c>
      <c r="CP607" s="8">
        <v>2498.7399999999998</v>
      </c>
      <c r="CR607" s="14">
        <f ca="1"/>
        <v>348</v>
      </c>
      <c r="CS607" s="14" t="str">
        <f ca="1"/>
        <v>Pine Bluff</v>
      </c>
      <c r="CT607" s="14">
        <f ca="1"/>
        <v>882.93</v>
      </c>
    </row>
    <row r="608" spans="46:98" x14ac:dyDescent="0.3">
      <c r="AT608" t="s">
        <v>2493</v>
      </c>
      <c r="AU608" s="8">
        <v>188.67</v>
      </c>
      <c r="AV608" s="8"/>
      <c r="AW608" s="8"/>
      <c r="AX608" s="14">
        <f ca="1"/>
        <v>605</v>
      </c>
      <c r="AY608" s="14" t="str">
        <f ca="1"/>
        <v>Imation 3.5" IBM-Formatted Diskettes, 10/Pack</v>
      </c>
      <c r="AZ608" s="14">
        <f ca="1"/>
        <v>190.09</v>
      </c>
      <c r="BA608" s="8"/>
      <c r="BB608" s="8"/>
      <c r="BC608" s="8"/>
      <c r="BD608" s="8"/>
      <c r="BE608" s="8"/>
      <c r="BU608" t="s">
        <v>1052</v>
      </c>
      <c r="BV608" s="8">
        <v>3031.73</v>
      </c>
      <c r="BX608" s="14">
        <f ca="1"/>
        <v>174</v>
      </c>
      <c r="BY608" s="14" t="str">
        <f ca="1"/>
        <v>Kent Gill</v>
      </c>
      <c r="BZ608" s="14">
        <f ca="1"/>
        <v>2834.91</v>
      </c>
      <c r="CO608" t="s">
        <v>2239</v>
      </c>
      <c r="CP608" s="8">
        <v>87.25</v>
      </c>
      <c r="CR608" s="14">
        <f ca="1"/>
        <v>178</v>
      </c>
      <c r="CS608" s="14" t="str">
        <f ca="1"/>
        <v>Pittsburg</v>
      </c>
      <c r="CT608" s="14">
        <f ca="1"/>
        <v>2498.7399999999998</v>
      </c>
    </row>
    <row r="609" spans="46:98" x14ac:dyDescent="0.3">
      <c r="AT609" t="s">
        <v>925</v>
      </c>
      <c r="AU609" s="8">
        <v>186.61</v>
      </c>
      <c r="AV609" s="8"/>
      <c r="AW609" s="8"/>
      <c r="AX609" s="14">
        <f ca="1"/>
        <v>606</v>
      </c>
      <c r="AY609" s="14" t="str">
        <f ca="1"/>
        <v>Metal Folding Chairs, Beige, 4/Carton</v>
      </c>
      <c r="AZ609" s="14">
        <f ca="1"/>
        <v>189.43</v>
      </c>
      <c r="BA609" s="8"/>
      <c r="BB609" s="8"/>
      <c r="BC609" s="8"/>
      <c r="BD609" s="8"/>
      <c r="BE609" s="8"/>
      <c r="BU609" t="s">
        <v>769</v>
      </c>
      <c r="BV609" s="8">
        <v>272.86</v>
      </c>
      <c r="BX609" s="14">
        <f ca="1"/>
        <v>270</v>
      </c>
      <c r="BY609" s="14" t="str">
        <f ca="1"/>
        <v>Kent Kerr</v>
      </c>
      <c r="BZ609" s="14">
        <f ca="1"/>
        <v>1738.13</v>
      </c>
      <c r="CO609" t="s">
        <v>1751</v>
      </c>
      <c r="CP609" s="8">
        <v>17.64</v>
      </c>
      <c r="CR609" s="14">
        <f ca="1"/>
        <v>715</v>
      </c>
      <c r="CS609" s="14" t="str">
        <f ca="1"/>
        <v>Pittsburgh</v>
      </c>
      <c r="CT609" s="14">
        <f ca="1"/>
        <v>87.25</v>
      </c>
    </row>
    <row r="610" spans="46:98" x14ac:dyDescent="0.3">
      <c r="AT610" t="s">
        <v>259</v>
      </c>
      <c r="AU610" s="8">
        <v>185.31</v>
      </c>
      <c r="AV610" s="8"/>
      <c r="AW610" s="8"/>
      <c r="AX610" s="14">
        <f ca="1"/>
        <v>607</v>
      </c>
      <c r="AY610" s="14" t="str">
        <f ca="1"/>
        <v>Storex DuraTech Recycled Plastic Frosted Binders</v>
      </c>
      <c r="AZ610" s="14">
        <f ca="1"/>
        <v>188.67</v>
      </c>
      <c r="BA610" s="8"/>
      <c r="BB610" s="8"/>
      <c r="BC610" s="8"/>
      <c r="BD610" s="8"/>
      <c r="BE610" s="8"/>
      <c r="BU610" t="s">
        <v>2607</v>
      </c>
      <c r="BV610" s="8">
        <v>237.83</v>
      </c>
      <c r="BX610" s="14">
        <f ca="1"/>
        <v>164</v>
      </c>
      <c r="BY610" s="14" t="str">
        <f ca="1"/>
        <v>Kerry Beach</v>
      </c>
      <c r="BZ610" s="14">
        <f ca="1"/>
        <v>3031.73</v>
      </c>
      <c r="CO610" t="s">
        <v>403</v>
      </c>
      <c r="CP610" s="8">
        <v>12122.79</v>
      </c>
      <c r="CR610" s="14">
        <f ca="1"/>
        <v>845</v>
      </c>
      <c r="CS610" s="14" t="str">
        <f ca="1"/>
        <v>Plainview</v>
      </c>
      <c r="CT610" s="14">
        <f ca="1"/>
        <v>17.64</v>
      </c>
    </row>
    <row r="611" spans="46:98" x14ac:dyDescent="0.3">
      <c r="AT611" t="s">
        <v>1265</v>
      </c>
      <c r="AU611" s="8">
        <v>184.03</v>
      </c>
      <c r="AV611" s="8"/>
      <c r="AW611" s="8"/>
      <c r="AX611" s="14">
        <f ca="1"/>
        <v>608</v>
      </c>
      <c r="AY611" s="14" t="str">
        <f ca="1"/>
        <v>Tenex Personal Project File with Scoop Front Design, Black</v>
      </c>
      <c r="AZ611" s="14">
        <f ca="1"/>
        <v>186.61</v>
      </c>
      <c r="BA611" s="8"/>
      <c r="BB611" s="8"/>
      <c r="BC611" s="8"/>
      <c r="BD611" s="8"/>
      <c r="BE611" s="8"/>
      <c r="BU611" t="s">
        <v>1273</v>
      </c>
      <c r="BV611" s="8">
        <v>2188.16</v>
      </c>
      <c r="BX611" s="14">
        <f ca="1"/>
        <v>676</v>
      </c>
      <c r="BY611" s="14" t="str">
        <f ca="1"/>
        <v>Kerry Green</v>
      </c>
      <c r="BZ611" s="14">
        <f ca="1"/>
        <v>272.86</v>
      </c>
      <c r="CO611" t="s">
        <v>1615</v>
      </c>
      <c r="CP611" s="8">
        <v>6512.23</v>
      </c>
      <c r="CR611" s="14">
        <f ca="1"/>
        <v>23</v>
      </c>
      <c r="CS611" s="14" t="str">
        <f ca="1"/>
        <v>Pleasant Grove</v>
      </c>
      <c r="CT611" s="14">
        <f ca="1"/>
        <v>12122.79</v>
      </c>
    </row>
    <row r="612" spans="46:98" x14ac:dyDescent="0.3">
      <c r="AT612" t="s">
        <v>362</v>
      </c>
      <c r="AU612" s="8">
        <v>182.73000000000002</v>
      </c>
      <c r="AV612" s="8"/>
      <c r="AW612" s="8"/>
      <c r="AX612" s="14">
        <f ca="1"/>
        <v>609</v>
      </c>
      <c r="AY612" s="14" t="str">
        <f ca="1"/>
        <v>*Staples* Highlighting Markers</v>
      </c>
      <c r="AZ612" s="14">
        <f ca="1"/>
        <v>185.31</v>
      </c>
      <c r="BA612" s="8"/>
      <c r="BB612" s="8"/>
      <c r="BC612" s="8"/>
      <c r="BD612" s="8"/>
      <c r="BE612" s="8"/>
      <c r="BU612" t="s">
        <v>2665</v>
      </c>
      <c r="BV612" s="8">
        <v>272.86</v>
      </c>
      <c r="BX612" s="14">
        <f ca="1"/>
        <v>706</v>
      </c>
      <c r="BY612" s="14" t="str">
        <f ca="1"/>
        <v>Kerry Hardy</v>
      </c>
      <c r="BZ612" s="14">
        <f ca="1"/>
        <v>237.83</v>
      </c>
      <c r="CO612" t="s">
        <v>2871</v>
      </c>
      <c r="CP612" s="8">
        <v>1370.99</v>
      </c>
      <c r="CR612" s="14">
        <f ca="1"/>
        <v>58</v>
      </c>
      <c r="CS612" s="14" t="str">
        <f ca="1"/>
        <v>Pleasure Ridge Park</v>
      </c>
      <c r="CT612" s="14">
        <f ca="1"/>
        <v>6512.23</v>
      </c>
    </row>
    <row r="613" spans="46:98" x14ac:dyDescent="0.3">
      <c r="AT613" t="s">
        <v>2169</v>
      </c>
      <c r="AU613" s="8">
        <v>182.49</v>
      </c>
      <c r="AV613" s="8"/>
      <c r="AW613" s="8"/>
      <c r="AX613" s="14">
        <f ca="1"/>
        <v>610</v>
      </c>
      <c r="AY613" s="14" t="str">
        <f ca="1"/>
        <v>Xerox 231</v>
      </c>
      <c r="AZ613" s="14">
        <f ca="1"/>
        <v>184.03</v>
      </c>
      <c r="BA613" s="8"/>
      <c r="BB613" s="8"/>
      <c r="BC613" s="8"/>
      <c r="BD613" s="8"/>
      <c r="BE613" s="8"/>
      <c r="BU613" t="s">
        <v>2883</v>
      </c>
      <c r="BV613" s="8">
        <v>88.85</v>
      </c>
      <c r="BX613" s="14">
        <f ca="1"/>
        <v>225</v>
      </c>
      <c r="BY613" s="14" t="str">
        <f ca="1"/>
        <v>Kerry Jernigan</v>
      </c>
      <c r="BZ613" s="14">
        <f ca="1"/>
        <v>2188.16</v>
      </c>
      <c r="CO613" t="s">
        <v>1814</v>
      </c>
      <c r="CP613" s="8">
        <v>32.6</v>
      </c>
      <c r="CR613" s="14">
        <f ca="1"/>
        <v>271</v>
      </c>
      <c r="CS613" s="14" t="str">
        <f ca="1"/>
        <v>Plum</v>
      </c>
      <c r="CT613" s="14">
        <f ca="1"/>
        <v>1370.99</v>
      </c>
    </row>
    <row r="614" spans="46:98" x14ac:dyDescent="0.3">
      <c r="AT614" t="s">
        <v>1850</v>
      </c>
      <c r="AU614" s="8">
        <v>181.99</v>
      </c>
      <c r="AV614" s="8"/>
      <c r="AW614" s="8"/>
      <c r="AX614" s="14">
        <f ca="1"/>
        <v>611</v>
      </c>
      <c r="AY614" s="14" t="str">
        <f ca="1"/>
        <v>Xerox 1947</v>
      </c>
      <c r="AZ614" s="14">
        <f ca="1"/>
        <v>182.73000000000002</v>
      </c>
      <c r="BA614" s="8"/>
      <c r="BB614" s="8"/>
      <c r="BC614" s="8"/>
      <c r="BD614" s="8"/>
      <c r="BE614" s="8"/>
      <c r="BU614" t="s">
        <v>3001</v>
      </c>
      <c r="BV614" s="8">
        <v>536.29</v>
      </c>
      <c r="BX614" s="14">
        <f ca="1"/>
        <v>676</v>
      </c>
      <c r="BY614" s="14" t="str">
        <f ca="1"/>
        <v>Kerry Wilkerson</v>
      </c>
      <c r="BZ614" s="14">
        <f ca="1"/>
        <v>272.86</v>
      </c>
      <c r="CO614" t="s">
        <v>1098</v>
      </c>
      <c r="CP614" s="8">
        <v>4057.38</v>
      </c>
      <c r="CR614" s="14">
        <f ca="1"/>
        <v>816</v>
      </c>
      <c r="CS614" s="14" t="str">
        <f ca="1"/>
        <v>Pomona</v>
      </c>
      <c r="CT614" s="14">
        <f ca="1"/>
        <v>32.6</v>
      </c>
    </row>
    <row r="615" spans="46:98" x14ac:dyDescent="0.3">
      <c r="AT615" t="s">
        <v>1229</v>
      </c>
      <c r="AU615" s="8">
        <v>181.27</v>
      </c>
      <c r="AV615" s="8"/>
      <c r="AW615" s="8"/>
      <c r="AX615" s="14">
        <f ca="1"/>
        <v>612</v>
      </c>
      <c r="AY615" s="14" t="str">
        <f ca="1"/>
        <v>Avery Premier Heavy-Duty Binder with Round Locking Rings</v>
      </c>
      <c r="AZ615" s="14">
        <f ca="1"/>
        <v>182.49</v>
      </c>
      <c r="BA615" s="8"/>
      <c r="BB615" s="8"/>
      <c r="BC615" s="8"/>
      <c r="BD615" s="8"/>
      <c r="BE615" s="8"/>
      <c r="BU615" t="s">
        <v>1677</v>
      </c>
      <c r="BV615" s="8">
        <v>56.19</v>
      </c>
      <c r="BX615" s="14">
        <f ca="1"/>
        <v>888</v>
      </c>
      <c r="BY615" s="14" t="str">
        <f ca="1"/>
        <v>Kevin Smith</v>
      </c>
      <c r="BZ615" s="14">
        <f ca="1"/>
        <v>88.85</v>
      </c>
      <c r="CO615" t="s">
        <v>1872</v>
      </c>
      <c r="CP615" s="8">
        <v>40.799999999999997</v>
      </c>
      <c r="CR615" s="14">
        <f ca="1"/>
        <v>104</v>
      </c>
      <c r="CS615" s="14" t="str">
        <f ca="1"/>
        <v>Ponte Vedra Beach</v>
      </c>
      <c r="CT615" s="14">
        <f ca="1"/>
        <v>4057.38</v>
      </c>
    </row>
    <row r="616" spans="46:98" x14ac:dyDescent="0.3">
      <c r="AT616" t="s">
        <v>1990</v>
      </c>
      <c r="AU616" s="8">
        <v>180.07</v>
      </c>
      <c r="AV616" s="8"/>
      <c r="AW616" s="8"/>
      <c r="AX616" s="14">
        <f ca="1"/>
        <v>613</v>
      </c>
      <c r="AY616" s="14" t="str">
        <f ca="1"/>
        <v>Xerox 212</v>
      </c>
      <c r="AZ616" s="14">
        <f ca="1"/>
        <v>181.99</v>
      </c>
      <c r="BA616" s="8"/>
      <c r="BB616" s="8"/>
      <c r="BC616" s="8"/>
      <c r="BD616" s="8"/>
      <c r="BE616" s="8"/>
      <c r="BU616" t="s">
        <v>157</v>
      </c>
      <c r="BV616" s="8">
        <v>5768.4900000000007</v>
      </c>
      <c r="BX616" s="14">
        <f ca="1"/>
        <v>512</v>
      </c>
      <c r="BY616" s="14" t="str">
        <f ca="1"/>
        <v>Kevin Wolfe</v>
      </c>
      <c r="BZ616" s="14">
        <f ca="1"/>
        <v>536.29</v>
      </c>
      <c r="CO616" t="s">
        <v>2262</v>
      </c>
      <c r="CP616" s="8">
        <v>1326.3500000000001</v>
      </c>
      <c r="CR616" s="14">
        <f ca="1"/>
        <v>793</v>
      </c>
      <c r="CS616" s="14" t="str">
        <f ca="1"/>
        <v>Pontiac</v>
      </c>
      <c r="CT616" s="14">
        <f ca="1"/>
        <v>40.799999999999997</v>
      </c>
    </row>
    <row r="617" spans="46:98" x14ac:dyDescent="0.3">
      <c r="AT617" t="s">
        <v>2736</v>
      </c>
      <c r="AU617" s="8">
        <v>177.97</v>
      </c>
      <c r="AV617" s="8"/>
      <c r="AW617" s="8"/>
      <c r="AX617" s="14">
        <f ca="1"/>
        <v>614</v>
      </c>
      <c r="AY617" s="14" t="str">
        <f ca="1"/>
        <v>Ampad #10 Peel &amp; Seel® Holiday Envelopes</v>
      </c>
      <c r="AZ617" s="14">
        <f ca="1"/>
        <v>181.27</v>
      </c>
      <c r="BA617" s="8"/>
      <c r="BB617" s="8"/>
      <c r="BC617" s="8"/>
      <c r="BD617" s="8"/>
      <c r="BE617" s="8"/>
      <c r="BU617" t="s">
        <v>2162</v>
      </c>
      <c r="BV617" s="8">
        <v>51.02</v>
      </c>
      <c r="BX617" s="14">
        <f ca="1"/>
        <v>968</v>
      </c>
      <c r="BY617" s="14" t="str">
        <f ca="1"/>
        <v>Kim McCarthy</v>
      </c>
      <c r="BZ617" s="14">
        <f ca="1"/>
        <v>56.19</v>
      </c>
      <c r="CO617" t="s">
        <v>512</v>
      </c>
      <c r="CP617" s="8">
        <v>501.09</v>
      </c>
      <c r="CR617" s="14">
        <f ca="1"/>
        <v>279</v>
      </c>
      <c r="CS617" s="14" t="str">
        <f ca="1"/>
        <v>Port Charlotte</v>
      </c>
      <c r="CT617" s="14">
        <f ca="1"/>
        <v>1326.3500000000001</v>
      </c>
    </row>
    <row r="618" spans="46:98" x14ac:dyDescent="0.3">
      <c r="AT618" t="s">
        <v>868</v>
      </c>
      <c r="AU618" s="8">
        <v>177.96000000000004</v>
      </c>
      <c r="AV618" s="8"/>
      <c r="AW618" s="8"/>
      <c r="AX618" s="14">
        <f ca="1"/>
        <v>615</v>
      </c>
      <c r="AY618" s="14" t="str">
        <f ca="1"/>
        <v>Black Print Carbonless Snap-Off® Rapid Letter, 8 1/2" x 7"</v>
      </c>
      <c r="AZ618" s="14">
        <f ca="1"/>
        <v>180.07</v>
      </c>
      <c r="BA618" s="8"/>
      <c r="BB618" s="8"/>
      <c r="BC618" s="8"/>
      <c r="BD618" s="8"/>
      <c r="BE618" s="8"/>
      <c r="BU618" t="s">
        <v>1605</v>
      </c>
      <c r="BV618" s="8">
        <v>447.59000000000003</v>
      </c>
      <c r="BX618" s="14">
        <f ca="1"/>
        <v>89</v>
      </c>
      <c r="BY618" s="14" t="str">
        <f ca="1"/>
        <v>Kim Weiss</v>
      </c>
      <c r="BZ618" s="14">
        <f ca="1"/>
        <v>5768.4900000000007</v>
      </c>
      <c r="CO618" t="s">
        <v>2897</v>
      </c>
      <c r="CP618" s="8">
        <v>14.66</v>
      </c>
      <c r="CR618" s="14">
        <f ca="1"/>
        <v>433</v>
      </c>
      <c r="CS618" s="14" t="str">
        <f ca="1"/>
        <v>Port Huron</v>
      </c>
      <c r="CT618" s="14">
        <f ca="1"/>
        <v>501.09</v>
      </c>
    </row>
    <row r="619" spans="46:98" x14ac:dyDescent="0.3">
      <c r="AT619" t="s">
        <v>169</v>
      </c>
      <c r="AU619" s="8">
        <v>177.75</v>
      </c>
      <c r="AV619" s="8"/>
      <c r="AW619" s="8"/>
      <c r="AX619" s="14">
        <f ca="1"/>
        <v>616</v>
      </c>
      <c r="AY619" s="14" t="str">
        <f ca="1"/>
        <v>Staples Premium Bright 1-Part Blank Computer Paper</v>
      </c>
      <c r="AZ619" s="14">
        <f ca="1"/>
        <v>177.97</v>
      </c>
      <c r="BA619" s="8"/>
      <c r="BB619" s="8"/>
      <c r="BC619" s="8"/>
      <c r="BD619" s="8"/>
      <c r="BE619" s="8"/>
      <c r="BU619" t="s">
        <v>844</v>
      </c>
      <c r="BV619" s="8">
        <v>6963.67</v>
      </c>
      <c r="BX619" s="14">
        <f ca="1"/>
        <v>993</v>
      </c>
      <c r="BY619" s="14" t="str">
        <f ca="1"/>
        <v>Kimberly McCarthy</v>
      </c>
      <c r="BZ619" s="14">
        <f ca="1"/>
        <v>51.02</v>
      </c>
      <c r="CO619" t="s">
        <v>2973</v>
      </c>
      <c r="CP619" s="8">
        <v>83.14</v>
      </c>
      <c r="CR619" s="14">
        <f ca="1"/>
        <v>851</v>
      </c>
      <c r="CS619" s="14" t="str">
        <f ca="1"/>
        <v>Port Orange</v>
      </c>
      <c r="CT619" s="14">
        <f ca="1"/>
        <v>14.66</v>
      </c>
    </row>
    <row r="620" spans="46:98" x14ac:dyDescent="0.3">
      <c r="AT620" t="s">
        <v>330</v>
      </c>
      <c r="AU620" s="8">
        <v>177.41</v>
      </c>
      <c r="AV620" s="8"/>
      <c r="AW620" s="8"/>
      <c r="AX620" s="14">
        <f ca="1"/>
        <v>617</v>
      </c>
      <c r="AY620" s="14" t="str">
        <f ca="1"/>
        <v>Avery 498</v>
      </c>
      <c r="AZ620" s="14">
        <f ca="1"/>
        <v>177.96000000000004</v>
      </c>
      <c r="BA620" s="8"/>
      <c r="BB620" s="8"/>
      <c r="BC620" s="8"/>
      <c r="BD620" s="8"/>
      <c r="BE620" s="8"/>
      <c r="BU620" t="s">
        <v>1641</v>
      </c>
      <c r="BV620" s="8">
        <v>1218.26</v>
      </c>
      <c r="BX620" s="14">
        <f ca="1"/>
        <v>559</v>
      </c>
      <c r="BY620" s="14" t="str">
        <f ca="1"/>
        <v>Kimberly Reilly</v>
      </c>
      <c r="BZ620" s="14">
        <f ca="1"/>
        <v>447.59000000000003</v>
      </c>
      <c r="CO620" t="s">
        <v>2949</v>
      </c>
      <c r="CP620" s="8">
        <v>44.75</v>
      </c>
      <c r="CR620" s="14">
        <f ca="1"/>
        <v>720</v>
      </c>
      <c r="CS620" s="14" t="str">
        <f ca="1"/>
        <v>Port Saint Lucie</v>
      </c>
      <c r="CT620" s="14">
        <f ca="1"/>
        <v>83.14</v>
      </c>
    </row>
    <row r="621" spans="46:98" x14ac:dyDescent="0.3">
      <c r="AT621" t="s">
        <v>1727</v>
      </c>
      <c r="AU621" s="8">
        <v>176.74</v>
      </c>
      <c r="AV621" s="8"/>
      <c r="AW621" s="8"/>
      <c r="AX621" s="14">
        <f ca="1"/>
        <v>618</v>
      </c>
      <c r="AY621" s="14" t="str">
        <f ca="1"/>
        <v>Avery Hi-Liter® Fluorescent Desk Style Markers</v>
      </c>
      <c r="AZ621" s="14">
        <f ca="1"/>
        <v>177.75</v>
      </c>
      <c r="BA621" s="8"/>
      <c r="BB621" s="8"/>
      <c r="BC621" s="8"/>
      <c r="BD621" s="8"/>
      <c r="BE621" s="8"/>
      <c r="BU621" t="s">
        <v>1474</v>
      </c>
      <c r="BV621" s="8">
        <v>341.79</v>
      </c>
      <c r="BX621" s="14">
        <f ca="1"/>
        <v>72</v>
      </c>
      <c r="BY621" s="14" t="str">
        <f ca="1"/>
        <v>Kristin George</v>
      </c>
      <c r="BZ621" s="14">
        <f ca="1"/>
        <v>6963.67</v>
      </c>
      <c r="CO621" t="s">
        <v>633</v>
      </c>
      <c r="CP621" s="8">
        <v>18.489999999999998</v>
      </c>
      <c r="CR621" s="14">
        <f ca="1"/>
        <v>786</v>
      </c>
      <c r="CS621" s="14" t="str">
        <f ca="1"/>
        <v>Portage</v>
      </c>
      <c r="CT621" s="14">
        <f ca="1"/>
        <v>44.75</v>
      </c>
    </row>
    <row r="622" spans="46:98" x14ac:dyDescent="0.3">
      <c r="AT622" t="s">
        <v>218</v>
      </c>
      <c r="AU622" s="8">
        <v>175.91</v>
      </c>
      <c r="AV622" s="8"/>
      <c r="AW622" s="8"/>
      <c r="AX622" s="14">
        <f ca="1"/>
        <v>619</v>
      </c>
      <c r="AY622" s="14" t="str">
        <f ca="1"/>
        <v>HP Office Recycled Paper (20Lb. and 87 Bright)</v>
      </c>
      <c r="AZ622" s="14">
        <f ca="1"/>
        <v>177.41</v>
      </c>
      <c r="BA622" s="8"/>
      <c r="BB622" s="8"/>
      <c r="BC622" s="8"/>
      <c r="BD622" s="8"/>
      <c r="BE622" s="8"/>
      <c r="BU622" t="s">
        <v>28</v>
      </c>
      <c r="BV622" s="8">
        <v>50475.31</v>
      </c>
      <c r="BX622" s="14">
        <f ca="1"/>
        <v>340</v>
      </c>
      <c r="BY622" s="14" t="str">
        <f ca="1"/>
        <v>Kristina Collier</v>
      </c>
      <c r="BZ622" s="14">
        <f ca="1"/>
        <v>1218.26</v>
      </c>
      <c r="CO622" t="s">
        <v>1335</v>
      </c>
      <c r="CP622" s="8">
        <v>1210.7</v>
      </c>
      <c r="CR622" s="14">
        <f ca="1"/>
        <v>843</v>
      </c>
      <c r="CS622" s="14" t="str">
        <f ca="1"/>
        <v>Portland</v>
      </c>
      <c r="CT622" s="14">
        <f ca="1"/>
        <v>18.489999999999998</v>
      </c>
    </row>
    <row r="623" spans="46:98" x14ac:dyDescent="0.3">
      <c r="AT623" t="s">
        <v>270</v>
      </c>
      <c r="AU623" s="8">
        <v>175.17</v>
      </c>
      <c r="AV623" s="8"/>
      <c r="AW623" s="8"/>
      <c r="AX623" s="14">
        <f ca="1"/>
        <v>620</v>
      </c>
      <c r="AY623" s="14" t="str">
        <f ca="1"/>
        <v>DAX Solid Wood Frames</v>
      </c>
      <c r="AZ623" s="14">
        <f ca="1"/>
        <v>176.74</v>
      </c>
      <c r="BA623" s="8"/>
      <c r="BB623" s="8"/>
      <c r="BC623" s="8"/>
      <c r="BD623" s="8"/>
      <c r="BE623" s="8"/>
      <c r="BU623" t="s">
        <v>2551</v>
      </c>
      <c r="BV623" s="8">
        <v>3272.4900000000002</v>
      </c>
      <c r="BX623" s="14">
        <f ca="1"/>
        <v>623</v>
      </c>
      <c r="BY623" s="14" t="str">
        <f ca="1"/>
        <v>Kristina Sanders</v>
      </c>
      <c r="BZ623" s="14">
        <f ca="1"/>
        <v>341.79</v>
      </c>
      <c r="CO623" t="s">
        <v>2598</v>
      </c>
      <c r="CP623" s="8">
        <v>139.49</v>
      </c>
      <c r="CR623" s="14">
        <f ca="1"/>
        <v>295</v>
      </c>
      <c r="CS623" s="14" t="str">
        <f ca="1"/>
        <v>Portsmouth</v>
      </c>
      <c r="CT623" s="14">
        <f ca="1"/>
        <v>1210.7</v>
      </c>
    </row>
    <row r="624" spans="46:98" x14ac:dyDescent="0.3">
      <c r="AT624" t="s">
        <v>657</v>
      </c>
      <c r="AU624" s="8">
        <v>174.24</v>
      </c>
      <c r="AV624" s="8"/>
      <c r="AW624" s="8"/>
      <c r="AX624" s="14">
        <f ca="1"/>
        <v>621</v>
      </c>
      <c r="AY624" s="14" t="str">
        <f ca="1"/>
        <v>Xerox 1971</v>
      </c>
      <c r="AZ624" s="14">
        <f ca="1"/>
        <v>175.91</v>
      </c>
      <c r="BA624" s="8"/>
      <c r="BB624" s="8"/>
      <c r="BC624" s="8"/>
      <c r="BD624" s="8"/>
      <c r="BE624" s="8"/>
      <c r="BU624" t="s">
        <v>1943</v>
      </c>
      <c r="BV624" s="8">
        <v>3108.68</v>
      </c>
      <c r="BX624" s="14">
        <f ca="1"/>
        <v>1</v>
      </c>
      <c r="BY624" s="14" t="str">
        <f ca="1"/>
        <v>Kristine Connolly</v>
      </c>
      <c r="BZ624" s="14">
        <f ca="1"/>
        <v>50475.31</v>
      </c>
      <c r="CO624" t="s">
        <v>1571</v>
      </c>
      <c r="CP624" s="8">
        <v>89.76</v>
      </c>
      <c r="CR624" s="14">
        <f ca="1"/>
        <v>648</v>
      </c>
      <c r="CS624" s="14" t="str">
        <f ca="1"/>
        <v>Post Falls</v>
      </c>
      <c r="CT624" s="14">
        <f ca="1"/>
        <v>139.49</v>
      </c>
    </row>
    <row r="625" spans="46:98" x14ac:dyDescent="0.3">
      <c r="AT625" t="s">
        <v>1896</v>
      </c>
      <c r="AU625" s="8">
        <v>173.99</v>
      </c>
      <c r="AV625" s="8"/>
      <c r="AW625" s="8"/>
      <c r="AX625" s="14">
        <f ca="1"/>
        <v>622</v>
      </c>
      <c r="AY625" s="14" t="str">
        <f ca="1"/>
        <v>*Staples* vLetter Openers, 2/Pack</v>
      </c>
      <c r="AZ625" s="14">
        <f ca="1"/>
        <v>175.17</v>
      </c>
      <c r="BA625" s="8"/>
      <c r="BB625" s="8"/>
      <c r="BC625" s="8"/>
      <c r="BD625" s="8"/>
      <c r="BE625" s="8"/>
      <c r="BU625" t="s">
        <v>3033</v>
      </c>
      <c r="BV625" s="8">
        <v>55.97</v>
      </c>
      <c r="BX625" s="14">
        <f ca="1"/>
        <v>156</v>
      </c>
      <c r="BY625" s="14" t="str">
        <f ca="1"/>
        <v>Kristine Holden</v>
      </c>
      <c r="BZ625" s="14">
        <f ca="1"/>
        <v>3272.4900000000002</v>
      </c>
      <c r="CO625" t="s">
        <v>2530</v>
      </c>
      <c r="CP625" s="8">
        <v>3282.2000000000003</v>
      </c>
      <c r="CR625" s="14">
        <f ca="1"/>
        <v>709</v>
      </c>
      <c r="CS625" s="14" t="str">
        <f ca="1"/>
        <v>Potomac</v>
      </c>
      <c r="CT625" s="14">
        <f ca="1"/>
        <v>89.76</v>
      </c>
    </row>
    <row r="626" spans="46:98" x14ac:dyDescent="0.3">
      <c r="AT626" t="s">
        <v>1520</v>
      </c>
      <c r="AU626" s="8">
        <v>171.54000000000002</v>
      </c>
      <c r="AV626" s="8"/>
      <c r="AW626" s="8"/>
      <c r="AX626" s="14">
        <f ca="1"/>
        <v>623</v>
      </c>
      <c r="AY626" s="14" t="str">
        <f ca="1"/>
        <v>Newell 318</v>
      </c>
      <c r="AZ626" s="14">
        <f ca="1"/>
        <v>174.24</v>
      </c>
      <c r="BA626" s="8"/>
      <c r="BB626" s="8"/>
      <c r="BC626" s="8"/>
      <c r="BD626" s="8"/>
      <c r="BE626" s="8"/>
      <c r="BU626" t="s">
        <v>1461</v>
      </c>
      <c r="BV626" s="8">
        <v>6392.5</v>
      </c>
      <c r="BX626" s="14">
        <f ca="1"/>
        <v>160</v>
      </c>
      <c r="BY626" s="14" t="str">
        <f ca="1"/>
        <v>Kristine Singleton</v>
      </c>
      <c r="BZ626" s="14">
        <f ca="1"/>
        <v>3108.68</v>
      </c>
      <c r="CO626" t="s">
        <v>1243</v>
      </c>
      <c r="CP626" s="8">
        <v>159.13</v>
      </c>
      <c r="CR626" s="14">
        <f ca="1"/>
        <v>128</v>
      </c>
      <c r="CS626" s="14" t="str">
        <f ca="1"/>
        <v>Pottstown</v>
      </c>
      <c r="CT626" s="14">
        <f ca="1"/>
        <v>3282.2000000000003</v>
      </c>
    </row>
    <row r="627" spans="46:98" x14ac:dyDescent="0.3">
      <c r="AT627" t="s">
        <v>1387</v>
      </c>
      <c r="AU627" s="8">
        <v>171.33</v>
      </c>
      <c r="AV627" s="8"/>
      <c r="AW627" s="8"/>
      <c r="AX627" s="14">
        <f ca="1"/>
        <v>624</v>
      </c>
      <c r="AY627" s="14" t="str">
        <f ca="1"/>
        <v>Cardinal Holdit Business Card Pockets</v>
      </c>
      <c r="AZ627" s="14">
        <f ca="1"/>
        <v>173.99</v>
      </c>
      <c r="BA627" s="8"/>
      <c r="BB627" s="8"/>
      <c r="BC627" s="8"/>
      <c r="BD627" s="8"/>
      <c r="BE627" s="8"/>
      <c r="BU627" t="s">
        <v>2416</v>
      </c>
      <c r="BV627" s="8">
        <v>21.46</v>
      </c>
      <c r="BX627" s="14">
        <f ca="1"/>
        <v>969</v>
      </c>
      <c r="BY627" s="14" t="str">
        <f ca="1"/>
        <v>Kurt O'Connor</v>
      </c>
      <c r="BZ627" s="14">
        <f ca="1"/>
        <v>55.97</v>
      </c>
      <c r="CO627" t="s">
        <v>2813</v>
      </c>
      <c r="CP627" s="8">
        <v>1149.26</v>
      </c>
      <c r="CR627" s="14">
        <f ca="1"/>
        <v>631</v>
      </c>
      <c r="CS627" s="14" t="str">
        <f ca="1"/>
        <v>Prescott</v>
      </c>
      <c r="CT627" s="14">
        <f ca="1"/>
        <v>159.13</v>
      </c>
    </row>
    <row r="628" spans="46:98" x14ac:dyDescent="0.3">
      <c r="AT628" t="s">
        <v>2312</v>
      </c>
      <c r="AU628" s="8">
        <v>170.8</v>
      </c>
      <c r="AV628" s="8"/>
      <c r="AW628" s="8"/>
      <c r="AX628" s="14">
        <f ca="1"/>
        <v>625</v>
      </c>
      <c r="AY628" s="14" t="str">
        <f ca="1"/>
        <v>Durable Pressboard Binders</v>
      </c>
      <c r="AZ628" s="14">
        <f ca="1"/>
        <v>171.54000000000002</v>
      </c>
      <c r="BA628" s="8"/>
      <c r="BB628" s="8"/>
      <c r="BC628" s="8"/>
      <c r="BD628" s="8"/>
      <c r="BE628" s="8"/>
      <c r="BU628" t="s">
        <v>2898</v>
      </c>
      <c r="BV628" s="8">
        <v>514.79</v>
      </c>
      <c r="BX628" s="14">
        <f ca="1"/>
        <v>78</v>
      </c>
      <c r="BY628" s="14" t="str">
        <f ca="1"/>
        <v>Kyle Fink</v>
      </c>
      <c r="BZ628" s="14">
        <f ca="1"/>
        <v>6392.5</v>
      </c>
      <c r="CO628" t="s">
        <v>966</v>
      </c>
      <c r="CP628" s="8">
        <v>3003.11</v>
      </c>
      <c r="CR628" s="14">
        <f ca="1"/>
        <v>300</v>
      </c>
      <c r="CS628" s="14" t="str">
        <f ca="1"/>
        <v>Prescott Valley</v>
      </c>
      <c r="CT628" s="14">
        <f ca="1"/>
        <v>1149.26</v>
      </c>
    </row>
    <row r="629" spans="46:98" x14ac:dyDescent="0.3">
      <c r="AT629" t="s">
        <v>1420</v>
      </c>
      <c r="AU629" s="8">
        <v>170.46</v>
      </c>
      <c r="AV629" s="8"/>
      <c r="AW629" s="8"/>
      <c r="AX629" s="14">
        <f ca="1"/>
        <v>626</v>
      </c>
      <c r="AY629" s="14" t="str">
        <f ca="1"/>
        <v>GBC White Gloss Covers, Plain Front</v>
      </c>
      <c r="AZ629" s="14">
        <f ca="1"/>
        <v>171.33</v>
      </c>
      <c r="BA629" s="8"/>
      <c r="BB629" s="8"/>
      <c r="BC629" s="8"/>
      <c r="BD629" s="8"/>
      <c r="BE629" s="8"/>
      <c r="BU629" t="s">
        <v>1049</v>
      </c>
      <c r="BV629" s="8">
        <v>115.53</v>
      </c>
      <c r="BX629" s="14">
        <f ca="1"/>
        <v>1082</v>
      </c>
      <c r="BY629" s="14" t="str">
        <f ca="1"/>
        <v>Kyle Kaufman</v>
      </c>
      <c r="BZ629" s="14">
        <f ca="1"/>
        <v>21.46</v>
      </c>
      <c r="CO629" t="s">
        <v>502</v>
      </c>
      <c r="CP629" s="8">
        <v>370.68</v>
      </c>
      <c r="CR629" s="14">
        <f ca="1"/>
        <v>141</v>
      </c>
      <c r="CS629" s="14" t="str">
        <f ca="1"/>
        <v>Prior Lake</v>
      </c>
      <c r="CT629" s="14">
        <f ca="1"/>
        <v>3003.11</v>
      </c>
    </row>
    <row r="630" spans="46:98" x14ac:dyDescent="0.3">
      <c r="AT630" t="s">
        <v>1403</v>
      </c>
      <c r="AU630" s="8">
        <v>170.34000000000003</v>
      </c>
      <c r="AV630" s="8"/>
      <c r="AW630" s="8"/>
      <c r="AX630" s="14">
        <f ca="1"/>
        <v>627</v>
      </c>
      <c r="AY630" s="14" t="str">
        <f ca="1"/>
        <v>Prismacolor Color Pencil Set</v>
      </c>
      <c r="AZ630" s="14">
        <f ca="1"/>
        <v>170.8</v>
      </c>
      <c r="BA630" s="8"/>
      <c r="BB630" s="8"/>
      <c r="BC630" s="8"/>
      <c r="BD630" s="8"/>
      <c r="BE630" s="8"/>
      <c r="BU630" t="s">
        <v>1882</v>
      </c>
      <c r="BV630" s="8">
        <v>132.31</v>
      </c>
      <c r="BX630" s="14">
        <f ca="1"/>
        <v>524</v>
      </c>
      <c r="BY630" s="14" t="str">
        <f ca="1"/>
        <v>Larry Church</v>
      </c>
      <c r="BZ630" s="14">
        <f ca="1"/>
        <v>514.79</v>
      </c>
      <c r="CO630" t="s">
        <v>1475</v>
      </c>
      <c r="CP630" s="8">
        <v>341.79</v>
      </c>
      <c r="CR630" s="14">
        <f ca="1"/>
        <v>494</v>
      </c>
      <c r="CS630" s="14" t="str">
        <f ca="1"/>
        <v>Providence</v>
      </c>
      <c r="CT630" s="14">
        <f ca="1"/>
        <v>370.68</v>
      </c>
    </row>
    <row r="631" spans="46:98" x14ac:dyDescent="0.3">
      <c r="AT631" t="s">
        <v>2132</v>
      </c>
      <c r="AU631" s="8">
        <v>170.32</v>
      </c>
      <c r="AV631" s="8"/>
      <c r="AW631" s="8"/>
      <c r="AX631" s="14">
        <f ca="1"/>
        <v>628</v>
      </c>
      <c r="AY631" s="14" t="str">
        <f ca="1"/>
        <v>Accessory15</v>
      </c>
      <c r="AZ631" s="14">
        <f ca="1"/>
        <v>170.46</v>
      </c>
      <c r="BA631" s="8"/>
      <c r="BB631" s="8"/>
      <c r="BC631" s="8"/>
      <c r="BD631" s="8"/>
      <c r="BE631" s="8"/>
      <c r="BU631" t="s">
        <v>2381</v>
      </c>
      <c r="BV631" s="8">
        <v>1569.19</v>
      </c>
      <c r="BX631" s="14">
        <f ca="1"/>
        <v>842</v>
      </c>
      <c r="BY631" s="14" t="str">
        <f ca="1"/>
        <v>Larry Hall</v>
      </c>
      <c r="BZ631" s="14">
        <f ca="1"/>
        <v>115.53</v>
      </c>
      <c r="CO631" t="s">
        <v>640</v>
      </c>
      <c r="CP631" s="8">
        <v>553.29999999999995</v>
      </c>
      <c r="CR631" s="14">
        <f ca="1"/>
        <v>508</v>
      </c>
      <c r="CS631" s="14" t="str">
        <f ca="1"/>
        <v>Provo</v>
      </c>
      <c r="CT631" s="14">
        <f ca="1"/>
        <v>341.79</v>
      </c>
    </row>
    <row r="632" spans="46:98" x14ac:dyDescent="0.3">
      <c r="AT632" t="s">
        <v>288</v>
      </c>
      <c r="AU632" s="8">
        <v>168.23000000000002</v>
      </c>
      <c r="AV632" s="8"/>
      <c r="AW632" s="8"/>
      <c r="AX632" s="14">
        <f ca="1"/>
        <v>629</v>
      </c>
      <c r="AY632" s="14" t="str">
        <f ca="1"/>
        <v>Adams Phone Message Book, Professional, 400 Message Capacity, 5 3/6” x 11”</v>
      </c>
      <c r="AZ632" s="14">
        <f ca="1"/>
        <v>170.34000000000003</v>
      </c>
      <c r="BA632" s="8"/>
      <c r="BB632" s="8"/>
      <c r="BC632" s="8"/>
      <c r="BD632" s="8"/>
      <c r="BE632" s="8"/>
      <c r="BU632" t="s">
        <v>1226</v>
      </c>
      <c r="BV632" s="8">
        <v>300.67</v>
      </c>
      <c r="BX632" s="14">
        <f ca="1"/>
        <v>814</v>
      </c>
      <c r="BY632" s="14" t="str">
        <f ca="1"/>
        <v>Larry Langston</v>
      </c>
      <c r="BZ632" s="14">
        <f ca="1"/>
        <v>132.31</v>
      </c>
      <c r="CO632" t="s">
        <v>636</v>
      </c>
      <c r="CP632" s="8">
        <v>165.04</v>
      </c>
      <c r="CR632" s="14">
        <f ca="1"/>
        <v>414</v>
      </c>
      <c r="CS632" s="14" t="str">
        <f ca="1"/>
        <v>Pueblo</v>
      </c>
      <c r="CT632" s="14">
        <f ca="1"/>
        <v>553.29999999999995</v>
      </c>
    </row>
    <row r="633" spans="46:98" x14ac:dyDescent="0.3">
      <c r="AT633" t="s">
        <v>2088</v>
      </c>
      <c r="AU633" s="8">
        <v>168.04</v>
      </c>
      <c r="AV633" s="8"/>
      <c r="AW633" s="8"/>
      <c r="AX633" s="14">
        <f ca="1"/>
        <v>630</v>
      </c>
      <c r="AY633" s="14" t="str">
        <f ca="1"/>
        <v>Eldon Radial Chair Mat for Low to Medium Pile Carpets</v>
      </c>
      <c r="AZ633" s="14">
        <f ca="1"/>
        <v>170.32</v>
      </c>
      <c r="BA633" s="8"/>
      <c r="BB633" s="8"/>
      <c r="BC633" s="8"/>
      <c r="BD633" s="8"/>
      <c r="BE633" s="8"/>
      <c r="BU633" t="s">
        <v>2948</v>
      </c>
      <c r="BV633" s="8">
        <v>44.75</v>
      </c>
      <c r="BX633" s="14">
        <f ca="1"/>
        <v>287</v>
      </c>
      <c r="BY633" s="14" t="str">
        <f ca="1"/>
        <v>Laurence Cummings</v>
      </c>
      <c r="BZ633" s="14">
        <f ca="1"/>
        <v>1569.19</v>
      </c>
      <c r="CO633" t="s">
        <v>707</v>
      </c>
      <c r="CP633" s="8">
        <v>790.56000000000006</v>
      </c>
      <c r="CR633" s="14">
        <f ca="1"/>
        <v>623</v>
      </c>
      <c r="CS633" s="14" t="str">
        <f ca="1"/>
        <v>Pueblo West</v>
      </c>
      <c r="CT633" s="14">
        <f ca="1"/>
        <v>165.04</v>
      </c>
    </row>
    <row r="634" spans="46:98" x14ac:dyDescent="0.3">
      <c r="AT634" t="s">
        <v>1044</v>
      </c>
      <c r="AU634" s="8">
        <v>166.44</v>
      </c>
      <c r="AV634" s="8"/>
      <c r="AW634" s="8"/>
      <c r="AX634" s="14">
        <f ca="1"/>
        <v>631</v>
      </c>
      <c r="AY634" s="14" t="str">
        <f ca="1"/>
        <v>Xerox 1994</v>
      </c>
      <c r="AZ634" s="14">
        <f ca="1"/>
        <v>168.23000000000002</v>
      </c>
      <c r="BA634" s="8"/>
      <c r="BB634" s="8"/>
      <c r="BC634" s="8"/>
      <c r="BD634" s="8"/>
      <c r="BE634" s="8"/>
      <c r="BU634" t="s">
        <v>1909</v>
      </c>
      <c r="BV634" s="8">
        <v>253.78</v>
      </c>
      <c r="BX634" s="14">
        <f ca="1"/>
        <v>652</v>
      </c>
      <c r="BY634" s="14" t="str">
        <f ca="1"/>
        <v>Laurence Flowers</v>
      </c>
      <c r="BZ634" s="14">
        <f ca="1"/>
        <v>300.67</v>
      </c>
      <c r="CO634" t="s">
        <v>676</v>
      </c>
      <c r="CP634" s="8">
        <v>627.04</v>
      </c>
      <c r="CR634" s="14">
        <f ca="1"/>
        <v>359</v>
      </c>
      <c r="CS634" s="14" t="str">
        <f ca="1"/>
        <v>Pullman</v>
      </c>
      <c r="CT634" s="14">
        <f ca="1"/>
        <v>790.56000000000006</v>
      </c>
    </row>
    <row r="635" spans="46:98" x14ac:dyDescent="0.3">
      <c r="AT635" t="s">
        <v>2137</v>
      </c>
      <c r="AU635" s="8">
        <v>166.2</v>
      </c>
      <c r="AV635" s="8"/>
      <c r="AW635" s="8"/>
      <c r="AX635" s="14">
        <f ca="1"/>
        <v>632</v>
      </c>
      <c r="AY635" s="14" t="str">
        <f ca="1"/>
        <v>Avery® 3 1/2" Diskette Storage Pages, 10/Pack</v>
      </c>
      <c r="AZ635" s="14">
        <f ca="1"/>
        <v>168.04</v>
      </c>
      <c r="BA635" s="8"/>
      <c r="BB635" s="8"/>
      <c r="BC635" s="8"/>
      <c r="BD635" s="8"/>
      <c r="BE635" s="8"/>
      <c r="BU635" t="s">
        <v>2628</v>
      </c>
      <c r="BV635" s="8">
        <v>395.43</v>
      </c>
      <c r="BX635" s="14">
        <f ca="1"/>
        <v>1009</v>
      </c>
      <c r="BY635" s="14" t="str">
        <f ca="1"/>
        <v>Laurence Hull</v>
      </c>
      <c r="BZ635" s="14">
        <f ca="1"/>
        <v>44.75</v>
      </c>
      <c r="CO635" t="s">
        <v>1748</v>
      </c>
      <c r="CP635" s="8">
        <v>92.96</v>
      </c>
      <c r="CR635" s="14">
        <f ca="1"/>
        <v>395</v>
      </c>
      <c r="CS635" s="14" t="str">
        <f ca="1"/>
        <v>Puyallup</v>
      </c>
      <c r="CT635" s="14">
        <f ca="1"/>
        <v>627.04</v>
      </c>
    </row>
    <row r="636" spans="46:98" x14ac:dyDescent="0.3">
      <c r="AT636" t="s">
        <v>267</v>
      </c>
      <c r="AU636" s="8">
        <v>165.45</v>
      </c>
      <c r="AV636" s="8"/>
      <c r="AW636" s="8"/>
      <c r="AX636" s="14">
        <f ca="1"/>
        <v>633</v>
      </c>
      <c r="AY636" s="14" t="str">
        <f ca="1"/>
        <v>Eureka Sanitaire ® Multi-Pro Heavy-Duty Upright, Disposable Bags</v>
      </c>
      <c r="AZ636" s="14">
        <f ca="1"/>
        <v>166.44</v>
      </c>
      <c r="BA636" s="8"/>
      <c r="BB636" s="8"/>
      <c r="BC636" s="8"/>
      <c r="BD636" s="8"/>
      <c r="BE636" s="8"/>
      <c r="BU636" t="s">
        <v>2737</v>
      </c>
      <c r="BV636" s="8">
        <v>931.87</v>
      </c>
      <c r="BX636" s="14">
        <f ca="1"/>
        <v>696</v>
      </c>
      <c r="BY636" s="14" t="str">
        <f ca="1"/>
        <v>Laurence Poe</v>
      </c>
      <c r="BZ636" s="14">
        <f ca="1"/>
        <v>253.78</v>
      </c>
      <c r="CO636" t="s">
        <v>2141</v>
      </c>
      <c r="CP636" s="8">
        <v>141.59</v>
      </c>
      <c r="CR636" s="14">
        <f ca="1"/>
        <v>704</v>
      </c>
      <c r="CS636" s="14" t="str">
        <f ca="1"/>
        <v>Quincy</v>
      </c>
      <c r="CT636" s="14">
        <f ca="1"/>
        <v>92.96</v>
      </c>
    </row>
    <row r="637" spans="46:98" x14ac:dyDescent="0.3">
      <c r="AT637" t="s">
        <v>1287</v>
      </c>
      <c r="AU637" s="8">
        <v>164.82</v>
      </c>
      <c r="AV637" s="8"/>
      <c r="AW637" s="8"/>
      <c r="AX637" s="14">
        <f ca="1"/>
        <v>634</v>
      </c>
      <c r="AY637" s="14" t="str">
        <f ca="1"/>
        <v>Fellowes Black Plastic Comb Bindings</v>
      </c>
      <c r="AZ637" s="14">
        <f ca="1"/>
        <v>166.2</v>
      </c>
      <c r="BA637" s="8"/>
      <c r="BB637" s="8"/>
      <c r="BC637" s="8"/>
      <c r="BD637" s="8"/>
      <c r="BE637" s="8"/>
      <c r="BU637" t="s">
        <v>2544</v>
      </c>
      <c r="BV637" s="8">
        <v>455.77</v>
      </c>
      <c r="BX637" s="14">
        <f ca="1"/>
        <v>585</v>
      </c>
      <c r="BY637" s="14" t="str">
        <f ca="1"/>
        <v>Laurence Simon</v>
      </c>
      <c r="BZ637" s="14">
        <f ca="1"/>
        <v>395.43</v>
      </c>
      <c r="CO637" t="s">
        <v>1993</v>
      </c>
      <c r="CP637" s="8">
        <v>91.92</v>
      </c>
      <c r="CR637" s="14">
        <f ca="1"/>
        <v>646</v>
      </c>
      <c r="CS637" s="14" t="str">
        <f ca="1"/>
        <v>Racine</v>
      </c>
      <c r="CT637" s="14">
        <f ca="1"/>
        <v>141.59</v>
      </c>
    </row>
    <row r="638" spans="46:98" x14ac:dyDescent="0.3">
      <c r="AT638" t="s">
        <v>1199</v>
      </c>
      <c r="AU638" s="8">
        <v>164.64999999999998</v>
      </c>
      <c r="AV638" s="8"/>
      <c r="AW638" s="8"/>
      <c r="AX638" s="14">
        <f ca="1"/>
        <v>635</v>
      </c>
      <c r="AY638" s="14" t="str">
        <f ca="1"/>
        <v>G.E. Halogen Desk Lamp Bulbs</v>
      </c>
      <c r="AZ638" s="14">
        <f ca="1"/>
        <v>165.45</v>
      </c>
      <c r="BA638" s="8"/>
      <c r="BB638" s="8"/>
      <c r="BC638" s="8"/>
      <c r="BD638" s="8"/>
      <c r="BE638" s="8"/>
      <c r="BU638" t="s">
        <v>2094</v>
      </c>
      <c r="BV638" s="8">
        <v>1733.91</v>
      </c>
      <c r="BX638" s="14">
        <f ca="1"/>
        <v>399</v>
      </c>
      <c r="BY638" s="14" t="str">
        <f ca="1"/>
        <v>Laurie Case Daniel</v>
      </c>
      <c r="BZ638" s="14">
        <f ca="1"/>
        <v>931.87</v>
      </c>
      <c r="CO638" t="s">
        <v>574</v>
      </c>
      <c r="CP638" s="8">
        <v>3000.08</v>
      </c>
      <c r="CR638" s="14">
        <f ca="1"/>
        <v>706</v>
      </c>
      <c r="CS638" s="14" t="str">
        <f ca="1"/>
        <v>Raleigh</v>
      </c>
      <c r="CT638" s="14">
        <f ca="1"/>
        <v>91.92</v>
      </c>
    </row>
    <row r="639" spans="46:98" x14ac:dyDescent="0.3">
      <c r="AT639" t="s">
        <v>1169</v>
      </c>
      <c r="AU639" s="8">
        <v>163.01</v>
      </c>
      <c r="AV639" s="8"/>
      <c r="AW639" s="8"/>
      <c r="AX639" s="14">
        <f ca="1"/>
        <v>636</v>
      </c>
      <c r="AY639" s="14" t="str">
        <f ca="1"/>
        <v>Xerox 214</v>
      </c>
      <c r="AZ639" s="14">
        <f ca="1"/>
        <v>164.82</v>
      </c>
      <c r="BA639" s="8"/>
      <c r="BB639" s="8"/>
      <c r="BC639" s="8"/>
      <c r="BD639" s="8"/>
      <c r="BE639" s="8"/>
      <c r="BU639" t="s">
        <v>1291</v>
      </c>
      <c r="BV639" s="8">
        <v>2005.18</v>
      </c>
      <c r="BX639" s="14">
        <f ca="1"/>
        <v>555</v>
      </c>
      <c r="BY639" s="14" t="str">
        <f ca="1"/>
        <v>Laurie Hanna</v>
      </c>
      <c r="BZ639" s="14">
        <f ca="1"/>
        <v>455.77</v>
      </c>
      <c r="CO639" t="s">
        <v>629</v>
      </c>
      <c r="CP639" s="8">
        <v>179.51</v>
      </c>
      <c r="CR639" s="14">
        <f ca="1"/>
        <v>142</v>
      </c>
      <c r="CS639" s="14" t="str">
        <f ca="1"/>
        <v>Rancho Cucamonga</v>
      </c>
      <c r="CT639" s="14">
        <f ca="1"/>
        <v>3000.08</v>
      </c>
    </row>
    <row r="640" spans="46:98" x14ac:dyDescent="0.3">
      <c r="AT640" t="s">
        <v>1152</v>
      </c>
      <c r="AU640" s="8">
        <v>162.26999999999998</v>
      </c>
      <c r="AV640" s="8"/>
      <c r="AW640" s="8"/>
      <c r="AX640" s="14">
        <f ca="1"/>
        <v>637</v>
      </c>
      <c r="AY640" s="14" t="str">
        <f ca="1"/>
        <v>Presstex Flexible Ring Binders</v>
      </c>
      <c r="AZ640" s="14">
        <f ca="1"/>
        <v>164.64999999999998</v>
      </c>
      <c r="BA640" s="8"/>
      <c r="BB640" s="8"/>
      <c r="BC640" s="8"/>
      <c r="BD640" s="8"/>
      <c r="BE640" s="8"/>
      <c r="BU640" t="s">
        <v>2046</v>
      </c>
      <c r="BV640" s="8">
        <v>520.22</v>
      </c>
      <c r="BX640" s="14">
        <f ca="1"/>
        <v>273</v>
      </c>
      <c r="BY640" s="14" t="str">
        <f ca="1"/>
        <v>Laurie Howe</v>
      </c>
      <c r="BZ640" s="14">
        <f ca="1"/>
        <v>1733.91</v>
      </c>
      <c r="CO640" t="s">
        <v>837</v>
      </c>
      <c r="CP640" s="8">
        <v>204.79000000000002</v>
      </c>
      <c r="CR640" s="14">
        <f ca="1"/>
        <v>611</v>
      </c>
      <c r="CS640" s="14" t="str">
        <f ca="1"/>
        <v>Randallstown</v>
      </c>
      <c r="CT640" s="14">
        <f ca="1"/>
        <v>179.51</v>
      </c>
    </row>
    <row r="641" spans="46:98" x14ac:dyDescent="0.3">
      <c r="AT641" t="s">
        <v>201</v>
      </c>
      <c r="AU641" s="8">
        <v>159.32</v>
      </c>
      <c r="AV641" s="8"/>
      <c r="AW641" s="8"/>
      <c r="AX641" s="14">
        <f ca="1"/>
        <v>638</v>
      </c>
      <c r="AY641" s="14" t="str">
        <f ca="1"/>
        <v>600 Series Non-Flip</v>
      </c>
      <c r="AZ641" s="14">
        <f ca="1"/>
        <v>163.01</v>
      </c>
      <c r="BA641" s="8"/>
      <c r="BB641" s="8"/>
      <c r="BC641" s="8"/>
      <c r="BD641" s="8"/>
      <c r="BE641" s="8"/>
      <c r="BU641" t="s">
        <v>1804</v>
      </c>
      <c r="BV641" s="8">
        <v>24.57</v>
      </c>
      <c r="BX641" s="14">
        <f ca="1"/>
        <v>237</v>
      </c>
      <c r="BY641" s="14" t="str">
        <f ca="1"/>
        <v>Laurie Moon</v>
      </c>
      <c r="BZ641" s="14">
        <f ca="1"/>
        <v>2005.18</v>
      </c>
      <c r="CO641" t="s">
        <v>2798</v>
      </c>
      <c r="CP641" s="8">
        <v>485.01</v>
      </c>
      <c r="CR641" s="14">
        <f ca="1"/>
        <v>594</v>
      </c>
      <c r="CS641" s="14" t="str">
        <f ca="1"/>
        <v>Rapid City</v>
      </c>
      <c r="CT641" s="14">
        <f ca="1"/>
        <v>204.79000000000002</v>
      </c>
    </row>
    <row r="642" spans="46:98" x14ac:dyDescent="0.3">
      <c r="AT642" t="s">
        <v>952</v>
      </c>
      <c r="AU642" s="8">
        <v>158.77000000000001</v>
      </c>
      <c r="AV642" s="8"/>
      <c r="AW642" s="8"/>
      <c r="AX642" s="14">
        <f ca="1"/>
        <v>639</v>
      </c>
      <c r="AY642" s="14" t="str">
        <f ca="1"/>
        <v>AT&amp;T Black Trimline Phone, Model 210</v>
      </c>
      <c r="AZ642" s="14">
        <f ca="1"/>
        <v>162.26999999999998</v>
      </c>
      <c r="BA642" s="8"/>
      <c r="BB642" s="8"/>
      <c r="BC642" s="8"/>
      <c r="BD642" s="8"/>
      <c r="BE642" s="8"/>
      <c r="BU642" t="s">
        <v>2971</v>
      </c>
      <c r="BV642" s="8">
        <v>83.14</v>
      </c>
      <c r="BX642" s="14">
        <f ca="1"/>
        <v>521</v>
      </c>
      <c r="BY642" s="14" t="str">
        <f ca="1"/>
        <v>Laurie Petty</v>
      </c>
      <c r="BZ642" s="14">
        <f ca="1"/>
        <v>520.22</v>
      </c>
      <c r="CO642" t="s">
        <v>2895</v>
      </c>
      <c r="CP642" s="8">
        <v>47.95</v>
      </c>
      <c r="CR642" s="14">
        <f ca="1"/>
        <v>442</v>
      </c>
      <c r="CS642" s="14" t="str">
        <f ca="1"/>
        <v>Raytown</v>
      </c>
      <c r="CT642" s="14">
        <f ca="1"/>
        <v>485.01</v>
      </c>
    </row>
    <row r="643" spans="46:98" x14ac:dyDescent="0.3">
      <c r="AT643" t="s">
        <v>2232</v>
      </c>
      <c r="AU643" s="8">
        <v>157.81</v>
      </c>
      <c r="AV643" s="8"/>
      <c r="AW643" s="8"/>
      <c r="AX643" s="14">
        <f ca="1"/>
        <v>640</v>
      </c>
      <c r="AY643" s="14" t="str">
        <f ca="1"/>
        <v>Perma STOR-ALL™ Hanging File Box, 13 1/8"W x 12 1/4"D x 10 1/2"H</v>
      </c>
      <c r="AZ643" s="14">
        <f ca="1"/>
        <v>159.32</v>
      </c>
      <c r="BA643" s="8"/>
      <c r="BB643" s="8"/>
      <c r="BC643" s="8"/>
      <c r="BD643" s="8"/>
      <c r="BE643" s="8"/>
      <c r="BU643" t="s">
        <v>408</v>
      </c>
      <c r="BV643" s="8">
        <v>1421.69</v>
      </c>
      <c r="BX643" s="14">
        <f ca="1"/>
        <v>1077</v>
      </c>
      <c r="BY643" s="14" t="str">
        <f ca="1"/>
        <v>Lawrence Dennis</v>
      </c>
      <c r="BZ643" s="14">
        <f ca="1"/>
        <v>24.57</v>
      </c>
      <c r="CO643" t="s">
        <v>1732</v>
      </c>
      <c r="CP643" s="8">
        <v>324.51</v>
      </c>
      <c r="CR643" s="14">
        <f ca="1"/>
        <v>782</v>
      </c>
      <c r="CS643" s="14" t="str">
        <f ca="1"/>
        <v>Redding</v>
      </c>
      <c r="CT643" s="14">
        <f ca="1"/>
        <v>47.95</v>
      </c>
    </row>
    <row r="644" spans="46:98" x14ac:dyDescent="0.3">
      <c r="AT644" t="s">
        <v>180</v>
      </c>
      <c r="AU644" s="8">
        <v>155.97</v>
      </c>
      <c r="AV644" s="8"/>
      <c r="AW644" s="8"/>
      <c r="AX644" s="14">
        <f ca="1"/>
        <v>641</v>
      </c>
      <c r="AY644" s="14" t="str">
        <f ca="1"/>
        <v>Maxell 3.5" DS/HD IBM-Formatted Diskettes, 10/Pack</v>
      </c>
      <c r="AZ644" s="14">
        <f ca="1"/>
        <v>158.77000000000001</v>
      </c>
      <c r="BA644" s="8"/>
      <c r="BB644" s="8"/>
      <c r="BC644" s="8"/>
      <c r="BD644" s="8"/>
      <c r="BE644" s="8"/>
      <c r="BU644" t="s">
        <v>2430</v>
      </c>
      <c r="BV644" s="8">
        <v>7443.2</v>
      </c>
      <c r="BX644" s="14">
        <f ca="1"/>
        <v>903</v>
      </c>
      <c r="BY644" s="14" t="str">
        <f ca="1"/>
        <v>Lawrence Haas</v>
      </c>
      <c r="BZ644" s="14">
        <f ca="1"/>
        <v>83.14</v>
      </c>
      <c r="CO644" t="s">
        <v>679</v>
      </c>
      <c r="CP644" s="8">
        <v>7623.07</v>
      </c>
      <c r="CR644" s="14">
        <f ca="1"/>
        <v>517</v>
      </c>
      <c r="CS644" s="14" t="str">
        <f ca="1"/>
        <v>Redlands</v>
      </c>
      <c r="CT644" s="14">
        <f ca="1"/>
        <v>324.51</v>
      </c>
    </row>
    <row r="645" spans="46:98" x14ac:dyDescent="0.3">
      <c r="AT645" t="s">
        <v>739</v>
      </c>
      <c r="AU645" s="8">
        <v>155.79000000000002</v>
      </c>
      <c r="AV645" s="8"/>
      <c r="AW645" s="8"/>
      <c r="AX645" s="14">
        <f ca="1"/>
        <v>642</v>
      </c>
      <c r="AY645" s="14" t="str">
        <f ca="1"/>
        <v>Ibico Covers for Plastic or Wire Binding Elements</v>
      </c>
      <c r="AZ645" s="14">
        <f ca="1"/>
        <v>157.81</v>
      </c>
      <c r="BA645" s="8"/>
      <c r="BB645" s="8"/>
      <c r="BC645" s="8"/>
      <c r="BD645" s="8"/>
      <c r="BE645" s="8"/>
      <c r="BU645" t="s">
        <v>2983</v>
      </c>
      <c r="BV645" s="8">
        <v>50.83</v>
      </c>
      <c r="BX645" s="14">
        <f ca="1"/>
        <v>306</v>
      </c>
      <c r="BY645" s="14" t="str">
        <f ca="1"/>
        <v>Lawrence Hester</v>
      </c>
      <c r="BZ645" s="14">
        <f ca="1"/>
        <v>1421.69</v>
      </c>
      <c r="CO645" t="s">
        <v>1491</v>
      </c>
      <c r="CP645" s="8">
        <v>170.1</v>
      </c>
      <c r="CR645" s="14">
        <f ca="1"/>
        <v>43</v>
      </c>
      <c r="CS645" s="14" t="str">
        <f ca="1"/>
        <v>Redmond</v>
      </c>
      <c r="CT645" s="14">
        <f ca="1"/>
        <v>7623.07</v>
      </c>
    </row>
    <row r="646" spans="46:98" x14ac:dyDescent="0.3">
      <c r="AT646" t="s">
        <v>1323</v>
      </c>
      <c r="AU646" s="8">
        <v>155.19</v>
      </c>
      <c r="AV646" s="8"/>
      <c r="AW646" s="8"/>
      <c r="AX646" s="14">
        <f ca="1"/>
        <v>643</v>
      </c>
      <c r="AY646" s="14" t="str">
        <f ca="1"/>
        <v>Newell 337</v>
      </c>
      <c r="AZ646" s="14">
        <f ca="1"/>
        <v>155.97</v>
      </c>
      <c r="BA646" s="8"/>
      <c r="BB646" s="8"/>
      <c r="BC646" s="8"/>
      <c r="BD646" s="8"/>
      <c r="BE646" s="8"/>
      <c r="BU646" t="s">
        <v>2472</v>
      </c>
      <c r="BV646" s="8">
        <v>21.41</v>
      </c>
      <c r="BX646" s="14">
        <f ca="1"/>
        <v>63</v>
      </c>
      <c r="BY646" s="14" t="str">
        <f ca="1"/>
        <v>Leah Clapp</v>
      </c>
      <c r="BZ646" s="14">
        <f ca="1"/>
        <v>7443.2</v>
      </c>
      <c r="CO646" t="s">
        <v>1594</v>
      </c>
      <c r="CP646" s="8">
        <v>120.12</v>
      </c>
      <c r="CR646" s="14">
        <f ca="1"/>
        <v>619</v>
      </c>
      <c r="CS646" s="14" t="str">
        <f ca="1"/>
        <v>Redondo Beach</v>
      </c>
      <c r="CT646" s="14">
        <f ca="1"/>
        <v>170.1</v>
      </c>
    </row>
    <row r="647" spans="46:98" x14ac:dyDescent="0.3">
      <c r="AT647" t="s">
        <v>2335</v>
      </c>
      <c r="AU647" s="8">
        <v>154.71</v>
      </c>
      <c r="AV647" s="8"/>
      <c r="AW647" s="8"/>
      <c r="AX647" s="14">
        <f ca="1"/>
        <v>644</v>
      </c>
      <c r="AY647" s="14" t="str">
        <f ca="1"/>
        <v>Xerox 220</v>
      </c>
      <c r="AZ647" s="14">
        <f ca="1"/>
        <v>155.79000000000002</v>
      </c>
      <c r="BA647" s="8"/>
      <c r="BB647" s="8"/>
      <c r="BC647" s="8"/>
      <c r="BD647" s="8"/>
      <c r="BE647" s="8"/>
      <c r="BU647" t="s">
        <v>2546</v>
      </c>
      <c r="BV647" s="8">
        <v>3596.03</v>
      </c>
      <c r="BX647" s="14">
        <f ca="1"/>
        <v>994</v>
      </c>
      <c r="BY647" s="14" t="str">
        <f ca="1"/>
        <v>Leah Davenport</v>
      </c>
      <c r="BZ647" s="14">
        <f ca="1"/>
        <v>50.83</v>
      </c>
      <c r="CO647" t="s">
        <v>1800</v>
      </c>
      <c r="CP647" s="8">
        <v>32.39</v>
      </c>
      <c r="CR647" s="14">
        <f ca="1"/>
        <v>671</v>
      </c>
      <c r="CS647" s="14" t="str">
        <f ca="1"/>
        <v>Redwood City</v>
      </c>
      <c r="CT647" s="14">
        <f ca="1"/>
        <v>120.12</v>
      </c>
    </row>
    <row r="648" spans="46:98" x14ac:dyDescent="0.3">
      <c r="AT648" t="s">
        <v>2165</v>
      </c>
      <c r="AU648" s="8">
        <v>154.69999999999999</v>
      </c>
      <c r="AV648" s="8"/>
      <c r="AW648" s="8"/>
      <c r="AX648" s="14">
        <f ca="1"/>
        <v>645</v>
      </c>
      <c r="AY648" s="14" t="str">
        <f ca="1"/>
        <v>Xerox 210</v>
      </c>
      <c r="AZ648" s="14">
        <f ca="1"/>
        <v>155.19</v>
      </c>
      <c r="BA648" s="8"/>
      <c r="BB648" s="8"/>
      <c r="BC648" s="8"/>
      <c r="BD648" s="8"/>
      <c r="BE648" s="8"/>
      <c r="BU648" t="s">
        <v>1369</v>
      </c>
      <c r="BV648" s="8">
        <v>1358.1599999999999</v>
      </c>
      <c r="BX648" s="14">
        <f ca="1"/>
        <v>1083</v>
      </c>
      <c r="BY648" s="14" t="str">
        <f ca="1"/>
        <v>Leah Pollock</v>
      </c>
      <c r="BZ648" s="14">
        <f ca="1"/>
        <v>21.41</v>
      </c>
      <c r="CO648" t="s">
        <v>2166</v>
      </c>
      <c r="CP648" s="8">
        <v>233.82</v>
      </c>
      <c r="CR648" s="14">
        <f ca="1"/>
        <v>818</v>
      </c>
      <c r="CS648" s="14" t="str">
        <f ca="1"/>
        <v>Reisterstown</v>
      </c>
      <c r="CT648" s="14">
        <f ca="1"/>
        <v>32.39</v>
      </c>
    </row>
    <row r="649" spans="46:98" x14ac:dyDescent="0.3">
      <c r="AT649" t="s">
        <v>874</v>
      </c>
      <c r="AU649" s="8">
        <v>152.18</v>
      </c>
      <c r="AV649" s="8"/>
      <c r="AW649" s="8"/>
      <c r="AX649" s="14">
        <f ca="1"/>
        <v>646</v>
      </c>
      <c r="AY649" s="14" t="str">
        <f ca="1"/>
        <v>Staples Bulldog Clip</v>
      </c>
      <c r="AZ649" s="14">
        <f ca="1"/>
        <v>154.71</v>
      </c>
      <c r="BA649" s="8"/>
      <c r="BB649" s="8"/>
      <c r="BC649" s="8"/>
      <c r="BD649" s="8"/>
      <c r="BE649" s="8"/>
      <c r="BU649" t="s">
        <v>1610</v>
      </c>
      <c r="BV649" s="8">
        <v>20640.349999999999</v>
      </c>
      <c r="BX649" s="14">
        <f ca="1"/>
        <v>146</v>
      </c>
      <c r="BY649" s="14" t="str">
        <f ca="1"/>
        <v>Lee Hancock</v>
      </c>
      <c r="BZ649" s="14">
        <f ca="1"/>
        <v>3596.03</v>
      </c>
      <c r="CO649" t="s">
        <v>1158</v>
      </c>
      <c r="CP649" s="8">
        <v>531.88</v>
      </c>
      <c r="CR649" s="14">
        <f ca="1"/>
        <v>579</v>
      </c>
      <c r="CS649" s="14" t="str">
        <f ca="1"/>
        <v>Reno</v>
      </c>
      <c r="CT649" s="14">
        <f ca="1"/>
        <v>233.82</v>
      </c>
    </row>
    <row r="650" spans="46:98" x14ac:dyDescent="0.3">
      <c r="AT650" t="s">
        <v>984</v>
      </c>
      <c r="AU650" s="8">
        <v>150.25</v>
      </c>
      <c r="AV650" s="8"/>
      <c r="AW650" s="8"/>
      <c r="AX650" s="14">
        <f ca="1"/>
        <v>647</v>
      </c>
      <c r="AY650" s="14" t="str">
        <f ca="1"/>
        <v>Storex Dura Pro™ Binders</v>
      </c>
      <c r="AZ650" s="14">
        <f ca="1"/>
        <v>154.69999999999999</v>
      </c>
      <c r="BA650" s="8"/>
      <c r="BB650" s="8"/>
      <c r="BC650" s="8"/>
      <c r="BD650" s="8"/>
      <c r="BE650" s="8"/>
      <c r="BU650" t="s">
        <v>286</v>
      </c>
      <c r="BV650" s="8">
        <v>9801.2999999999993</v>
      </c>
      <c r="BX650" s="14">
        <f ca="1"/>
        <v>315</v>
      </c>
      <c r="BY650" s="14" t="str">
        <f ca="1"/>
        <v>Lee McKenna Gregory</v>
      </c>
      <c r="BZ650" s="14">
        <f ca="1"/>
        <v>1358.1599999999999</v>
      </c>
      <c r="CO650" t="s">
        <v>611</v>
      </c>
      <c r="CP650" s="8">
        <v>2008.8300000000002</v>
      </c>
      <c r="CR650" s="14">
        <f ca="1"/>
        <v>422</v>
      </c>
      <c r="CS650" s="14" t="str">
        <f ca="1"/>
        <v>Reston</v>
      </c>
      <c r="CT650" s="14">
        <f ca="1"/>
        <v>531.88</v>
      </c>
    </row>
    <row r="651" spans="46:98" x14ac:dyDescent="0.3">
      <c r="AT651" t="s">
        <v>264</v>
      </c>
      <c r="AU651" s="8">
        <v>150.24</v>
      </c>
      <c r="AV651" s="8"/>
      <c r="AW651" s="8"/>
      <c r="AX651" s="14">
        <f ca="1"/>
        <v>648</v>
      </c>
      <c r="AY651" s="14" t="str">
        <f ca="1"/>
        <v>Imation 3.5" DS/HD IBM Formatted Diskettes, 50/Pack</v>
      </c>
      <c r="AZ651" s="14">
        <f ca="1"/>
        <v>152.18</v>
      </c>
      <c r="BA651" s="8"/>
      <c r="BB651" s="8"/>
      <c r="BC651" s="8"/>
      <c r="BD651" s="8"/>
      <c r="BE651" s="8"/>
      <c r="BU651" t="s">
        <v>495</v>
      </c>
      <c r="BV651" s="8">
        <v>190.85</v>
      </c>
      <c r="BX651" s="14">
        <f ca="1"/>
        <v>6</v>
      </c>
      <c r="BY651" s="14" t="str">
        <f ca="1"/>
        <v>Lee Xu</v>
      </c>
      <c r="BZ651" s="14">
        <f ca="1"/>
        <v>20640.349999999999</v>
      </c>
      <c r="CO651" t="s">
        <v>2331</v>
      </c>
      <c r="CP651" s="8">
        <v>364.26</v>
      </c>
      <c r="CR651" s="14">
        <f ca="1"/>
        <v>215</v>
      </c>
      <c r="CS651" s="14" t="str">
        <f ca="1"/>
        <v>Rexburg</v>
      </c>
      <c r="CT651" s="14">
        <f ca="1"/>
        <v>2008.8300000000002</v>
      </c>
    </row>
    <row r="652" spans="46:98" x14ac:dyDescent="0.3">
      <c r="AT652" t="s">
        <v>733</v>
      </c>
      <c r="AU652" s="8">
        <v>149.03</v>
      </c>
      <c r="AV652" s="8"/>
      <c r="AW652" s="8"/>
      <c r="AX652" s="14">
        <f ca="1"/>
        <v>649</v>
      </c>
      <c r="AY652" s="14" t="str">
        <f ca="1"/>
        <v>Imation 3.5 IBM Formatted Diskettes, 10/Box</v>
      </c>
      <c r="AZ652" s="14">
        <f ca="1"/>
        <v>150.25</v>
      </c>
      <c r="BA652" s="8"/>
      <c r="BB652" s="8"/>
      <c r="BC652" s="8"/>
      <c r="BD652" s="8"/>
      <c r="BE652" s="8"/>
      <c r="BU652" t="s">
        <v>754</v>
      </c>
      <c r="BV652" s="8">
        <v>203.29</v>
      </c>
      <c r="BX652" s="14">
        <f ca="1"/>
        <v>41</v>
      </c>
      <c r="BY652" s="14" t="str">
        <f ca="1"/>
        <v>Leigh Burnette Hurley</v>
      </c>
      <c r="BZ652" s="14">
        <f ca="1"/>
        <v>9801.2999999999993</v>
      </c>
      <c r="CO652" t="s">
        <v>776</v>
      </c>
      <c r="CP652" s="8">
        <v>1653.29</v>
      </c>
      <c r="CR652" s="14">
        <f ca="1"/>
        <v>499</v>
      </c>
      <c r="CS652" s="14" t="str">
        <f ca="1"/>
        <v>Reynoldsburg</v>
      </c>
      <c r="CT652" s="14">
        <f ca="1"/>
        <v>364.26</v>
      </c>
    </row>
    <row r="653" spans="46:98" x14ac:dyDescent="0.3">
      <c r="AT653" t="s">
        <v>2566</v>
      </c>
      <c r="AU653" s="8">
        <v>147.56</v>
      </c>
      <c r="AV653" s="8"/>
      <c r="AW653" s="8"/>
      <c r="AX653" s="14">
        <f ca="1"/>
        <v>650</v>
      </c>
      <c r="AY653" s="14" t="str">
        <f ca="1"/>
        <v>Eldon® Expressions™ Wood and Plastic Desk Accessories, Oak</v>
      </c>
      <c r="AZ653" s="14">
        <f ca="1"/>
        <v>150.24</v>
      </c>
      <c r="BA653" s="8"/>
      <c r="BB653" s="8"/>
      <c r="BC653" s="8"/>
      <c r="BD653" s="8"/>
      <c r="BE653" s="8"/>
      <c r="BU653" t="s">
        <v>2889</v>
      </c>
      <c r="BV653" s="8">
        <v>426.77</v>
      </c>
      <c r="BX653" s="14">
        <f ca="1"/>
        <v>755</v>
      </c>
      <c r="BY653" s="14" t="str">
        <f ca="1"/>
        <v>Leo E Underwood</v>
      </c>
      <c r="BZ653" s="14">
        <f ca="1"/>
        <v>190.85</v>
      </c>
      <c r="CO653" t="s">
        <v>2988</v>
      </c>
      <c r="CP653" s="8">
        <v>761.18</v>
      </c>
      <c r="CR653" s="14">
        <f ca="1"/>
        <v>244</v>
      </c>
      <c r="CS653" s="14" t="str">
        <f ca="1"/>
        <v>Richfield</v>
      </c>
      <c r="CT653" s="14">
        <f ca="1"/>
        <v>1653.29</v>
      </c>
    </row>
    <row r="654" spans="46:98" x14ac:dyDescent="0.3">
      <c r="AT654" t="s">
        <v>1126</v>
      </c>
      <c r="AU654" s="8">
        <v>146.88999999999999</v>
      </c>
      <c r="AV654" s="8"/>
      <c r="AW654" s="8"/>
      <c r="AX654" s="14">
        <f ca="1"/>
        <v>651</v>
      </c>
      <c r="AY654" s="14" t="str">
        <f ca="1"/>
        <v>Peel &amp; Seel® Recycled Catalog Envelopes, Brown</v>
      </c>
      <c r="AZ654" s="14">
        <f ca="1"/>
        <v>149.03</v>
      </c>
      <c r="BA654" s="8"/>
      <c r="BB654" s="8"/>
      <c r="BC654" s="8"/>
      <c r="BD654" s="8"/>
      <c r="BE654" s="8"/>
      <c r="BU654" t="s">
        <v>2827</v>
      </c>
      <c r="BV654" s="8">
        <v>45.24</v>
      </c>
      <c r="BX654" s="14">
        <f ca="1"/>
        <v>738</v>
      </c>
      <c r="BY654" s="14" t="str">
        <f ca="1"/>
        <v>Leo J Olson</v>
      </c>
      <c r="BZ654" s="14">
        <f ca="1"/>
        <v>203.29</v>
      </c>
      <c r="CO654" t="s">
        <v>920</v>
      </c>
      <c r="CP654" s="8">
        <v>14569.16</v>
      </c>
      <c r="CR654" s="14">
        <f ca="1"/>
        <v>367</v>
      </c>
      <c r="CS654" s="14" t="str">
        <f ca="1"/>
        <v>Richland</v>
      </c>
      <c r="CT654" s="14">
        <f ca="1"/>
        <v>761.18</v>
      </c>
    </row>
    <row r="655" spans="46:98" x14ac:dyDescent="0.3">
      <c r="AT655" t="s">
        <v>668</v>
      </c>
      <c r="AU655" s="8">
        <v>146.76</v>
      </c>
      <c r="AV655" s="8"/>
      <c r="AW655" s="8"/>
      <c r="AX655" s="14">
        <f ca="1"/>
        <v>652</v>
      </c>
      <c r="AY655" s="14" t="str">
        <f ca="1"/>
        <v>Accessory32</v>
      </c>
      <c r="AZ655" s="14">
        <f ca="1"/>
        <v>147.56</v>
      </c>
      <c r="BA655" s="8"/>
      <c r="BB655" s="8"/>
      <c r="BC655" s="8"/>
      <c r="BD655" s="8"/>
      <c r="BE655" s="8"/>
      <c r="BU655" t="s">
        <v>1481</v>
      </c>
      <c r="BV655" s="8">
        <v>48.33</v>
      </c>
      <c r="BX655" s="14">
        <f ca="1"/>
        <v>566</v>
      </c>
      <c r="BY655" s="14" t="str">
        <f ca="1"/>
        <v>Leo Kane</v>
      </c>
      <c r="BZ655" s="14">
        <f ca="1"/>
        <v>426.77</v>
      </c>
      <c r="CO655" t="s">
        <v>903</v>
      </c>
      <c r="CP655" s="8">
        <v>127.22</v>
      </c>
      <c r="CR655" s="14">
        <f ca="1"/>
        <v>16</v>
      </c>
      <c r="CS655" s="14" t="str">
        <f ca="1"/>
        <v>Richmond</v>
      </c>
      <c r="CT655" s="14">
        <f ca="1"/>
        <v>14569.16</v>
      </c>
    </row>
    <row r="656" spans="46:98" x14ac:dyDescent="0.3">
      <c r="AT656" t="s">
        <v>751</v>
      </c>
      <c r="AU656" s="8">
        <v>145.36000000000001</v>
      </c>
      <c r="AV656" s="8"/>
      <c r="AW656" s="8"/>
      <c r="AX656" s="14">
        <f ca="1"/>
        <v>653</v>
      </c>
      <c r="AY656" s="14" t="str">
        <f ca="1"/>
        <v>Sanford Colorific Colored Pencils, 12/Box</v>
      </c>
      <c r="AZ656" s="14">
        <f ca="1"/>
        <v>146.88999999999999</v>
      </c>
      <c r="BA656" s="8"/>
      <c r="BB656" s="8"/>
      <c r="BC656" s="8"/>
      <c r="BD656" s="8"/>
      <c r="BE656" s="8"/>
      <c r="BU656" t="s">
        <v>335</v>
      </c>
      <c r="BV656" s="8">
        <v>12599.55</v>
      </c>
      <c r="BX656" s="14">
        <f ca="1"/>
        <v>1006</v>
      </c>
      <c r="BY656" s="14" t="str">
        <f ca="1"/>
        <v>Leon Peele</v>
      </c>
      <c r="BZ656" s="14">
        <f ca="1"/>
        <v>45.24</v>
      </c>
      <c r="CO656" t="s">
        <v>1525</v>
      </c>
      <c r="CP656" s="8">
        <v>638.07000000000005</v>
      </c>
      <c r="CR656" s="14">
        <f ca="1"/>
        <v>664</v>
      </c>
      <c r="CS656" s="14" t="str">
        <f ca="1"/>
        <v>Ridgewood</v>
      </c>
      <c r="CT656" s="14">
        <f ca="1"/>
        <v>127.22</v>
      </c>
    </row>
    <row r="657" spans="46:98" x14ac:dyDescent="0.3">
      <c r="AT657" t="s">
        <v>1547</v>
      </c>
      <c r="AU657" s="8">
        <v>145.12</v>
      </c>
      <c r="AV657" s="8"/>
      <c r="AW657" s="8"/>
      <c r="AX657" s="14">
        <f ca="1"/>
        <v>654</v>
      </c>
      <c r="AY657" s="14" t="str">
        <f ca="1"/>
        <v>GBC Instant Index™ System for Binding Systems</v>
      </c>
      <c r="AZ657" s="14">
        <f ca="1"/>
        <v>146.76</v>
      </c>
      <c r="BA657" s="8"/>
      <c r="BB657" s="8"/>
      <c r="BC657" s="8"/>
      <c r="BD657" s="8"/>
      <c r="BE657" s="8"/>
      <c r="BU657" t="s">
        <v>2597</v>
      </c>
      <c r="BV657" s="8">
        <v>139.49</v>
      </c>
      <c r="BX657" s="14">
        <f ca="1"/>
        <v>998</v>
      </c>
      <c r="BY657" s="14" t="str">
        <f ca="1"/>
        <v>Leonard Strauss</v>
      </c>
      <c r="BZ657" s="14">
        <f ca="1"/>
        <v>48.33</v>
      </c>
      <c r="CO657" t="s">
        <v>2646</v>
      </c>
      <c r="CP657" s="8">
        <v>199.48</v>
      </c>
      <c r="CR657" s="14">
        <f ca="1"/>
        <v>393</v>
      </c>
      <c r="CS657" s="14" t="str">
        <f ca="1"/>
        <v>Riverside</v>
      </c>
      <c r="CT657" s="14">
        <f ca="1"/>
        <v>638.07000000000005</v>
      </c>
    </row>
    <row r="658" spans="46:98" x14ac:dyDescent="0.3">
      <c r="AT658" t="s">
        <v>2786</v>
      </c>
      <c r="AU658" s="8">
        <v>144.03</v>
      </c>
      <c r="AV658" s="8"/>
      <c r="AW658" s="8"/>
      <c r="AX658" s="14">
        <f ca="1"/>
        <v>655</v>
      </c>
      <c r="AY658" s="14" t="str">
        <f ca="1"/>
        <v>Wirebound Message Forms, Four 2 3/4 x 5 Forms per Page, Pink Paper</v>
      </c>
      <c r="AZ658" s="14">
        <f ca="1"/>
        <v>145.36000000000001</v>
      </c>
      <c r="BA658" s="8"/>
      <c r="BB658" s="8"/>
      <c r="BC658" s="8"/>
      <c r="BD658" s="8"/>
      <c r="BE658" s="8"/>
      <c r="BU658" t="s">
        <v>1007</v>
      </c>
      <c r="BV658" s="8">
        <v>869.53</v>
      </c>
      <c r="BX658" s="14">
        <f ca="1"/>
        <v>19</v>
      </c>
      <c r="BY658" s="14" t="str">
        <f ca="1"/>
        <v>Leroy Blanchard</v>
      </c>
      <c r="BZ658" s="14">
        <f ca="1"/>
        <v>12599.55</v>
      </c>
      <c r="CO658" t="s">
        <v>923</v>
      </c>
      <c r="CP658" s="8">
        <v>4597.8900000000003</v>
      </c>
      <c r="CR658" s="14">
        <f ca="1"/>
        <v>600</v>
      </c>
      <c r="CS658" s="14" t="str">
        <f ca="1"/>
        <v>Riverview</v>
      </c>
      <c r="CT658" s="14">
        <f ca="1"/>
        <v>199.48</v>
      </c>
    </row>
    <row r="659" spans="46:98" x14ac:dyDescent="0.3">
      <c r="AT659" t="s">
        <v>2254</v>
      </c>
      <c r="AU659" s="8">
        <v>143.31</v>
      </c>
      <c r="AV659" s="8"/>
      <c r="AW659" s="8"/>
      <c r="AX659" s="14">
        <f ca="1"/>
        <v>656</v>
      </c>
      <c r="AY659" s="14" t="str">
        <f ca="1"/>
        <v>Belkin Premiere Surge Master II 8-outlet surge protector</v>
      </c>
      <c r="AZ659" s="14">
        <f ca="1"/>
        <v>145.12</v>
      </c>
      <c r="BA659" s="8"/>
      <c r="BB659" s="8"/>
      <c r="BC659" s="8"/>
      <c r="BD659" s="8"/>
      <c r="BE659" s="8"/>
      <c r="BU659" t="s">
        <v>2832</v>
      </c>
      <c r="BV659" s="8">
        <v>58.5</v>
      </c>
      <c r="BX659" s="14">
        <f ca="1"/>
        <v>806</v>
      </c>
      <c r="BY659" s="14" t="str">
        <f ca="1"/>
        <v>Leroy Field</v>
      </c>
      <c r="BZ659" s="14">
        <f ca="1"/>
        <v>139.49</v>
      </c>
      <c r="CO659" t="s">
        <v>1707</v>
      </c>
      <c r="CP659" s="8">
        <v>2239.0300000000002</v>
      </c>
      <c r="CR659" s="14">
        <f ca="1"/>
        <v>91</v>
      </c>
      <c r="CS659" s="14" t="str">
        <f ca="1"/>
        <v>Rochester</v>
      </c>
      <c r="CT659" s="14">
        <f ca="1"/>
        <v>4597.8900000000003</v>
      </c>
    </row>
    <row r="660" spans="46:98" x14ac:dyDescent="0.3">
      <c r="AT660" t="s">
        <v>1425</v>
      </c>
      <c r="AU660" s="8">
        <v>143.1</v>
      </c>
      <c r="AV660" s="8"/>
      <c r="AW660" s="8"/>
      <c r="AX660" s="14">
        <f ca="1"/>
        <v>657</v>
      </c>
      <c r="AY660" s="14" t="str">
        <f ca="1"/>
        <v>Eldon Expressions™ Desk Accessory, Wood Photo Frame, Mahogany</v>
      </c>
      <c r="AZ660" s="14">
        <f ca="1"/>
        <v>144.03</v>
      </c>
      <c r="BA660" s="8"/>
      <c r="BB660" s="8"/>
      <c r="BC660" s="8"/>
      <c r="BD660" s="8"/>
      <c r="BE660" s="8"/>
      <c r="BU660" t="s">
        <v>1752</v>
      </c>
      <c r="BV660" s="8">
        <v>51.83</v>
      </c>
      <c r="BX660" s="14">
        <f ca="1"/>
        <v>419</v>
      </c>
      <c r="BY660" s="14" t="str">
        <f ca="1"/>
        <v>Leslie Hawley</v>
      </c>
      <c r="BZ660" s="14">
        <f ca="1"/>
        <v>869.53</v>
      </c>
      <c r="CO660" t="s">
        <v>1138</v>
      </c>
      <c r="CP660" s="8">
        <v>374.6</v>
      </c>
      <c r="CR660" s="14">
        <f ca="1"/>
        <v>195</v>
      </c>
      <c r="CS660" s="14" t="str">
        <f ca="1"/>
        <v>Rochester Hills</v>
      </c>
      <c r="CT660" s="14">
        <f ca="1"/>
        <v>2239.0300000000002</v>
      </c>
    </row>
    <row r="661" spans="46:98" x14ac:dyDescent="0.3">
      <c r="AT661" t="s">
        <v>2053</v>
      </c>
      <c r="AU661" s="8">
        <v>142.91999999999999</v>
      </c>
      <c r="AV661" s="8"/>
      <c r="AW661" s="8"/>
      <c r="AX661" s="14">
        <f ca="1"/>
        <v>658</v>
      </c>
      <c r="AY661" s="14" t="str">
        <f ca="1"/>
        <v>Avery 485</v>
      </c>
      <c r="AZ661" s="14">
        <f ca="1"/>
        <v>143.31</v>
      </c>
      <c r="BA661" s="8"/>
      <c r="BB661" s="8"/>
      <c r="BC661" s="8"/>
      <c r="BD661" s="8"/>
      <c r="BE661" s="8"/>
      <c r="BU661" t="s">
        <v>2719</v>
      </c>
      <c r="BV661" s="8">
        <v>51.03</v>
      </c>
      <c r="BX661" s="14">
        <f ca="1"/>
        <v>957</v>
      </c>
      <c r="BY661" s="14" t="str">
        <f ca="1"/>
        <v>Leslie Jacobson</v>
      </c>
      <c r="BZ661" s="14">
        <f ca="1"/>
        <v>58.5</v>
      </c>
      <c r="CO661" t="s">
        <v>761</v>
      </c>
      <c r="CP661" s="8">
        <v>336.64</v>
      </c>
      <c r="CR661" s="14">
        <f ca="1"/>
        <v>493</v>
      </c>
      <c r="CS661" s="14" t="str">
        <f ca="1"/>
        <v>Rock Hill</v>
      </c>
      <c r="CT661" s="14">
        <f ca="1"/>
        <v>374.6</v>
      </c>
    </row>
    <row r="662" spans="46:98" x14ac:dyDescent="0.3">
      <c r="AT662" t="s">
        <v>448</v>
      </c>
      <c r="AU662" s="8">
        <v>142.58999999999997</v>
      </c>
      <c r="AV662" s="8"/>
      <c r="AW662" s="8"/>
      <c r="AX662" s="14">
        <f ca="1"/>
        <v>659</v>
      </c>
      <c r="AY662" s="14" t="str">
        <f ca="1"/>
        <v>Newell 342</v>
      </c>
      <c r="AZ662" s="14">
        <f ca="1"/>
        <v>143.1</v>
      </c>
      <c r="BA662" s="8"/>
      <c r="BB662" s="8"/>
      <c r="BC662" s="8"/>
      <c r="BD662" s="8"/>
      <c r="BE662" s="8"/>
      <c r="BU662" t="s">
        <v>2925</v>
      </c>
      <c r="BV662" s="8">
        <v>2181.6999999999998</v>
      </c>
      <c r="BX662" s="14">
        <f ca="1"/>
        <v>988</v>
      </c>
      <c r="BY662" s="14" t="str">
        <f ca="1"/>
        <v>Leslie Rowland</v>
      </c>
      <c r="BZ662" s="14">
        <f ca="1"/>
        <v>51.83</v>
      </c>
      <c r="CO662" t="s">
        <v>1221</v>
      </c>
      <c r="CP662" s="8">
        <v>677.04</v>
      </c>
      <c r="CR662" s="14">
        <f ca="1"/>
        <v>510</v>
      </c>
      <c r="CS662" s="14" t="str">
        <f ca="1"/>
        <v>Rock Island</v>
      </c>
      <c r="CT662" s="14">
        <f ca="1"/>
        <v>336.64</v>
      </c>
    </row>
    <row r="663" spans="46:98" x14ac:dyDescent="0.3">
      <c r="AT663" t="s">
        <v>1130</v>
      </c>
      <c r="AU663" s="8">
        <v>141.12</v>
      </c>
      <c r="AV663" s="8"/>
      <c r="AW663" s="8"/>
      <c r="AX663" s="14">
        <f ca="1"/>
        <v>660</v>
      </c>
      <c r="AY663" s="14" t="str">
        <f ca="1"/>
        <v>SANFORD Major Accent™ Highlighters</v>
      </c>
      <c r="AZ663" s="14">
        <f ca="1"/>
        <v>142.91999999999999</v>
      </c>
      <c r="BA663" s="8"/>
      <c r="BB663" s="8"/>
      <c r="BC663" s="8"/>
      <c r="BD663" s="8"/>
      <c r="BE663" s="8"/>
      <c r="BU663" t="s">
        <v>2878</v>
      </c>
      <c r="BV663" s="8">
        <v>212.89000000000001</v>
      </c>
      <c r="BX663" s="14">
        <f ca="1"/>
        <v>992</v>
      </c>
      <c r="BY663" s="14" t="str">
        <f ca="1"/>
        <v>Leslie Shannon</v>
      </c>
      <c r="BZ663" s="14">
        <f ca="1"/>
        <v>51.03</v>
      </c>
      <c r="CO663" t="s">
        <v>3032</v>
      </c>
      <c r="CP663" s="8">
        <v>3034.61</v>
      </c>
      <c r="CR663" s="14">
        <f ca="1"/>
        <v>381</v>
      </c>
      <c r="CS663" s="14" t="str">
        <f ca="1"/>
        <v>Rock Springs</v>
      </c>
      <c r="CT663" s="14">
        <f ca="1"/>
        <v>677.04</v>
      </c>
    </row>
    <row r="664" spans="46:98" x14ac:dyDescent="0.3">
      <c r="AT664" t="s">
        <v>2863</v>
      </c>
      <c r="AU664" s="8">
        <v>140.69999999999999</v>
      </c>
      <c r="AV664" s="8"/>
      <c r="AW664" s="8"/>
      <c r="AX664" s="14">
        <f ca="1"/>
        <v>661</v>
      </c>
      <c r="AY664" s="14" t="str">
        <f ca="1"/>
        <v>OIC Colored Binder Clips, Assorted Sizes</v>
      </c>
      <c r="AZ664" s="14">
        <f ca="1"/>
        <v>142.58999999999997</v>
      </c>
      <c r="BA664" s="8"/>
      <c r="BB664" s="8"/>
      <c r="BC664" s="8"/>
      <c r="BD664" s="8"/>
      <c r="BE664" s="8"/>
      <c r="BU664" t="s">
        <v>2357</v>
      </c>
      <c r="BV664" s="8">
        <v>200.61</v>
      </c>
      <c r="BX664" s="14">
        <f ca="1"/>
        <v>226</v>
      </c>
      <c r="BY664" s="14" t="str">
        <f ca="1"/>
        <v>Leslie Woodard</v>
      </c>
      <c r="BZ664" s="14">
        <f ca="1"/>
        <v>2181.6999999999998</v>
      </c>
      <c r="CO664" t="s">
        <v>2698</v>
      </c>
      <c r="CP664" s="8">
        <v>100.11</v>
      </c>
      <c r="CR664" s="14">
        <f ca="1"/>
        <v>137</v>
      </c>
      <c r="CS664" s="14" t="str">
        <f ca="1"/>
        <v>Rocky Mount</v>
      </c>
      <c r="CT664" s="14">
        <f ca="1"/>
        <v>3034.61</v>
      </c>
    </row>
    <row r="665" spans="46:98" x14ac:dyDescent="0.3">
      <c r="AT665" t="s">
        <v>1572</v>
      </c>
      <c r="AU665" s="8">
        <v>140.30000000000001</v>
      </c>
      <c r="AV665" s="8"/>
      <c r="AW665" s="8"/>
      <c r="AX665" s="14">
        <f ca="1"/>
        <v>662</v>
      </c>
      <c r="AY665" s="14" t="str">
        <f ca="1"/>
        <v>Acme Galleria® Hot Forged Steel Scissors with Colored Handles</v>
      </c>
      <c r="AZ665" s="14">
        <f ca="1"/>
        <v>141.12</v>
      </c>
      <c r="BA665" s="8"/>
      <c r="BB665" s="8"/>
      <c r="BC665" s="8"/>
      <c r="BD665" s="8"/>
      <c r="BE665" s="8"/>
      <c r="BU665" t="s">
        <v>2980</v>
      </c>
      <c r="BV665" s="8">
        <v>771.3900000000001</v>
      </c>
      <c r="BX665" s="14">
        <f ca="1"/>
        <v>727</v>
      </c>
      <c r="BY665" s="14" t="str">
        <f ca="1"/>
        <v>Lester Copeland</v>
      </c>
      <c r="BZ665" s="14">
        <f ca="1"/>
        <v>212.89000000000001</v>
      </c>
      <c r="CO665" t="s">
        <v>1197</v>
      </c>
      <c r="CP665" s="8">
        <v>723.7600000000001</v>
      </c>
      <c r="CR665" s="14">
        <f ca="1"/>
        <v>692</v>
      </c>
      <c r="CS665" s="14" t="str">
        <f ca="1"/>
        <v>Rogers</v>
      </c>
      <c r="CT665" s="14">
        <f ca="1"/>
        <v>100.11</v>
      </c>
    </row>
    <row r="666" spans="46:98" x14ac:dyDescent="0.3">
      <c r="AT666" t="s">
        <v>998</v>
      </c>
      <c r="AU666" s="8">
        <v>138.51</v>
      </c>
      <c r="AV666" s="8"/>
      <c r="AW666" s="8"/>
      <c r="AX666" s="14">
        <f ca="1"/>
        <v>663</v>
      </c>
      <c r="AY666" s="14" t="str">
        <f ca="1"/>
        <v>GBC Twin Loop™ Wire Binding Elements, 9/16" Spine, Black</v>
      </c>
      <c r="AZ666" s="14">
        <f ca="1"/>
        <v>140.69999999999999</v>
      </c>
      <c r="BA666" s="8"/>
      <c r="BB666" s="8"/>
      <c r="BC666" s="8"/>
      <c r="BD666" s="8"/>
      <c r="BE666" s="8"/>
      <c r="BU666" t="s">
        <v>795</v>
      </c>
      <c r="BV666" s="8">
        <v>1429.81</v>
      </c>
      <c r="BX666" s="14">
        <f ca="1"/>
        <v>743</v>
      </c>
      <c r="BY666" s="14" t="str">
        <f ca="1"/>
        <v>Lester Sawyer</v>
      </c>
      <c r="BZ666" s="14">
        <f ca="1"/>
        <v>200.61</v>
      </c>
      <c r="CO666" t="s">
        <v>3004</v>
      </c>
      <c r="CP666" s="8">
        <v>220.92</v>
      </c>
      <c r="CR666" s="14">
        <f ca="1"/>
        <v>373</v>
      </c>
      <c r="CS666" s="14" t="str">
        <f ca="1"/>
        <v>Rome</v>
      </c>
      <c r="CT666" s="14">
        <f ca="1"/>
        <v>723.7600000000001</v>
      </c>
    </row>
    <row r="667" spans="46:98" x14ac:dyDescent="0.3">
      <c r="AT667" t="s">
        <v>1836</v>
      </c>
      <c r="AU667" s="8">
        <v>138.21</v>
      </c>
      <c r="AV667" s="8"/>
      <c r="AW667" s="8"/>
      <c r="AX667" s="14">
        <f ca="1"/>
        <v>664</v>
      </c>
      <c r="AY667" s="14" t="str">
        <f ca="1"/>
        <v>Wilson Jones® Four-Pocket Poly Binders</v>
      </c>
      <c r="AZ667" s="14">
        <f ca="1"/>
        <v>140.30000000000001</v>
      </c>
      <c r="BA667" s="8"/>
      <c r="BB667" s="8"/>
      <c r="BC667" s="8"/>
      <c r="BD667" s="8"/>
      <c r="BE667" s="8"/>
      <c r="BU667" t="s">
        <v>2912</v>
      </c>
      <c r="BV667" s="8">
        <v>5374.83</v>
      </c>
      <c r="BX667" s="14">
        <f ca="1"/>
        <v>436</v>
      </c>
      <c r="BY667" s="14" t="str">
        <f ca="1"/>
        <v>Lester Woodward Maynard</v>
      </c>
      <c r="BZ667" s="14">
        <f ca="1"/>
        <v>771.3900000000001</v>
      </c>
      <c r="CO667" t="s">
        <v>1077</v>
      </c>
      <c r="CP667" s="8">
        <v>1533.3200000000002</v>
      </c>
      <c r="CR667" s="14">
        <f ca="1"/>
        <v>586</v>
      </c>
      <c r="CS667" s="14" t="str">
        <f ca="1"/>
        <v>Romeoville</v>
      </c>
      <c r="CT667" s="14">
        <f ca="1"/>
        <v>220.92</v>
      </c>
    </row>
    <row r="668" spans="46:98" x14ac:dyDescent="0.3">
      <c r="AT668" t="s">
        <v>1019</v>
      </c>
      <c r="AU668" s="8">
        <v>138.21</v>
      </c>
      <c r="AV668" s="8"/>
      <c r="AW668" s="8"/>
      <c r="AX668" s="14">
        <f ca="1"/>
        <v>665</v>
      </c>
      <c r="AY668" s="14" t="str">
        <f ca="1"/>
        <v>Boston 16765 Mini Stand Up Battery Pencil Sharpener</v>
      </c>
      <c r="AZ668" s="14">
        <f ca="1"/>
        <v>138.51</v>
      </c>
      <c r="BA668" s="8"/>
      <c r="BB668" s="8"/>
      <c r="BC668" s="8"/>
      <c r="BD668" s="8"/>
      <c r="BE668" s="8"/>
      <c r="BU668" t="s">
        <v>2960</v>
      </c>
      <c r="BV668" s="8">
        <v>237.8</v>
      </c>
      <c r="BX668" s="14">
        <f ca="1"/>
        <v>304</v>
      </c>
      <c r="BY668" s="14" t="str">
        <f ca="1"/>
        <v>Lewis Baldwin</v>
      </c>
      <c r="BZ668" s="14">
        <f ca="1"/>
        <v>1429.81</v>
      </c>
      <c r="CO668" t="s">
        <v>1966</v>
      </c>
      <c r="CP668" s="8">
        <v>211.15</v>
      </c>
      <c r="CR668" s="14">
        <f ca="1"/>
        <v>257</v>
      </c>
      <c r="CS668" s="14" t="str">
        <f ca="1"/>
        <v>Rose Hill</v>
      </c>
      <c r="CT668" s="14">
        <f ca="1"/>
        <v>1533.3200000000002</v>
      </c>
    </row>
    <row r="669" spans="46:98" x14ac:dyDescent="0.3">
      <c r="AT669" t="s">
        <v>1741</v>
      </c>
      <c r="AU669" s="8">
        <v>136.23000000000002</v>
      </c>
      <c r="AV669" s="8"/>
      <c r="AW669" s="8"/>
      <c r="AX669" s="14">
        <f ca="1"/>
        <v>666</v>
      </c>
      <c r="AY669" s="14" t="str">
        <f ca="1"/>
        <v>Tenex File Box, Personal Filing Tote with Lid, Black</v>
      </c>
      <c r="AZ669" s="14">
        <f ca="1"/>
        <v>138.21</v>
      </c>
      <c r="BA669" s="8"/>
      <c r="BB669" s="8"/>
      <c r="BC669" s="8"/>
      <c r="BD669" s="8"/>
      <c r="BE669" s="8"/>
      <c r="BU669" t="s">
        <v>503</v>
      </c>
      <c r="BV669" s="8">
        <v>261.56</v>
      </c>
      <c r="BX669" s="14">
        <f ca="1"/>
        <v>94</v>
      </c>
      <c r="BY669" s="14" t="str">
        <f ca="1"/>
        <v>Lillian Day</v>
      </c>
      <c r="BZ669" s="14">
        <f ca="1"/>
        <v>5374.83</v>
      </c>
      <c r="CO669" t="s">
        <v>484</v>
      </c>
      <c r="CP669" s="8">
        <v>5246.53</v>
      </c>
      <c r="CR669" s="14">
        <f ca="1"/>
        <v>591</v>
      </c>
      <c r="CS669" s="14" t="str">
        <f ca="1"/>
        <v>Roselle</v>
      </c>
      <c r="CT669" s="14">
        <f ca="1"/>
        <v>211.15</v>
      </c>
    </row>
    <row r="670" spans="46:98" x14ac:dyDescent="0.3">
      <c r="AT670" t="s">
        <v>2758</v>
      </c>
      <c r="AU670" s="8">
        <v>135.78</v>
      </c>
      <c r="AV670" s="8"/>
      <c r="AW670" s="8"/>
      <c r="AX670" s="14">
        <f ca="1"/>
        <v>666</v>
      </c>
      <c r="AY670" s="14" t="str">
        <f ca="1"/>
        <v>Wilson Jones Impact Binders</v>
      </c>
      <c r="AZ670" s="14">
        <f ca="1"/>
        <v>138.21</v>
      </c>
      <c r="BA670" s="8"/>
      <c r="BB670" s="8"/>
      <c r="BC670" s="8"/>
      <c r="BD670" s="8"/>
      <c r="BE670" s="8"/>
      <c r="BU670" t="s">
        <v>134</v>
      </c>
      <c r="BV670" s="8">
        <v>528.24</v>
      </c>
      <c r="BX670" s="14">
        <f ca="1"/>
        <v>707</v>
      </c>
      <c r="BY670" s="14" t="str">
        <f ca="1"/>
        <v>Lillian Fischer</v>
      </c>
      <c r="BZ670" s="14">
        <f ca="1"/>
        <v>237.8</v>
      </c>
      <c r="CO670" t="s">
        <v>471</v>
      </c>
      <c r="CP670" s="8">
        <v>1299.68</v>
      </c>
      <c r="CR670" s="14">
        <f ca="1"/>
        <v>80</v>
      </c>
      <c r="CS670" s="14" t="str">
        <f ca="1"/>
        <v>Roseville</v>
      </c>
      <c r="CT670" s="14">
        <f ca="1"/>
        <v>5246.53</v>
      </c>
    </row>
    <row r="671" spans="46:98" x14ac:dyDescent="0.3">
      <c r="AT671" t="s">
        <v>1728</v>
      </c>
      <c r="AU671" s="8">
        <v>134.97</v>
      </c>
      <c r="AV671" s="8"/>
      <c r="AW671" s="8"/>
      <c r="AX671" s="14">
        <f ca="1"/>
        <v>668</v>
      </c>
      <c r="AY671" s="14" t="str">
        <f ca="1"/>
        <v>Xerox 1905</v>
      </c>
      <c r="AZ671" s="14">
        <f ca="1"/>
        <v>136.23000000000002</v>
      </c>
      <c r="BA671" s="8"/>
      <c r="BB671" s="8"/>
      <c r="BC671" s="8"/>
      <c r="BD671" s="8"/>
      <c r="BE671" s="8"/>
      <c r="BU671" t="s">
        <v>1210</v>
      </c>
      <c r="BV671" s="8">
        <v>66.319999999999993</v>
      </c>
      <c r="BX671" s="14">
        <f ca="1"/>
        <v>687</v>
      </c>
      <c r="BY671" s="14" t="str">
        <f ca="1"/>
        <v>Linda Blake</v>
      </c>
      <c r="BZ671" s="14">
        <f ca="1"/>
        <v>261.56</v>
      </c>
      <c r="CO671" t="s">
        <v>2386</v>
      </c>
      <c r="CP671" s="8">
        <v>117.7</v>
      </c>
      <c r="CR671" s="14">
        <f ca="1"/>
        <v>282</v>
      </c>
      <c r="CS671" s="14" t="str">
        <f ca="1"/>
        <v>Roswell</v>
      </c>
      <c r="CT671" s="14">
        <f ca="1"/>
        <v>1299.68</v>
      </c>
    </row>
    <row r="672" spans="46:98" x14ac:dyDescent="0.3">
      <c r="AT672" t="s">
        <v>1302</v>
      </c>
      <c r="AU672" s="8">
        <v>134.37</v>
      </c>
      <c r="AV672" s="8"/>
      <c r="AW672" s="8"/>
      <c r="AX672" s="14">
        <f ca="1"/>
        <v>669</v>
      </c>
      <c r="AY672" s="14" t="str">
        <f ca="1"/>
        <v>Eldon Expressions Punched Metal &amp; Wood Desk Accessories, Black &amp; Cherry</v>
      </c>
      <c r="AZ672" s="14">
        <f ca="1"/>
        <v>135.78</v>
      </c>
      <c r="BA672" s="8"/>
      <c r="BB672" s="8"/>
      <c r="BC672" s="8"/>
      <c r="BD672" s="8"/>
      <c r="BE672" s="8"/>
      <c r="BU672" t="s">
        <v>1579</v>
      </c>
      <c r="BV672" s="8">
        <v>5368.34</v>
      </c>
      <c r="BX672" s="14">
        <f ca="1"/>
        <v>517</v>
      </c>
      <c r="BY672" s="14" t="str">
        <f ca="1"/>
        <v>Linda Weiss</v>
      </c>
      <c r="BZ672" s="14">
        <f ca="1"/>
        <v>528.24</v>
      </c>
      <c r="CO672" t="s">
        <v>2274</v>
      </c>
      <c r="CP672" s="8">
        <v>529.24</v>
      </c>
      <c r="CR672" s="14">
        <f ca="1"/>
        <v>674</v>
      </c>
      <c r="CS672" s="14" t="str">
        <f ca="1"/>
        <v>Rotterdam</v>
      </c>
      <c r="CT672" s="14">
        <f ca="1"/>
        <v>117.7</v>
      </c>
    </row>
    <row r="673" spans="46:98" x14ac:dyDescent="0.3">
      <c r="AT673" t="s">
        <v>860</v>
      </c>
      <c r="AU673" s="8">
        <v>133.38</v>
      </c>
      <c r="AV673" s="8"/>
      <c r="AW673" s="8"/>
      <c r="AX673" s="14">
        <f ca="1"/>
        <v>670</v>
      </c>
      <c r="AY673" s="14" t="str">
        <f ca="1"/>
        <v>Newell 329</v>
      </c>
      <c r="AZ673" s="14">
        <f ca="1"/>
        <v>134.97</v>
      </c>
      <c r="BA673" s="8"/>
      <c r="BB673" s="8"/>
      <c r="BC673" s="8"/>
      <c r="BD673" s="8"/>
      <c r="BE673" s="8"/>
      <c r="BU673" t="s">
        <v>235</v>
      </c>
      <c r="BV673" s="8">
        <v>5781.91</v>
      </c>
      <c r="BX673" s="14">
        <f ca="1"/>
        <v>938</v>
      </c>
      <c r="BY673" s="14" t="str">
        <f ca="1"/>
        <v>Lindsay Link</v>
      </c>
      <c r="BZ673" s="14">
        <f ca="1"/>
        <v>66.319999999999993</v>
      </c>
      <c r="CO673" t="s">
        <v>910</v>
      </c>
      <c r="CP673" s="8">
        <v>1598.46</v>
      </c>
      <c r="CR673" s="14">
        <f ca="1"/>
        <v>423</v>
      </c>
      <c r="CS673" s="14" t="str">
        <f ca="1"/>
        <v>Round Rock</v>
      </c>
      <c r="CT673" s="14">
        <f ca="1"/>
        <v>529.24</v>
      </c>
    </row>
    <row r="674" spans="46:98" x14ac:dyDescent="0.3">
      <c r="AT674" t="s">
        <v>2068</v>
      </c>
      <c r="AU674" s="8">
        <v>133.08999999999997</v>
      </c>
      <c r="AV674" s="8"/>
      <c r="AW674" s="8"/>
      <c r="AX674" s="14">
        <f ca="1"/>
        <v>671</v>
      </c>
      <c r="AY674" s="14" t="str">
        <f ca="1"/>
        <v>Staples Metal Binder Clips</v>
      </c>
      <c r="AZ674" s="14">
        <f ca="1"/>
        <v>134.37</v>
      </c>
      <c r="BA674" s="8"/>
      <c r="BB674" s="8"/>
      <c r="BC674" s="8"/>
      <c r="BD674" s="8"/>
      <c r="BE674" s="8"/>
      <c r="BU674" t="s">
        <v>803</v>
      </c>
      <c r="BV674" s="8">
        <v>474.32</v>
      </c>
      <c r="BX674" s="14">
        <f ca="1"/>
        <v>95</v>
      </c>
      <c r="BY674" s="14" t="str">
        <f ca="1"/>
        <v>Lindsay O'Connell</v>
      </c>
      <c r="BZ674" s="14">
        <f ca="1"/>
        <v>5368.34</v>
      </c>
      <c r="CO674" t="s">
        <v>878</v>
      </c>
      <c r="CP674" s="8">
        <v>150.6</v>
      </c>
      <c r="CR674" s="14">
        <f ca="1"/>
        <v>253</v>
      </c>
      <c r="CS674" s="14" t="str">
        <f ca="1"/>
        <v>Roy</v>
      </c>
      <c r="CT674" s="14">
        <f ca="1"/>
        <v>1598.46</v>
      </c>
    </row>
    <row r="675" spans="46:98" x14ac:dyDescent="0.3">
      <c r="AT675" t="s">
        <v>139</v>
      </c>
      <c r="AU675" s="8">
        <v>132.53</v>
      </c>
      <c r="AV675" s="8"/>
      <c r="AW675" s="8"/>
      <c r="AX675" s="14">
        <f ca="1"/>
        <v>672</v>
      </c>
      <c r="AY675" s="14" t="str">
        <f ca="1"/>
        <v>Acme Design Line 8" Stainless Steel Bent Scissors w/Champagne Handles, 3-1/8" Cut</v>
      </c>
      <c r="AZ675" s="14">
        <f ca="1"/>
        <v>133.38</v>
      </c>
      <c r="BA675" s="8"/>
      <c r="BB675" s="8"/>
      <c r="BC675" s="8"/>
      <c r="BD675" s="8"/>
      <c r="BE675" s="8"/>
      <c r="BU675" t="s">
        <v>2142</v>
      </c>
      <c r="BV675" s="8">
        <v>203.05</v>
      </c>
      <c r="BX675" s="14">
        <f ca="1"/>
        <v>87</v>
      </c>
      <c r="BY675" s="14" t="str">
        <f ca="1"/>
        <v>Lindsay P Ashley</v>
      </c>
      <c r="BZ675" s="14">
        <f ca="1"/>
        <v>5781.91</v>
      </c>
      <c r="CO675" t="s">
        <v>783</v>
      </c>
      <c r="CP675" s="8">
        <v>1114.6099999999999</v>
      </c>
      <c r="CR675" s="14">
        <f ca="1"/>
        <v>640</v>
      </c>
      <c r="CS675" s="14" t="str">
        <f ca="1"/>
        <v>Royal Palm Beach</v>
      </c>
      <c r="CT675" s="14">
        <f ca="1"/>
        <v>150.6</v>
      </c>
    </row>
    <row r="676" spans="46:98" x14ac:dyDescent="0.3">
      <c r="AT676" t="s">
        <v>1710</v>
      </c>
      <c r="AU676" s="8">
        <v>132.22999999999999</v>
      </c>
      <c r="AV676" s="8"/>
      <c r="AW676" s="8"/>
      <c r="AX676" s="14">
        <f ca="1"/>
        <v>673</v>
      </c>
      <c r="AY676" s="14" t="str">
        <f ca="1"/>
        <v>Xerox 1933</v>
      </c>
      <c r="AZ676" s="14">
        <f ca="1"/>
        <v>133.08999999999997</v>
      </c>
      <c r="BA676" s="8"/>
      <c r="BB676" s="8"/>
      <c r="BC676" s="8"/>
      <c r="BD676" s="8"/>
      <c r="BE676" s="8"/>
      <c r="BU676" t="s">
        <v>445</v>
      </c>
      <c r="BV676" s="8">
        <v>1191.54</v>
      </c>
      <c r="BX676" s="14">
        <f ca="1"/>
        <v>540</v>
      </c>
      <c r="BY676" s="14" t="str">
        <f ca="1"/>
        <v>Lindsay Tate</v>
      </c>
      <c r="BZ676" s="14">
        <f ca="1"/>
        <v>474.32</v>
      </c>
      <c r="CO676" t="s">
        <v>846</v>
      </c>
      <c r="CP676" s="8">
        <v>6963.67</v>
      </c>
      <c r="CR676" s="14">
        <f ca="1"/>
        <v>307</v>
      </c>
      <c r="CS676" s="14" t="str">
        <f ca="1"/>
        <v>Rutland</v>
      </c>
      <c r="CT676" s="14">
        <f ca="1"/>
        <v>1114.6099999999999</v>
      </c>
    </row>
    <row r="677" spans="46:98" x14ac:dyDescent="0.3">
      <c r="AT677" t="s">
        <v>2310</v>
      </c>
      <c r="AU677" s="8">
        <v>132.08000000000001</v>
      </c>
      <c r="AV677" s="8"/>
      <c r="AW677" s="8"/>
      <c r="AX677" s="14">
        <f ca="1"/>
        <v>674</v>
      </c>
      <c r="AY677" s="14" t="str">
        <f ca="1"/>
        <v>Newell 343</v>
      </c>
      <c r="AZ677" s="14">
        <f ca="1"/>
        <v>132.53</v>
      </c>
      <c r="BA677" s="8"/>
      <c r="BB677" s="8"/>
      <c r="BC677" s="8"/>
      <c r="BD677" s="8"/>
      <c r="BE677" s="8"/>
      <c r="BU677" t="s">
        <v>1115</v>
      </c>
      <c r="BV677" s="8">
        <v>252.18</v>
      </c>
      <c r="BX677" s="14">
        <f ca="1"/>
        <v>739</v>
      </c>
      <c r="BY677" s="14" t="str">
        <f ca="1"/>
        <v>Lindsay Webb</v>
      </c>
      <c r="BZ677" s="14">
        <f ca="1"/>
        <v>203.05</v>
      </c>
      <c r="CO677" t="s">
        <v>2204</v>
      </c>
      <c r="CP677" s="8">
        <v>40.869999999999997</v>
      </c>
      <c r="CR677" s="14">
        <f ca="1"/>
        <v>55</v>
      </c>
      <c r="CS677" s="14" t="str">
        <f ca="1"/>
        <v>Saco</v>
      </c>
      <c r="CT677" s="14">
        <f ca="1"/>
        <v>6963.67</v>
      </c>
    </row>
    <row r="678" spans="46:98" x14ac:dyDescent="0.3">
      <c r="AT678" t="s">
        <v>263</v>
      </c>
      <c r="AU678" s="8">
        <v>131.13</v>
      </c>
      <c r="AV678" s="8"/>
      <c r="AW678" s="8"/>
      <c r="AX678" s="14">
        <f ca="1"/>
        <v>675</v>
      </c>
      <c r="AY678" s="14" t="str">
        <f ca="1"/>
        <v>Executive Impressions 13-1/2" Indoor/Outdoor Wall Clock</v>
      </c>
      <c r="AZ678" s="14">
        <f ca="1"/>
        <v>132.22999999999999</v>
      </c>
      <c r="BA678" s="8"/>
      <c r="BB678" s="8"/>
      <c r="BC678" s="8"/>
      <c r="BD678" s="8"/>
      <c r="BE678" s="8"/>
      <c r="BU678" t="s">
        <v>2370</v>
      </c>
      <c r="BV678" s="8">
        <v>627.19000000000005</v>
      </c>
      <c r="BX678" s="14">
        <f ca="1"/>
        <v>347</v>
      </c>
      <c r="BY678" s="14" t="str">
        <f ca="1"/>
        <v>Lisa Branch</v>
      </c>
      <c r="BZ678" s="14">
        <f ca="1"/>
        <v>1191.54</v>
      </c>
      <c r="CO678" t="s">
        <v>1927</v>
      </c>
      <c r="CP678" s="8">
        <v>883.63</v>
      </c>
      <c r="CR678" s="14">
        <f ca="1"/>
        <v>792</v>
      </c>
      <c r="CS678" s="14" t="str">
        <f ca="1"/>
        <v>Sacramento</v>
      </c>
      <c r="CT678" s="14">
        <f ca="1"/>
        <v>40.869999999999997</v>
      </c>
    </row>
    <row r="679" spans="46:98" x14ac:dyDescent="0.3">
      <c r="AT679" t="s">
        <v>1375</v>
      </c>
      <c r="AU679" s="8">
        <v>130.91</v>
      </c>
      <c r="AV679" s="8"/>
      <c r="AW679" s="8"/>
      <c r="AX679" s="14">
        <f ca="1"/>
        <v>676</v>
      </c>
      <c r="AY679" s="14" t="str">
        <f ca="1"/>
        <v>REDIFORM Incoming/Outgoing Call Register, 11" X 8 1/2", 100 Messages</v>
      </c>
      <c r="AZ679" s="14">
        <f ca="1"/>
        <v>132.08000000000001</v>
      </c>
      <c r="BA679" s="8"/>
      <c r="BB679" s="8"/>
      <c r="BC679" s="8"/>
      <c r="BD679" s="8"/>
      <c r="BE679" s="8"/>
      <c r="BU679" t="s">
        <v>1099</v>
      </c>
      <c r="BV679" s="8">
        <v>962.6099999999999</v>
      </c>
      <c r="BX679" s="14">
        <f ca="1"/>
        <v>699</v>
      </c>
      <c r="BY679" s="14" t="str">
        <f ca="1"/>
        <v>Lisa Kim</v>
      </c>
      <c r="BZ679" s="14">
        <f ca="1"/>
        <v>252.18</v>
      </c>
      <c r="CO679" t="s">
        <v>2380</v>
      </c>
      <c r="CP679" s="8">
        <v>196.41</v>
      </c>
      <c r="CR679" s="14">
        <f ca="1"/>
        <v>347</v>
      </c>
      <c r="CS679" s="14" t="str">
        <f ca="1"/>
        <v>Saginaw</v>
      </c>
      <c r="CT679" s="14">
        <f ca="1"/>
        <v>883.63</v>
      </c>
    </row>
    <row r="680" spans="46:98" x14ac:dyDescent="0.3">
      <c r="AT680" t="s">
        <v>1058</v>
      </c>
      <c r="AU680" s="8">
        <v>130.74</v>
      </c>
      <c r="AV680" s="8"/>
      <c r="AW680" s="8"/>
      <c r="AX680" s="14">
        <f ca="1"/>
        <v>677</v>
      </c>
      <c r="AY680" s="14" t="str">
        <f ca="1"/>
        <v>Staples® General Use 3-Ring Binders</v>
      </c>
      <c r="AZ680" s="14">
        <f ca="1"/>
        <v>131.13</v>
      </c>
      <c r="BA680" s="8"/>
      <c r="BB680" s="8"/>
      <c r="BC680" s="8"/>
      <c r="BD680" s="8"/>
      <c r="BE680" s="8"/>
      <c r="BU680" t="s">
        <v>425</v>
      </c>
      <c r="BV680" s="8">
        <v>331.37</v>
      </c>
      <c r="BX680" s="14">
        <f ca="1"/>
        <v>481</v>
      </c>
      <c r="BY680" s="14" t="str">
        <f ca="1"/>
        <v>Lloyd Cannon</v>
      </c>
      <c r="BZ680" s="14">
        <f ca="1"/>
        <v>627.19000000000005</v>
      </c>
      <c r="CO680" t="s">
        <v>1075</v>
      </c>
      <c r="CP680" s="8">
        <v>2737.4300000000003</v>
      </c>
      <c r="CR680" s="14">
        <f ca="1"/>
        <v>601</v>
      </c>
      <c r="CS680" s="14" t="str">
        <f ca="1"/>
        <v>Saint Charles</v>
      </c>
      <c r="CT680" s="14">
        <f ca="1"/>
        <v>196.41</v>
      </c>
    </row>
    <row r="681" spans="46:98" x14ac:dyDescent="0.3">
      <c r="AT681" t="s">
        <v>1065</v>
      </c>
      <c r="AU681" s="8">
        <v>130.62</v>
      </c>
      <c r="AV681" s="8"/>
      <c r="AW681" s="8"/>
      <c r="AX681" s="14">
        <f ca="1"/>
        <v>678</v>
      </c>
      <c r="AY681" s="14" t="str">
        <f ca="1"/>
        <v>Zoom V.92 V.44 PCI Internal Controllerless FaxModem</v>
      </c>
      <c r="AZ681" s="14">
        <f ca="1"/>
        <v>130.91</v>
      </c>
      <c r="BA681" s="8"/>
      <c r="BB681" s="8"/>
      <c r="BC681" s="8"/>
      <c r="BD681" s="8"/>
      <c r="BE681" s="8"/>
      <c r="BU681" t="s">
        <v>2389</v>
      </c>
      <c r="BV681" s="8">
        <v>6938.19</v>
      </c>
      <c r="BX681" s="14">
        <f ca="1"/>
        <v>392</v>
      </c>
      <c r="BY681" s="14" t="str">
        <f ca="1"/>
        <v>Lloyd Dickson</v>
      </c>
      <c r="BZ681" s="14">
        <f ca="1"/>
        <v>962.6099999999999</v>
      </c>
      <c r="CO681" t="s">
        <v>1092</v>
      </c>
      <c r="CP681" s="8">
        <v>2337.81</v>
      </c>
      <c r="CR681" s="14">
        <f ca="1"/>
        <v>162</v>
      </c>
      <c r="CS681" s="14" t="str">
        <f ca="1"/>
        <v>Saint Louis</v>
      </c>
      <c r="CT681" s="14">
        <f ca="1"/>
        <v>2737.4300000000003</v>
      </c>
    </row>
    <row r="682" spans="46:98" x14ac:dyDescent="0.3">
      <c r="AT682" t="s">
        <v>2123</v>
      </c>
      <c r="AU682" s="8">
        <v>130.53</v>
      </c>
      <c r="AV682" s="8"/>
      <c r="AW682" s="8"/>
      <c r="AX682" s="14">
        <f ca="1"/>
        <v>679</v>
      </c>
      <c r="AY682" s="14" t="str">
        <f ca="1"/>
        <v>Executive Impressions 8-1/2" Career Panel/Partition Cubicle Clock</v>
      </c>
      <c r="AZ682" s="14">
        <f ca="1"/>
        <v>130.74</v>
      </c>
      <c r="BA682" s="8"/>
      <c r="BB682" s="8"/>
      <c r="BC682" s="8"/>
      <c r="BD682" s="8"/>
      <c r="BE682" s="8"/>
      <c r="BU682" t="s">
        <v>714</v>
      </c>
      <c r="BV682" s="8">
        <v>1735.19</v>
      </c>
      <c r="BX682" s="14">
        <f ca="1"/>
        <v>628</v>
      </c>
      <c r="BY682" s="14" t="str">
        <f ca="1"/>
        <v>Lloyd Dolan</v>
      </c>
      <c r="BZ682" s="14">
        <f ca="1"/>
        <v>331.37</v>
      </c>
      <c r="CO682" t="s">
        <v>3026</v>
      </c>
      <c r="CP682" s="8">
        <v>17.420000000000002</v>
      </c>
      <c r="CR682" s="14">
        <f ca="1"/>
        <v>189</v>
      </c>
      <c r="CS682" s="14" t="str">
        <f ca="1"/>
        <v>Saint Paul</v>
      </c>
      <c r="CT682" s="14">
        <f ca="1"/>
        <v>2337.81</v>
      </c>
    </row>
    <row r="683" spans="46:98" x14ac:dyDescent="0.3">
      <c r="AT683" t="s">
        <v>720</v>
      </c>
      <c r="AU683" s="8">
        <v>129.25</v>
      </c>
      <c r="AV683" s="8"/>
      <c r="AW683" s="8"/>
      <c r="AX683" s="14">
        <f ca="1"/>
        <v>680</v>
      </c>
      <c r="AY683" s="14" t="str">
        <f ca="1"/>
        <v>Fellowes Mobile Numeric Keypad, Graphite</v>
      </c>
      <c r="AZ683" s="14">
        <f ca="1"/>
        <v>130.62</v>
      </c>
      <c r="BA683" s="8"/>
      <c r="BB683" s="8"/>
      <c r="BC683" s="8"/>
      <c r="BD683" s="8"/>
      <c r="BE683" s="8"/>
      <c r="BU683" t="s">
        <v>798</v>
      </c>
      <c r="BV683" s="8">
        <v>164.71</v>
      </c>
      <c r="BX683" s="14">
        <f ca="1"/>
        <v>73</v>
      </c>
      <c r="BY683" s="14" t="str">
        <f ca="1"/>
        <v>Lloyd Fuller</v>
      </c>
      <c r="BZ683" s="14">
        <f ca="1"/>
        <v>6938.19</v>
      </c>
      <c r="CO683" t="s">
        <v>701</v>
      </c>
      <c r="CP683" s="8">
        <v>1829.25</v>
      </c>
      <c r="CR683" s="14">
        <f ca="1"/>
        <v>847</v>
      </c>
      <c r="CS683" s="14" t="str">
        <f ca="1"/>
        <v>Saint Peters</v>
      </c>
      <c r="CT683" s="14">
        <f ca="1"/>
        <v>17.420000000000002</v>
      </c>
    </row>
    <row r="684" spans="46:98" x14ac:dyDescent="0.3">
      <c r="AT684" t="s">
        <v>590</v>
      </c>
      <c r="AU684" s="8">
        <v>128.19999999999999</v>
      </c>
      <c r="AV684" s="8"/>
      <c r="AW684" s="8"/>
      <c r="AX684" s="14">
        <f ca="1"/>
        <v>681</v>
      </c>
      <c r="AY684" s="14" t="str">
        <f ca="1"/>
        <v>XtraLife® ClearVue™ Slant-D® Ring Binders by Cardinal</v>
      </c>
      <c r="AZ684" s="14">
        <f ca="1"/>
        <v>130.53</v>
      </c>
      <c r="BA684" s="8"/>
      <c r="BB684" s="8"/>
      <c r="BC684" s="8"/>
      <c r="BD684" s="8"/>
      <c r="BE684" s="8"/>
      <c r="BU684" t="s">
        <v>2532</v>
      </c>
      <c r="BV684" s="8">
        <v>72.83</v>
      </c>
      <c r="BX684" s="14">
        <f ca="1"/>
        <v>272</v>
      </c>
      <c r="BY684" s="14" t="str">
        <f ca="1"/>
        <v>Lloyd Levin</v>
      </c>
      <c r="BZ684" s="14">
        <f ca="1"/>
        <v>1735.19</v>
      </c>
      <c r="CO684" t="s">
        <v>1717</v>
      </c>
      <c r="CP684" s="8">
        <v>2610.12</v>
      </c>
      <c r="CR684" s="14">
        <f ca="1"/>
        <v>235</v>
      </c>
      <c r="CS684" s="14" t="str">
        <f ca="1"/>
        <v>Saint Petersburg</v>
      </c>
      <c r="CT684" s="14">
        <f ca="1"/>
        <v>1829.25</v>
      </c>
    </row>
    <row r="685" spans="46:98" x14ac:dyDescent="0.3">
      <c r="AT685" t="s">
        <v>1700</v>
      </c>
      <c r="AU685" s="8">
        <v>127.83</v>
      </c>
      <c r="AV685" s="8"/>
      <c r="AW685" s="8"/>
      <c r="AX685" s="14">
        <f ca="1"/>
        <v>682</v>
      </c>
      <c r="AY685" s="14" t="str">
        <f ca="1"/>
        <v>Acco 6 Outlet Guardian Premium Surge Suppressor</v>
      </c>
      <c r="AZ685" s="14">
        <f ca="1"/>
        <v>129.25</v>
      </c>
      <c r="BA685" s="8"/>
      <c r="BB685" s="8"/>
      <c r="BC685" s="8"/>
      <c r="BD685" s="8"/>
      <c r="BE685" s="8"/>
      <c r="BU685" t="s">
        <v>2557</v>
      </c>
      <c r="BV685" s="8">
        <v>2441.27</v>
      </c>
      <c r="BX685" s="14">
        <f ca="1"/>
        <v>778</v>
      </c>
      <c r="BY685" s="14" t="str">
        <f ca="1"/>
        <v>Lloyd Norris</v>
      </c>
      <c r="BZ685" s="14">
        <f ca="1"/>
        <v>164.71</v>
      </c>
      <c r="CO685" t="s">
        <v>983</v>
      </c>
      <c r="CP685" s="8">
        <v>2226.2399999999998</v>
      </c>
      <c r="CR685" s="14">
        <f ca="1"/>
        <v>173</v>
      </c>
      <c r="CS685" s="14" t="str">
        <f ca="1"/>
        <v>Salem</v>
      </c>
      <c r="CT685" s="14">
        <f ca="1"/>
        <v>2610.12</v>
      </c>
    </row>
    <row r="686" spans="46:98" x14ac:dyDescent="0.3">
      <c r="AT686" t="s">
        <v>530</v>
      </c>
      <c r="AU686" s="8">
        <v>126.49</v>
      </c>
      <c r="AV686" s="8"/>
      <c r="AW686" s="8"/>
      <c r="AX686" s="14">
        <f ca="1"/>
        <v>683</v>
      </c>
      <c r="AY686" s="14" t="str">
        <f ca="1"/>
        <v>Avery Binder Labels</v>
      </c>
      <c r="AZ686" s="14">
        <f ca="1"/>
        <v>128.19999999999999</v>
      </c>
      <c r="BA686" s="8"/>
      <c r="BB686" s="8"/>
      <c r="BC686" s="8"/>
      <c r="BD686" s="8"/>
      <c r="BE686" s="8"/>
      <c r="BU686" t="s">
        <v>266</v>
      </c>
      <c r="BV686" s="8">
        <v>8910.74</v>
      </c>
      <c r="BX686" s="14">
        <f ca="1"/>
        <v>926</v>
      </c>
      <c r="BY686" s="14" t="str">
        <f ca="1"/>
        <v>Lloyd Spencer</v>
      </c>
      <c r="BZ686" s="14">
        <f ca="1"/>
        <v>72.83</v>
      </c>
      <c r="CO686" t="s">
        <v>743</v>
      </c>
      <c r="CP686" s="8">
        <v>894.03000000000009</v>
      </c>
      <c r="CR686" s="14">
        <f ca="1"/>
        <v>198</v>
      </c>
      <c r="CS686" s="14" t="str">
        <f ca="1"/>
        <v>Salinas</v>
      </c>
      <c r="CT686" s="14">
        <f ca="1"/>
        <v>2226.2399999999998</v>
      </c>
    </row>
    <row r="687" spans="46:98" x14ac:dyDescent="0.3">
      <c r="AT687" t="s">
        <v>1566</v>
      </c>
      <c r="AU687" s="8">
        <v>126.48</v>
      </c>
      <c r="AV687" s="8"/>
      <c r="AW687" s="8"/>
      <c r="AX687" s="14">
        <f ca="1"/>
        <v>684</v>
      </c>
      <c r="AY687" s="14" t="str">
        <f ca="1"/>
        <v>Xerox 20</v>
      </c>
      <c r="AZ687" s="14">
        <f ca="1"/>
        <v>127.83</v>
      </c>
      <c r="BA687" s="8"/>
      <c r="BB687" s="8"/>
      <c r="BC687" s="8"/>
      <c r="BD687" s="8"/>
      <c r="BE687" s="8"/>
      <c r="BU687" t="s">
        <v>2934</v>
      </c>
      <c r="BV687" s="8">
        <v>1769.91</v>
      </c>
      <c r="BX687" s="14">
        <f ca="1"/>
        <v>201</v>
      </c>
      <c r="BY687" s="14" t="str">
        <f ca="1"/>
        <v>Lois Hamilton</v>
      </c>
      <c r="BZ687" s="14">
        <f ca="1"/>
        <v>2441.27</v>
      </c>
      <c r="CO687" t="s">
        <v>1045</v>
      </c>
      <c r="CP687" s="8">
        <v>575.70000000000005</v>
      </c>
      <c r="CR687" s="14">
        <f ca="1"/>
        <v>345</v>
      </c>
      <c r="CS687" s="14" t="str">
        <f ca="1"/>
        <v>Salisbury</v>
      </c>
      <c r="CT687" s="14">
        <f ca="1"/>
        <v>894.03000000000009</v>
      </c>
    </row>
    <row r="688" spans="46:98" x14ac:dyDescent="0.3">
      <c r="AT688" t="s">
        <v>385</v>
      </c>
      <c r="AU688" s="8">
        <v>126.34</v>
      </c>
      <c r="AV688" s="8"/>
      <c r="AW688" s="8"/>
      <c r="AX688" s="14">
        <f ca="1"/>
        <v>685</v>
      </c>
      <c r="AY688" s="14" t="str">
        <f ca="1"/>
        <v>Xerox 216</v>
      </c>
      <c r="AZ688" s="14">
        <f ca="1"/>
        <v>126.49</v>
      </c>
      <c r="BA688" s="8"/>
      <c r="BB688" s="8"/>
      <c r="BC688" s="8"/>
      <c r="BD688" s="8"/>
      <c r="BE688" s="8"/>
      <c r="BU688" t="s">
        <v>1271</v>
      </c>
      <c r="BV688" s="8">
        <v>291.49</v>
      </c>
      <c r="BX688" s="14">
        <f ca="1"/>
        <v>48</v>
      </c>
      <c r="BY688" s="14" t="str">
        <f ca="1"/>
        <v>Lois Hansen</v>
      </c>
      <c r="BZ688" s="14">
        <f ca="1"/>
        <v>8910.74</v>
      </c>
      <c r="CO688" t="s">
        <v>1288</v>
      </c>
      <c r="CP688" s="8">
        <v>2115.9500000000003</v>
      </c>
      <c r="CR688" s="14">
        <f ca="1"/>
        <v>409</v>
      </c>
      <c r="CS688" s="14" t="str">
        <f ca="1"/>
        <v>Salt Lake City</v>
      </c>
      <c r="CT688" s="14">
        <f ca="1"/>
        <v>575.70000000000005</v>
      </c>
    </row>
    <row r="689" spans="46:98" x14ac:dyDescent="0.3">
      <c r="AT689" t="s">
        <v>366</v>
      </c>
      <c r="AU689" s="8">
        <v>126.00999999999999</v>
      </c>
      <c r="AV689" s="8"/>
      <c r="AW689" s="8"/>
      <c r="AX689" s="14">
        <f ca="1"/>
        <v>686</v>
      </c>
      <c r="AY689" s="14" t="str">
        <f ca="1"/>
        <v>Staples 6 Outlet Surge</v>
      </c>
      <c r="AZ689" s="14">
        <f ca="1"/>
        <v>126.48</v>
      </c>
      <c r="BA689" s="8"/>
      <c r="BB689" s="8"/>
      <c r="BC689" s="8"/>
      <c r="BD689" s="8"/>
      <c r="BE689" s="8"/>
      <c r="BU689" t="s">
        <v>867</v>
      </c>
      <c r="BV689" s="8">
        <v>493.7</v>
      </c>
      <c r="BX689" s="14">
        <f ca="1"/>
        <v>266</v>
      </c>
      <c r="BY689" s="14" t="str">
        <f ca="1"/>
        <v>Lois Rowland</v>
      </c>
      <c r="BZ689" s="14">
        <f ca="1"/>
        <v>1769.91</v>
      </c>
      <c r="CO689" t="s">
        <v>1028</v>
      </c>
      <c r="CP689" s="8">
        <v>680.58</v>
      </c>
      <c r="CR689" s="14">
        <f ca="1"/>
        <v>209</v>
      </c>
      <c r="CS689" s="14" t="str">
        <f ca="1"/>
        <v>San Antonio</v>
      </c>
      <c r="CT689" s="14">
        <f ca="1"/>
        <v>2115.9500000000003</v>
      </c>
    </row>
    <row r="690" spans="46:98" x14ac:dyDescent="0.3">
      <c r="AT690" t="s">
        <v>1177</v>
      </c>
      <c r="AU690" s="8">
        <v>125.9</v>
      </c>
      <c r="AV690" s="8"/>
      <c r="AW690" s="8"/>
      <c r="AX690" s="14">
        <f ca="1"/>
        <v>687</v>
      </c>
      <c r="AY690" s="14" t="str">
        <f ca="1"/>
        <v>Xerox 193</v>
      </c>
      <c r="AZ690" s="14">
        <f ca="1"/>
        <v>126.34</v>
      </c>
      <c r="BA690" s="8"/>
      <c r="BB690" s="8"/>
      <c r="BC690" s="8"/>
      <c r="BD690" s="8"/>
      <c r="BE690" s="8"/>
      <c r="BU690" t="s">
        <v>674</v>
      </c>
      <c r="BV690" s="8">
        <v>627.04</v>
      </c>
      <c r="BX690" s="14">
        <f ca="1"/>
        <v>658</v>
      </c>
      <c r="BY690" s="14" t="str">
        <f ca="1"/>
        <v>Lori Wolfe</v>
      </c>
      <c r="BZ690" s="14">
        <f ca="1"/>
        <v>291.49</v>
      </c>
      <c r="CO690" t="s">
        <v>1805</v>
      </c>
      <c r="CP690" s="8">
        <v>24.57</v>
      </c>
      <c r="CR690" s="14">
        <f ca="1"/>
        <v>378</v>
      </c>
      <c r="CS690" s="14" t="str">
        <f ca="1"/>
        <v>San Carlos</v>
      </c>
      <c r="CT690" s="14">
        <f ca="1"/>
        <v>680.58</v>
      </c>
    </row>
    <row r="691" spans="46:98" x14ac:dyDescent="0.3">
      <c r="AT691" t="s">
        <v>2709</v>
      </c>
      <c r="AU691" s="8">
        <v>125.77</v>
      </c>
      <c r="AV691" s="8"/>
      <c r="AW691" s="8"/>
      <c r="AX691" s="14">
        <f ca="1"/>
        <v>688</v>
      </c>
      <c r="AY691" s="14" t="str">
        <f ca="1"/>
        <v>Fuji Slim Jewel Case CD-R</v>
      </c>
      <c r="AZ691" s="14">
        <f ca="1"/>
        <v>126.00999999999999</v>
      </c>
      <c r="BA691" s="8"/>
      <c r="BB691" s="8"/>
      <c r="BC691" s="8"/>
      <c r="BD691" s="8"/>
      <c r="BE691" s="8"/>
      <c r="BU691" t="s">
        <v>122</v>
      </c>
      <c r="BV691" s="8">
        <v>11568.51</v>
      </c>
      <c r="BX691" s="14">
        <f ca="1"/>
        <v>533</v>
      </c>
      <c r="BY691" s="14" t="str">
        <f ca="1"/>
        <v>Lorraine Boykin</v>
      </c>
      <c r="BZ691" s="14">
        <f ca="1"/>
        <v>493.7</v>
      </c>
      <c r="CO691" t="s">
        <v>187</v>
      </c>
      <c r="CP691" s="8">
        <v>17413.48</v>
      </c>
      <c r="CR691" s="14">
        <f ca="1"/>
        <v>834</v>
      </c>
      <c r="CS691" s="14" t="str">
        <f ca="1"/>
        <v>San Clemente</v>
      </c>
      <c r="CT691" s="14">
        <f ca="1"/>
        <v>24.57</v>
      </c>
    </row>
    <row r="692" spans="46:98" x14ac:dyDescent="0.3">
      <c r="AT692" t="s">
        <v>767</v>
      </c>
      <c r="AU692" s="8">
        <v>125.53999999999999</v>
      </c>
      <c r="AV692" s="8"/>
      <c r="AW692" s="8"/>
      <c r="AX692" s="14">
        <f ca="1"/>
        <v>689</v>
      </c>
      <c r="AY692" s="14" t="str">
        <f ca="1"/>
        <v>Novimex Fabric Task Chair</v>
      </c>
      <c r="AZ692" s="14">
        <f ca="1"/>
        <v>125.9</v>
      </c>
      <c r="BA692" s="8"/>
      <c r="BB692" s="8"/>
      <c r="BC692" s="8"/>
      <c r="BD692" s="8"/>
      <c r="BE692" s="8"/>
      <c r="BU692" t="s">
        <v>1506</v>
      </c>
      <c r="BV692" s="8">
        <v>32.76</v>
      </c>
      <c r="BX692" s="14">
        <f ca="1"/>
        <v>482</v>
      </c>
      <c r="BY692" s="14" t="str">
        <f ca="1"/>
        <v>Lorraine Kelly</v>
      </c>
      <c r="BZ692" s="14">
        <f ca="1"/>
        <v>627.04</v>
      </c>
      <c r="CO692" t="s">
        <v>103</v>
      </c>
      <c r="CP692" s="8">
        <v>10481.98</v>
      </c>
      <c r="CR692" s="14">
        <f ca="1"/>
        <v>11</v>
      </c>
      <c r="CS692" s="14" t="str">
        <f ca="1"/>
        <v>San Diego</v>
      </c>
      <c r="CT692" s="14">
        <f ca="1"/>
        <v>17413.48</v>
      </c>
    </row>
    <row r="693" spans="46:98" x14ac:dyDescent="0.3">
      <c r="AT693" t="s">
        <v>314</v>
      </c>
      <c r="AU693" s="8">
        <v>124.26</v>
      </c>
      <c r="AV693" s="8"/>
      <c r="AW693" s="8"/>
      <c r="AX693" s="14">
        <f ca="1"/>
        <v>690</v>
      </c>
      <c r="AY693" s="14" t="str">
        <f ca="1"/>
        <v>Xerox 224</v>
      </c>
      <c r="AZ693" s="14">
        <f ca="1"/>
        <v>125.77</v>
      </c>
      <c r="BA693" s="8"/>
      <c r="BB693" s="8"/>
      <c r="BC693" s="8"/>
      <c r="BD693" s="8"/>
      <c r="BE693" s="8"/>
      <c r="BU693" t="s">
        <v>2785</v>
      </c>
      <c r="BV693" s="8">
        <v>144.03</v>
      </c>
      <c r="BX693" s="14">
        <f ca="1"/>
        <v>25</v>
      </c>
      <c r="BY693" s="14" t="str">
        <f ca="1"/>
        <v>Louis Parrish</v>
      </c>
      <c r="BZ693" s="14">
        <f ca="1"/>
        <v>11568.51</v>
      </c>
      <c r="CO693" t="s">
        <v>1434</v>
      </c>
      <c r="CP693" s="8">
        <v>6390.85</v>
      </c>
      <c r="CR693" s="14">
        <f ca="1"/>
        <v>29</v>
      </c>
      <c r="CS693" s="14" t="str">
        <f ca="1"/>
        <v>San Francisco</v>
      </c>
      <c r="CT693" s="14">
        <f ca="1"/>
        <v>10481.98</v>
      </c>
    </row>
    <row r="694" spans="46:98" x14ac:dyDescent="0.3">
      <c r="AT694" t="s">
        <v>1638</v>
      </c>
      <c r="AU694" s="8">
        <v>123.93</v>
      </c>
      <c r="AV694" s="8"/>
      <c r="AW694" s="8"/>
      <c r="AX694" s="14">
        <f ca="1"/>
        <v>691</v>
      </c>
      <c r="AY694" s="14" t="str">
        <f ca="1"/>
        <v>Xerox 21</v>
      </c>
      <c r="AZ694" s="14">
        <f ca="1"/>
        <v>125.53999999999999</v>
      </c>
      <c r="BA694" s="8"/>
      <c r="BB694" s="8"/>
      <c r="BC694" s="8"/>
      <c r="BD694" s="8"/>
      <c r="BE694" s="8"/>
      <c r="BU694" t="s">
        <v>245</v>
      </c>
      <c r="BV694" s="8">
        <v>515.39</v>
      </c>
      <c r="BX694" s="14">
        <f ca="1"/>
        <v>1045</v>
      </c>
      <c r="BY694" s="14" t="str">
        <f ca="1"/>
        <v>Louise Webster Sharma</v>
      </c>
      <c r="BZ694" s="14">
        <f ca="1"/>
        <v>32.76</v>
      </c>
      <c r="CO694" t="s">
        <v>950</v>
      </c>
      <c r="CP694" s="8">
        <v>400.47</v>
      </c>
      <c r="CR694" s="14">
        <f ca="1"/>
        <v>61</v>
      </c>
      <c r="CS694" s="14" t="str">
        <f ca="1"/>
        <v>San Gabriel</v>
      </c>
      <c r="CT694" s="14">
        <f ca="1"/>
        <v>6390.85</v>
      </c>
    </row>
    <row r="695" spans="46:98" x14ac:dyDescent="0.3">
      <c r="AT695" t="s">
        <v>2445</v>
      </c>
      <c r="AU695" s="8">
        <v>121.46</v>
      </c>
      <c r="AV695" s="8"/>
      <c r="AW695" s="8"/>
      <c r="AX695" s="14">
        <f ca="1"/>
        <v>692</v>
      </c>
      <c r="AY695" s="14" t="str">
        <f ca="1"/>
        <v>Xerox 1954</v>
      </c>
      <c r="AZ695" s="14">
        <f ca="1"/>
        <v>124.26</v>
      </c>
      <c r="BA695" s="8"/>
      <c r="BB695" s="8"/>
      <c r="BC695" s="8"/>
      <c r="BD695" s="8"/>
      <c r="BE695" s="8"/>
      <c r="BU695" t="s">
        <v>2473</v>
      </c>
      <c r="BV695" s="8">
        <v>35.93</v>
      </c>
      <c r="BX695" s="14">
        <f ca="1"/>
        <v>802</v>
      </c>
      <c r="BY695" s="14" t="str">
        <f ca="1"/>
        <v>Lucille Buchanan</v>
      </c>
      <c r="BZ695" s="14">
        <f ca="1"/>
        <v>144.03</v>
      </c>
      <c r="CO695" t="s">
        <v>1419</v>
      </c>
      <c r="CP695" s="8">
        <v>596.49999999999989</v>
      </c>
      <c r="CR695" s="14">
        <f ca="1"/>
        <v>472</v>
      </c>
      <c r="CS695" s="14" t="str">
        <f ca="1"/>
        <v>San Juan</v>
      </c>
      <c r="CT695" s="14">
        <f ca="1"/>
        <v>400.47</v>
      </c>
    </row>
    <row r="696" spans="46:98" x14ac:dyDescent="0.3">
      <c r="AT696" t="s">
        <v>1912</v>
      </c>
      <c r="AU696" s="8">
        <v>120.81</v>
      </c>
      <c r="AV696" s="8"/>
      <c r="AW696" s="8"/>
      <c r="AX696" s="14">
        <f ca="1"/>
        <v>693</v>
      </c>
      <c r="AY696" s="14" t="str">
        <f ca="1"/>
        <v>Ultra Door Pull Handle</v>
      </c>
      <c r="AZ696" s="14">
        <f ca="1"/>
        <v>123.93</v>
      </c>
      <c r="BA696" s="8"/>
      <c r="BB696" s="8"/>
      <c r="BC696" s="8"/>
      <c r="BD696" s="8"/>
      <c r="BE696" s="8"/>
      <c r="BU696" t="s">
        <v>2455</v>
      </c>
      <c r="BV696" s="8">
        <v>8.3000000000000007</v>
      </c>
      <c r="BX696" s="14">
        <f ca="1"/>
        <v>523</v>
      </c>
      <c r="BY696" s="14" t="str">
        <f ca="1"/>
        <v>Lucille Gibbons</v>
      </c>
      <c r="BZ696" s="14">
        <f ca="1"/>
        <v>515.39</v>
      </c>
      <c r="CO696" t="s">
        <v>2436</v>
      </c>
      <c r="CP696" s="8">
        <v>369.78</v>
      </c>
      <c r="CR696" s="14">
        <f ca="1"/>
        <v>404</v>
      </c>
      <c r="CS696" s="14" t="str">
        <f ca="1"/>
        <v>Sandusky</v>
      </c>
      <c r="CT696" s="14">
        <f ca="1"/>
        <v>596.49999999999989</v>
      </c>
    </row>
    <row r="697" spans="46:98" x14ac:dyDescent="0.3">
      <c r="AT697" t="s">
        <v>1015</v>
      </c>
      <c r="AU697" s="8">
        <v>120.17</v>
      </c>
      <c r="AV697" s="8"/>
      <c r="AW697" s="8"/>
      <c r="AX697" s="14">
        <f ca="1"/>
        <v>694</v>
      </c>
      <c r="AY697" s="14" t="str">
        <f ca="1"/>
        <v>DIXON Ticonderoga® Erasable Checking Pencils</v>
      </c>
      <c r="AZ697" s="14">
        <f ca="1"/>
        <v>121.46</v>
      </c>
      <c r="BA697" s="8"/>
      <c r="BB697" s="8"/>
      <c r="BC697" s="8"/>
      <c r="BD697" s="8"/>
      <c r="BE697" s="8"/>
      <c r="BU697" t="s">
        <v>1413</v>
      </c>
      <c r="BV697" s="8">
        <v>8226.0300000000007</v>
      </c>
      <c r="BX697" s="14">
        <f ca="1"/>
        <v>1035</v>
      </c>
      <c r="BY697" s="14" t="str">
        <f ca="1"/>
        <v>Lucille McGee</v>
      </c>
      <c r="BZ697" s="14">
        <f ca="1"/>
        <v>35.93</v>
      </c>
      <c r="CO697" t="s">
        <v>1423</v>
      </c>
      <c r="CP697" s="8">
        <v>236.97</v>
      </c>
      <c r="CR697" s="14">
        <f ca="1"/>
        <v>497</v>
      </c>
      <c r="CS697" s="14" t="str">
        <f ca="1"/>
        <v>Sandwich</v>
      </c>
      <c r="CT697" s="14">
        <f ca="1"/>
        <v>369.78</v>
      </c>
    </row>
    <row r="698" spans="46:98" x14ac:dyDescent="0.3">
      <c r="AT698" t="s">
        <v>1675</v>
      </c>
      <c r="AU698" s="8">
        <v>119.99</v>
      </c>
      <c r="AV698" s="8"/>
      <c r="AW698" s="8"/>
      <c r="AX698" s="14">
        <f ca="1"/>
        <v>695</v>
      </c>
      <c r="AY698" s="14" t="str">
        <f ca="1"/>
        <v>Acco Perma® 2700 Stacking Storage Drawers</v>
      </c>
      <c r="AZ698" s="14">
        <f ca="1"/>
        <v>120.81</v>
      </c>
      <c r="BA698" s="8"/>
      <c r="BB698" s="8"/>
      <c r="BC698" s="8"/>
      <c r="BD698" s="8"/>
      <c r="BE698" s="8"/>
      <c r="BU698" t="s">
        <v>820</v>
      </c>
      <c r="BV698" s="8">
        <v>761.42</v>
      </c>
      <c r="BX698" s="14">
        <f ca="1"/>
        <v>1122</v>
      </c>
      <c r="BY698" s="14" t="str">
        <f ca="1"/>
        <v>Lucille Rankin</v>
      </c>
      <c r="BZ698" s="14">
        <f ca="1"/>
        <v>8.3000000000000007</v>
      </c>
      <c r="CO698" t="s">
        <v>905</v>
      </c>
      <c r="CP698" s="8">
        <v>12003.800000000001</v>
      </c>
      <c r="CR698" s="14">
        <f ca="1"/>
        <v>576</v>
      </c>
      <c r="CS698" s="14" t="str">
        <f ca="1"/>
        <v>Sandy Springs</v>
      </c>
      <c r="CT698" s="14">
        <f ca="1"/>
        <v>236.97</v>
      </c>
    </row>
    <row r="699" spans="46:98" x14ac:dyDescent="0.3">
      <c r="AT699" t="s">
        <v>1794</v>
      </c>
      <c r="AU699" s="8">
        <v>119.86</v>
      </c>
      <c r="AV699" s="8"/>
      <c r="AW699" s="8"/>
      <c r="AX699" s="14">
        <f ca="1"/>
        <v>696</v>
      </c>
      <c r="AY699" s="14" t="str">
        <f ca="1"/>
        <v>Advantus Panel Wall Certificate Holder - 8.5x11</v>
      </c>
      <c r="AZ699" s="14">
        <f ca="1"/>
        <v>120.17</v>
      </c>
      <c r="BA699" s="8"/>
      <c r="BB699" s="8"/>
      <c r="BC699" s="8"/>
      <c r="BD699" s="8"/>
      <c r="BE699" s="8"/>
      <c r="BU699" t="s">
        <v>1257</v>
      </c>
      <c r="BV699" s="8">
        <v>305.70999999999998</v>
      </c>
      <c r="BX699" s="14">
        <f ca="1"/>
        <v>56</v>
      </c>
      <c r="BY699" s="14" t="str">
        <f ca="1"/>
        <v>Luis Kerr</v>
      </c>
      <c r="BZ699" s="14">
        <f ca="1"/>
        <v>8226.0300000000007</v>
      </c>
      <c r="CO699" t="s">
        <v>1182</v>
      </c>
      <c r="CP699" s="8">
        <v>1232.01</v>
      </c>
      <c r="CR699" s="14">
        <f ca="1"/>
        <v>24</v>
      </c>
      <c r="CS699" s="14" t="str">
        <f ca="1"/>
        <v>Sanford</v>
      </c>
      <c r="CT699" s="14">
        <f ca="1"/>
        <v>12003.800000000001</v>
      </c>
    </row>
    <row r="700" spans="46:98" x14ac:dyDescent="0.3">
      <c r="AT700" t="s">
        <v>2696</v>
      </c>
      <c r="AU700" s="8">
        <v>119.6</v>
      </c>
      <c r="AV700" s="8"/>
      <c r="AW700" s="8"/>
      <c r="AX700" s="14">
        <f ca="1"/>
        <v>697</v>
      </c>
      <c r="AY700" s="14" t="str">
        <f ca="1"/>
        <v>Heavy-Duty E-Z-D® Binders</v>
      </c>
      <c r="AZ700" s="14">
        <f ca="1"/>
        <v>119.99</v>
      </c>
      <c r="BA700" s="8"/>
      <c r="BB700" s="8"/>
      <c r="BC700" s="8"/>
      <c r="BD700" s="8"/>
      <c r="BE700" s="8"/>
      <c r="BU700" t="s">
        <v>1534</v>
      </c>
      <c r="BV700" s="8">
        <v>419.99</v>
      </c>
      <c r="BX700" s="14">
        <f ca="1"/>
        <v>442</v>
      </c>
      <c r="BY700" s="14" t="str">
        <f ca="1"/>
        <v>Lynda Banks</v>
      </c>
      <c r="BZ700" s="14">
        <f ca="1"/>
        <v>761.42</v>
      </c>
      <c r="CO700" t="s">
        <v>2631</v>
      </c>
      <c r="CP700" s="8">
        <v>1549.1</v>
      </c>
      <c r="CR700" s="14">
        <f ca="1"/>
        <v>290</v>
      </c>
      <c r="CS700" s="14" t="str">
        <f ca="1"/>
        <v>Santa Clara</v>
      </c>
      <c r="CT700" s="14">
        <f ca="1"/>
        <v>1232.01</v>
      </c>
    </row>
    <row r="701" spans="46:98" x14ac:dyDescent="0.3">
      <c r="AT701" t="s">
        <v>2284</v>
      </c>
      <c r="AU701" s="8">
        <v>119.5</v>
      </c>
      <c r="AV701" s="8"/>
      <c r="AW701" s="8"/>
      <c r="AX701" s="14">
        <f ca="1"/>
        <v>698</v>
      </c>
      <c r="AY701" s="14" t="str">
        <f ca="1"/>
        <v>Kensington 6 Outlet SmartSocket Surge Protector</v>
      </c>
      <c r="AZ701" s="14">
        <f ca="1"/>
        <v>119.86</v>
      </c>
      <c r="BA701" s="8"/>
      <c r="BB701" s="8"/>
      <c r="BC701" s="8"/>
      <c r="BD701" s="8"/>
      <c r="BE701" s="8"/>
      <c r="BU701" t="s">
        <v>898</v>
      </c>
      <c r="BV701" s="8">
        <v>432.44</v>
      </c>
      <c r="BX701" s="14">
        <f ca="1"/>
        <v>646</v>
      </c>
      <c r="BY701" s="14" t="str">
        <f ca="1"/>
        <v>Lynda Herman</v>
      </c>
      <c r="BZ701" s="14">
        <f ca="1"/>
        <v>305.70999999999998</v>
      </c>
      <c r="CO701" t="s">
        <v>373</v>
      </c>
      <c r="CP701" s="8">
        <v>26.38</v>
      </c>
      <c r="CR701" s="14">
        <f ca="1"/>
        <v>255</v>
      </c>
      <c r="CS701" s="14" t="str">
        <f ca="1"/>
        <v>Santa Cruz</v>
      </c>
      <c r="CT701" s="14">
        <f ca="1"/>
        <v>1549.1</v>
      </c>
    </row>
    <row r="702" spans="46:98" x14ac:dyDescent="0.3">
      <c r="AT702" t="s">
        <v>1644</v>
      </c>
      <c r="AU702" s="8">
        <v>119.29</v>
      </c>
      <c r="AV702" s="8"/>
      <c r="AW702" s="8"/>
      <c r="AX702" s="14">
        <f ca="1"/>
        <v>699</v>
      </c>
      <c r="AY702" s="14" t="str">
        <f ca="1"/>
        <v>Fiskars 8" Scissors, 2/Pack</v>
      </c>
      <c r="AZ702" s="14">
        <f ca="1"/>
        <v>119.6</v>
      </c>
      <c r="BA702" s="8"/>
      <c r="BB702" s="8"/>
      <c r="BC702" s="8"/>
      <c r="BD702" s="8"/>
      <c r="BE702" s="8"/>
      <c r="BU702" t="s">
        <v>2236</v>
      </c>
      <c r="BV702" s="8">
        <v>111.86</v>
      </c>
      <c r="BX702" s="14">
        <f ca="1"/>
        <v>569</v>
      </c>
      <c r="BY702" s="14" t="str">
        <f ca="1"/>
        <v>Lynda Rosenthal</v>
      </c>
      <c r="BZ702" s="14">
        <f ca="1"/>
        <v>419.99</v>
      </c>
      <c r="CO702" t="s">
        <v>616</v>
      </c>
      <c r="CP702" s="8">
        <v>1857.8000000000002</v>
      </c>
      <c r="CR702" s="14">
        <f ca="1"/>
        <v>829</v>
      </c>
      <c r="CS702" s="14" t="str">
        <f ca="1"/>
        <v>Santa Fe</v>
      </c>
      <c r="CT702" s="14">
        <f ca="1"/>
        <v>26.38</v>
      </c>
    </row>
    <row r="703" spans="46:98" x14ac:dyDescent="0.3">
      <c r="AT703" t="s">
        <v>1012</v>
      </c>
      <c r="AU703" s="8">
        <v>118.67000000000002</v>
      </c>
      <c r="AV703" s="8"/>
      <c r="AW703" s="8"/>
      <c r="AX703" s="14">
        <f ca="1"/>
        <v>700</v>
      </c>
      <c r="AY703" s="14" t="str">
        <f ca="1"/>
        <v>Southworth 25% Cotton Antique Laid Paper &amp; Envelopes</v>
      </c>
      <c r="AZ703" s="14">
        <f ca="1"/>
        <v>119.5</v>
      </c>
      <c r="BA703" s="8"/>
      <c r="BB703" s="8"/>
      <c r="BC703" s="8"/>
      <c r="BD703" s="8"/>
      <c r="BE703" s="8"/>
      <c r="BU703" t="s">
        <v>2822</v>
      </c>
      <c r="BV703" s="8">
        <v>105.36</v>
      </c>
      <c r="BX703" s="14">
        <f ca="1"/>
        <v>561</v>
      </c>
      <c r="BY703" s="14" t="str">
        <f ca="1"/>
        <v>Lynn Bell</v>
      </c>
      <c r="BZ703" s="14">
        <f ca="1"/>
        <v>432.44</v>
      </c>
      <c r="CO703" t="s">
        <v>2326</v>
      </c>
      <c r="CP703" s="8">
        <v>163.76</v>
      </c>
      <c r="CR703" s="14">
        <f ca="1"/>
        <v>229</v>
      </c>
      <c r="CS703" s="14" t="str">
        <f ca="1"/>
        <v>Santa Maria</v>
      </c>
      <c r="CT703" s="14">
        <f ca="1"/>
        <v>1857.8000000000002</v>
      </c>
    </row>
    <row r="704" spans="46:98" x14ac:dyDescent="0.3">
      <c r="AT704" t="s">
        <v>2768</v>
      </c>
      <c r="AU704" s="8">
        <v>118.35</v>
      </c>
      <c r="AV704" s="8"/>
      <c r="AW704" s="8"/>
      <c r="AX704" s="14">
        <f ca="1"/>
        <v>701</v>
      </c>
      <c r="AY704" s="14" t="str">
        <f ca="1"/>
        <v>Nu-Dell Leatherette Frames</v>
      </c>
      <c r="AZ704" s="14">
        <f ca="1"/>
        <v>119.29</v>
      </c>
      <c r="BA704" s="8"/>
      <c r="BB704" s="8"/>
      <c r="BC704" s="8"/>
      <c r="BD704" s="8"/>
      <c r="BE704" s="8"/>
      <c r="BU704" t="s">
        <v>1715</v>
      </c>
      <c r="BV704" s="8">
        <v>593.79999999999995</v>
      </c>
      <c r="BX704" s="14">
        <f ca="1"/>
        <v>845</v>
      </c>
      <c r="BY704" s="14" t="str">
        <f ca="1"/>
        <v>Lynn Epstein</v>
      </c>
      <c r="BZ704" s="14">
        <f ca="1"/>
        <v>111.86</v>
      </c>
      <c r="CO704" t="s">
        <v>2447</v>
      </c>
      <c r="CP704" s="8">
        <v>98.7</v>
      </c>
      <c r="CR704" s="14">
        <f ca="1"/>
        <v>626</v>
      </c>
      <c r="CS704" s="14" t="str">
        <f ca="1"/>
        <v>Santa Rosa</v>
      </c>
      <c r="CT704" s="14">
        <f ca="1"/>
        <v>163.76</v>
      </c>
    </row>
    <row r="705" spans="46:98" x14ac:dyDescent="0.3">
      <c r="AT705" t="s">
        <v>1196</v>
      </c>
      <c r="AU705" s="8">
        <v>116.3</v>
      </c>
      <c r="AV705" s="8"/>
      <c r="AW705" s="8"/>
      <c r="AX705" s="14">
        <f ca="1"/>
        <v>702</v>
      </c>
      <c r="AY705" s="14" t="str">
        <f ca="1"/>
        <v>Cardinal Poly Pocket Divider Pockets for Ring Binders</v>
      </c>
      <c r="AZ705" s="14">
        <f ca="1"/>
        <v>118.67000000000002</v>
      </c>
      <c r="BA705" s="8"/>
      <c r="BB705" s="8"/>
      <c r="BC705" s="8"/>
      <c r="BD705" s="8"/>
      <c r="BE705" s="8"/>
      <c r="BU705" t="s">
        <v>1266</v>
      </c>
      <c r="BV705" s="8">
        <v>19.670000000000002</v>
      </c>
      <c r="BX705" s="14">
        <f ca="1"/>
        <v>855</v>
      </c>
      <c r="BY705" s="14" t="str">
        <f ca="1"/>
        <v>Lynn Hines</v>
      </c>
      <c r="BZ705" s="14">
        <f ca="1"/>
        <v>105.36</v>
      </c>
      <c r="CO705" t="s">
        <v>2175</v>
      </c>
      <c r="CP705" s="8">
        <v>491.21</v>
      </c>
      <c r="CR705" s="14">
        <f ca="1"/>
        <v>698</v>
      </c>
      <c r="CS705" s="14" t="str">
        <f ca="1"/>
        <v>Saratoga</v>
      </c>
      <c r="CT705" s="14">
        <f ca="1"/>
        <v>98.7</v>
      </c>
    </row>
    <row r="706" spans="46:98" x14ac:dyDescent="0.3">
      <c r="AT706" t="s">
        <v>1253</v>
      </c>
      <c r="AU706" s="8">
        <v>116.25999999999999</v>
      </c>
      <c r="AV706" s="8"/>
      <c r="AW706" s="8"/>
      <c r="AX706" s="14">
        <f ca="1"/>
        <v>703</v>
      </c>
      <c r="AY706" s="14" t="str">
        <f ca="1"/>
        <v>Acme® Preferred Stainless Steel Scissors</v>
      </c>
      <c r="AZ706" s="14">
        <f ca="1"/>
        <v>118.35</v>
      </c>
      <c r="BA706" s="8"/>
      <c r="BB706" s="8"/>
      <c r="BC706" s="8"/>
      <c r="BD706" s="8"/>
      <c r="BE706" s="8"/>
      <c r="BU706" t="s">
        <v>2808</v>
      </c>
      <c r="BV706" s="8">
        <v>1452.18</v>
      </c>
      <c r="BX706" s="14">
        <f ca="1"/>
        <v>495</v>
      </c>
      <c r="BY706" s="14" t="str">
        <f ca="1"/>
        <v>Lynn Morrow</v>
      </c>
      <c r="BZ706" s="14">
        <f ca="1"/>
        <v>593.79999999999995</v>
      </c>
      <c r="CO706" t="s">
        <v>2773</v>
      </c>
      <c r="CP706" s="8">
        <v>904.31</v>
      </c>
      <c r="CR706" s="14">
        <f ca="1"/>
        <v>439</v>
      </c>
      <c r="CS706" s="14" t="str">
        <f ca="1"/>
        <v>Sault Sainte Marie</v>
      </c>
      <c r="CT706" s="14">
        <f ca="1"/>
        <v>491.21</v>
      </c>
    </row>
    <row r="707" spans="46:98" x14ac:dyDescent="0.3">
      <c r="AT707" t="s">
        <v>1091</v>
      </c>
      <c r="AU707" s="8">
        <v>116.1</v>
      </c>
      <c r="AV707" s="8"/>
      <c r="AW707" s="8"/>
      <c r="AX707" s="14">
        <f ca="1"/>
        <v>704</v>
      </c>
      <c r="AY707" s="14" t="str">
        <f ca="1"/>
        <v>Avery White Multi-Purpose Labels</v>
      </c>
      <c r="AZ707" s="14">
        <f ca="1"/>
        <v>116.3</v>
      </c>
      <c r="BA707" s="8"/>
      <c r="BB707" s="8"/>
      <c r="BC707" s="8"/>
      <c r="BD707" s="8"/>
      <c r="BE707" s="8"/>
      <c r="BU707" t="s">
        <v>458</v>
      </c>
      <c r="BV707" s="8">
        <v>99.75</v>
      </c>
      <c r="BX707" s="14">
        <f ca="1"/>
        <v>1088</v>
      </c>
      <c r="BY707" s="14" t="str">
        <f ca="1"/>
        <v>Lynn O'Donnell</v>
      </c>
      <c r="BZ707" s="14">
        <f ca="1"/>
        <v>19.670000000000002</v>
      </c>
      <c r="CO707" t="s">
        <v>2509</v>
      </c>
      <c r="CP707" s="8">
        <v>824.21</v>
      </c>
      <c r="CR707" s="14">
        <f ca="1"/>
        <v>343</v>
      </c>
      <c r="CS707" s="14" t="str">
        <f ca="1"/>
        <v>Savannah</v>
      </c>
      <c r="CT707" s="14">
        <f ca="1"/>
        <v>904.31</v>
      </c>
    </row>
    <row r="708" spans="46:98" x14ac:dyDescent="0.3">
      <c r="AT708" t="s">
        <v>1916</v>
      </c>
      <c r="AU708" s="8">
        <v>114.91</v>
      </c>
      <c r="AV708" s="8"/>
      <c r="AW708" s="8"/>
      <c r="AX708" s="14">
        <f ca="1"/>
        <v>705</v>
      </c>
      <c r="AY708" s="14" t="str">
        <f ca="1"/>
        <v>Advantus Map Pennant Flags and Round Head Tacks</v>
      </c>
      <c r="AZ708" s="14">
        <f ca="1"/>
        <v>116.25999999999999</v>
      </c>
      <c r="BA708" s="8"/>
      <c r="BB708" s="8"/>
      <c r="BC708" s="8"/>
      <c r="BD708" s="8"/>
      <c r="BE708" s="8"/>
      <c r="BU708" t="s">
        <v>2527</v>
      </c>
      <c r="BV708" s="8">
        <v>582.20000000000005</v>
      </c>
      <c r="BX708" s="14">
        <f ca="1"/>
        <v>302</v>
      </c>
      <c r="BY708" s="14" t="str">
        <f ca="1"/>
        <v>Lynn Payne</v>
      </c>
      <c r="BZ708" s="14">
        <f ca="1"/>
        <v>1452.18</v>
      </c>
      <c r="CO708" t="s">
        <v>397</v>
      </c>
      <c r="CP708" s="8">
        <v>54.69</v>
      </c>
      <c r="CR708" s="14">
        <f ca="1"/>
        <v>355</v>
      </c>
      <c r="CS708" s="14" t="str">
        <f ca="1"/>
        <v>Schererville</v>
      </c>
      <c r="CT708" s="14">
        <f ca="1"/>
        <v>824.21</v>
      </c>
    </row>
    <row r="709" spans="46:98" x14ac:dyDescent="0.3">
      <c r="AT709" t="s">
        <v>672</v>
      </c>
      <c r="AU709" s="8">
        <v>114.44</v>
      </c>
      <c r="AV709" s="8"/>
      <c r="AW709" s="8"/>
      <c r="AX709" s="14">
        <f ca="1"/>
        <v>706</v>
      </c>
      <c r="AY709" s="14" t="str">
        <f ca="1"/>
        <v>Eldon® Wave Desk Accessories</v>
      </c>
      <c r="AZ709" s="14">
        <f ca="1"/>
        <v>116.1</v>
      </c>
      <c r="BA709" s="8"/>
      <c r="BB709" s="8"/>
      <c r="BC709" s="8"/>
      <c r="BD709" s="8"/>
      <c r="BE709" s="8"/>
      <c r="BU709" t="s">
        <v>2761</v>
      </c>
      <c r="BV709" s="8">
        <v>269.33</v>
      </c>
      <c r="BX709" s="14">
        <f ca="1"/>
        <v>867</v>
      </c>
      <c r="BY709" s="14" t="str">
        <f ca="1"/>
        <v>Lynne Griffith</v>
      </c>
      <c r="BZ709" s="14">
        <f ca="1"/>
        <v>99.75</v>
      </c>
      <c r="CO709" t="s">
        <v>1378</v>
      </c>
      <c r="CP709" s="8">
        <v>2848.38</v>
      </c>
      <c r="CR709" s="14">
        <f ca="1"/>
        <v>763</v>
      </c>
      <c r="CS709" s="14" t="str">
        <f ca="1"/>
        <v>Scottsdale</v>
      </c>
      <c r="CT709" s="14">
        <f ca="1"/>
        <v>54.69</v>
      </c>
    </row>
    <row r="710" spans="46:98" x14ac:dyDescent="0.3">
      <c r="AT710" t="s">
        <v>1779</v>
      </c>
      <c r="AU710" s="8">
        <v>114.32</v>
      </c>
      <c r="AV710" s="8"/>
      <c r="AW710" s="8"/>
      <c r="AX710" s="14">
        <f ca="1"/>
        <v>707</v>
      </c>
      <c r="AY710" s="14" t="str">
        <f ca="1"/>
        <v>Lumber Crayons</v>
      </c>
      <c r="AZ710" s="14">
        <f ca="1"/>
        <v>114.91</v>
      </c>
      <c r="BA710" s="8"/>
      <c r="BB710" s="8"/>
      <c r="BC710" s="8"/>
      <c r="BD710" s="8"/>
      <c r="BE710" s="8"/>
      <c r="BU710" t="s">
        <v>1086</v>
      </c>
      <c r="BV710" s="8">
        <v>192.49</v>
      </c>
      <c r="BX710" s="14">
        <f ca="1"/>
        <v>498</v>
      </c>
      <c r="BY710" s="14" t="str">
        <f ca="1"/>
        <v>Lynne Reid</v>
      </c>
      <c r="BZ710" s="14">
        <f ca="1"/>
        <v>582.20000000000005</v>
      </c>
      <c r="CO710" t="s">
        <v>768</v>
      </c>
      <c r="CP710" s="8">
        <v>153.87</v>
      </c>
      <c r="CR710" s="14">
        <f ca="1"/>
        <v>151</v>
      </c>
      <c r="CS710" s="14" t="str">
        <f ca="1"/>
        <v>Searcy</v>
      </c>
      <c r="CT710" s="14">
        <f ca="1"/>
        <v>2848.38</v>
      </c>
    </row>
    <row r="711" spans="46:98" x14ac:dyDescent="0.3">
      <c r="AT711" t="s">
        <v>2218</v>
      </c>
      <c r="AU711" s="8">
        <v>113.85</v>
      </c>
      <c r="AV711" s="8"/>
      <c r="AW711" s="8"/>
      <c r="AX711" s="14">
        <f ca="1"/>
        <v>708</v>
      </c>
      <c r="AY711" s="14" t="str">
        <f ca="1"/>
        <v>Sanford Liquid Accent Highlighters</v>
      </c>
      <c r="AZ711" s="14">
        <f ca="1"/>
        <v>114.44</v>
      </c>
      <c r="BA711" s="8"/>
      <c r="BB711" s="8"/>
      <c r="BC711" s="8"/>
      <c r="BD711" s="8"/>
      <c r="BE711" s="8"/>
      <c r="BU711" t="s">
        <v>1303</v>
      </c>
      <c r="BV711" s="8">
        <v>42.02</v>
      </c>
      <c r="BX711" s="14">
        <f ca="1"/>
        <v>680</v>
      </c>
      <c r="BY711" s="14" t="str">
        <f ca="1"/>
        <v>Lynne Wilcox</v>
      </c>
      <c r="BZ711" s="14">
        <f ca="1"/>
        <v>269.33</v>
      </c>
      <c r="CO711" t="s">
        <v>135</v>
      </c>
      <c r="CP711" s="8">
        <v>38437.770000000011</v>
      </c>
      <c r="CR711" s="14">
        <f ca="1"/>
        <v>636</v>
      </c>
      <c r="CS711" s="14" t="str">
        <f ca="1"/>
        <v>Seatac</v>
      </c>
      <c r="CT711" s="14">
        <f ca="1"/>
        <v>153.87</v>
      </c>
    </row>
    <row r="712" spans="46:98" x14ac:dyDescent="0.3">
      <c r="AT712" t="s">
        <v>1892</v>
      </c>
      <c r="AU712" s="8">
        <v>112.81</v>
      </c>
      <c r="AV712" s="8"/>
      <c r="AW712" s="8"/>
      <c r="AX712" s="14">
        <f ca="1"/>
        <v>709</v>
      </c>
      <c r="AY712" s="14" t="str">
        <f ca="1"/>
        <v>Avery 508</v>
      </c>
      <c r="AZ712" s="14">
        <f ca="1"/>
        <v>114.32</v>
      </c>
      <c r="BA712" s="8"/>
      <c r="BB712" s="8"/>
      <c r="BC712" s="8"/>
      <c r="BD712" s="8"/>
      <c r="BE712" s="8"/>
      <c r="BU712" t="s">
        <v>1112</v>
      </c>
      <c r="BV712" s="8">
        <v>1033.56</v>
      </c>
      <c r="BX712" s="14">
        <f ca="1"/>
        <v>752</v>
      </c>
      <c r="BY712" s="14" t="str">
        <f ca="1"/>
        <v>Malcolm Floyd</v>
      </c>
      <c r="BZ712" s="14">
        <f ca="1"/>
        <v>192.49</v>
      </c>
      <c r="CO712" t="s">
        <v>2347</v>
      </c>
      <c r="CP712" s="8">
        <v>7030.35</v>
      </c>
      <c r="CR712" s="14">
        <f ca="1"/>
        <v>5</v>
      </c>
      <c r="CS712" s="14" t="str">
        <f ca="1"/>
        <v>Seattle</v>
      </c>
      <c r="CT712" s="14">
        <f ca="1"/>
        <v>38437.770000000011</v>
      </c>
    </row>
    <row r="713" spans="46:98" x14ac:dyDescent="0.3">
      <c r="AT713" t="s">
        <v>2237</v>
      </c>
      <c r="AU713" s="8">
        <v>111.86</v>
      </c>
      <c r="AV713" s="8"/>
      <c r="AW713" s="8"/>
      <c r="AX713" s="14">
        <f ca="1"/>
        <v>710</v>
      </c>
      <c r="AY713" s="14" t="str">
        <f ca="1"/>
        <v>Wirebound Four 2-3/4 x 5 Forms per Page, 400 Sets per Book</v>
      </c>
      <c r="AZ713" s="14">
        <f ca="1"/>
        <v>113.85</v>
      </c>
      <c r="BA713" s="8"/>
      <c r="BB713" s="8"/>
      <c r="BC713" s="8"/>
      <c r="BD713" s="8"/>
      <c r="BE713" s="8"/>
      <c r="BU713" t="s">
        <v>1516</v>
      </c>
      <c r="BV713" s="8">
        <v>3837.6499999999996</v>
      </c>
      <c r="BX713" s="14">
        <f ca="1"/>
        <v>1013</v>
      </c>
      <c r="BY713" s="14" t="str">
        <f ca="1"/>
        <v>Malcolm French</v>
      </c>
      <c r="BZ713" s="14">
        <f ca="1"/>
        <v>42.02</v>
      </c>
      <c r="CO713" t="s">
        <v>2655</v>
      </c>
      <c r="CP713" s="8">
        <v>52.47</v>
      </c>
      <c r="CR713" s="14">
        <f ca="1"/>
        <v>52</v>
      </c>
      <c r="CS713" s="14" t="str">
        <f ca="1"/>
        <v>Seguin</v>
      </c>
      <c r="CT713" s="14">
        <f ca="1"/>
        <v>7030.35</v>
      </c>
    </row>
    <row r="714" spans="46:98" x14ac:dyDescent="0.3">
      <c r="AT714" t="s">
        <v>2280</v>
      </c>
      <c r="AU714" s="8">
        <v>110.93</v>
      </c>
      <c r="AV714" s="8"/>
      <c r="AW714" s="8"/>
      <c r="AX714" s="14">
        <f ca="1"/>
        <v>711</v>
      </c>
      <c r="AY714" s="14" t="str">
        <f ca="1"/>
        <v>Rediform S.O.S. Phone Message Books</v>
      </c>
      <c r="AZ714" s="14">
        <f ca="1"/>
        <v>112.81</v>
      </c>
      <c r="BA714" s="8"/>
      <c r="BB714" s="8"/>
      <c r="BC714" s="8"/>
      <c r="BD714" s="8"/>
      <c r="BE714" s="8"/>
      <c r="BU714" t="s">
        <v>2221</v>
      </c>
      <c r="BV714" s="8">
        <v>1132.8399999999999</v>
      </c>
      <c r="BX714" s="14">
        <f ca="1"/>
        <v>376</v>
      </c>
      <c r="BY714" s="14" t="str">
        <f ca="1"/>
        <v>Malcolm Robertson</v>
      </c>
      <c r="BZ714" s="14">
        <f ca="1"/>
        <v>1033.56</v>
      </c>
      <c r="CO714" t="s">
        <v>734</v>
      </c>
      <c r="CP714" s="8">
        <v>547.28</v>
      </c>
      <c r="CR714" s="14">
        <f ca="1"/>
        <v>768</v>
      </c>
      <c r="CS714" s="14" t="str">
        <f ca="1"/>
        <v>Seminole</v>
      </c>
      <c r="CT714" s="14">
        <f ca="1"/>
        <v>52.47</v>
      </c>
    </row>
    <row r="715" spans="46:98" x14ac:dyDescent="0.3">
      <c r="AT715" t="s">
        <v>963</v>
      </c>
      <c r="AU715" s="8">
        <v>110.86</v>
      </c>
      <c r="AV715" s="8"/>
      <c r="AW715" s="8"/>
      <c r="AX715" s="14">
        <f ca="1"/>
        <v>712</v>
      </c>
      <c r="AY715" s="14" t="str">
        <f ca="1"/>
        <v>Anderson Hickey Conga Table Tops &amp; Accessories</v>
      </c>
      <c r="AZ715" s="14">
        <f ca="1"/>
        <v>111.86</v>
      </c>
      <c r="BA715" s="8"/>
      <c r="BB715" s="8"/>
      <c r="BC715" s="8"/>
      <c r="BD715" s="8"/>
      <c r="BE715" s="8"/>
      <c r="BU715" t="s">
        <v>2635</v>
      </c>
      <c r="BV715" s="8">
        <v>38.81</v>
      </c>
      <c r="BX715" s="14">
        <f ca="1"/>
        <v>133</v>
      </c>
      <c r="BY715" s="14" t="str">
        <f ca="1"/>
        <v>Malcolm S Lanier</v>
      </c>
      <c r="BZ715" s="14">
        <f ca="1"/>
        <v>3837.6499999999996</v>
      </c>
      <c r="CO715" t="s">
        <v>2913</v>
      </c>
      <c r="CP715" s="8">
        <v>5374.83</v>
      </c>
      <c r="CR715" s="14">
        <f ca="1"/>
        <v>416</v>
      </c>
      <c r="CS715" s="14" t="str">
        <f ca="1"/>
        <v>Seymour</v>
      </c>
      <c r="CT715" s="14">
        <f ca="1"/>
        <v>547.28</v>
      </c>
    </row>
    <row r="716" spans="46:98" x14ac:dyDescent="0.3">
      <c r="AT716" t="s">
        <v>1394</v>
      </c>
      <c r="AU716" s="8">
        <v>110.6</v>
      </c>
      <c r="AV716" s="8"/>
      <c r="AW716" s="8"/>
      <c r="AX716" s="14">
        <f ca="1"/>
        <v>713</v>
      </c>
      <c r="AY716" s="14" t="str">
        <f ca="1"/>
        <v>GBC Clear Cover, 8-1/2 x 11, unpunched, 25 covers per pack</v>
      </c>
      <c r="AZ716" s="14">
        <f ca="1"/>
        <v>110.93</v>
      </c>
      <c r="BA716" s="8"/>
      <c r="BB716" s="8"/>
      <c r="BC716" s="8"/>
      <c r="BD716" s="8"/>
      <c r="BE716" s="8"/>
      <c r="BU716" t="s">
        <v>378</v>
      </c>
      <c r="BV716" s="8">
        <v>1095.1600000000001</v>
      </c>
      <c r="BX716" s="14">
        <f ca="1"/>
        <v>356</v>
      </c>
      <c r="BY716" s="14" t="str">
        <f ca="1"/>
        <v>Marc Nash</v>
      </c>
      <c r="BZ716" s="14">
        <f ca="1"/>
        <v>1132.8399999999999</v>
      </c>
      <c r="CO716" t="s">
        <v>2742</v>
      </c>
      <c r="CP716" s="8">
        <v>818.81</v>
      </c>
      <c r="CR716" s="14">
        <f ca="1"/>
        <v>78</v>
      </c>
      <c r="CS716" s="14" t="str">
        <f ca="1"/>
        <v>Shaker Heights</v>
      </c>
      <c r="CT716" s="14">
        <f ca="1"/>
        <v>5374.83</v>
      </c>
    </row>
    <row r="717" spans="46:98" x14ac:dyDescent="0.3">
      <c r="AT717" t="s">
        <v>775</v>
      </c>
      <c r="AU717" s="8">
        <v>109.74</v>
      </c>
      <c r="AV717" s="8"/>
      <c r="AW717" s="8"/>
      <c r="AX717" s="14">
        <f ca="1"/>
        <v>714</v>
      </c>
      <c r="AY717" s="14" t="str">
        <f ca="1"/>
        <v>TOPS Voice Message Log Book, Flash Format</v>
      </c>
      <c r="AZ717" s="14">
        <f ca="1"/>
        <v>110.86</v>
      </c>
      <c r="BA717" s="8"/>
      <c r="BB717" s="8"/>
      <c r="BC717" s="8"/>
      <c r="BD717" s="8"/>
      <c r="BE717" s="8"/>
      <c r="BU717" t="s">
        <v>1703</v>
      </c>
      <c r="BV717" s="8">
        <v>1424.32</v>
      </c>
      <c r="BX717" s="14">
        <f ca="1"/>
        <v>1027</v>
      </c>
      <c r="BY717" s="14" t="str">
        <f ca="1"/>
        <v>Marc Ray</v>
      </c>
      <c r="BZ717" s="14">
        <f ca="1"/>
        <v>38.81</v>
      </c>
      <c r="CO717" t="s">
        <v>2514</v>
      </c>
      <c r="CP717" s="8">
        <v>7727.12</v>
      </c>
      <c r="CR717" s="14">
        <f ca="1"/>
        <v>356</v>
      </c>
      <c r="CS717" s="14" t="str">
        <f ca="1"/>
        <v>Shakopee</v>
      </c>
      <c r="CT717" s="14">
        <f ca="1"/>
        <v>818.81</v>
      </c>
    </row>
    <row r="718" spans="46:98" x14ac:dyDescent="0.3">
      <c r="AT718" t="s">
        <v>2251</v>
      </c>
      <c r="AU718" s="8">
        <v>109.15</v>
      </c>
      <c r="AV718" s="8"/>
      <c r="AW718" s="8"/>
      <c r="AX718" s="14">
        <f ca="1"/>
        <v>715</v>
      </c>
      <c r="AY718" s="14" t="str">
        <f ca="1"/>
        <v>Turquoise Lead Holder with Pocket Clip</v>
      </c>
      <c r="AZ718" s="14">
        <f ca="1"/>
        <v>110.6</v>
      </c>
      <c r="BA718" s="8"/>
      <c r="BB718" s="8"/>
      <c r="BC718" s="8"/>
      <c r="BD718" s="8"/>
      <c r="BE718" s="8"/>
      <c r="BU718" t="s">
        <v>1964</v>
      </c>
      <c r="BV718" s="8">
        <v>211.15</v>
      </c>
      <c r="BX718" s="14">
        <f ca="1"/>
        <v>361</v>
      </c>
      <c r="BY718" s="14" t="str">
        <f ca="1"/>
        <v>Marcia Feldman</v>
      </c>
      <c r="BZ718" s="14">
        <f ca="1"/>
        <v>1095.1600000000001</v>
      </c>
      <c r="CO718" t="s">
        <v>992</v>
      </c>
      <c r="CP718" s="8">
        <v>1196.68</v>
      </c>
      <c r="CR718" s="14">
        <f ca="1"/>
        <v>42</v>
      </c>
      <c r="CS718" s="14" t="str">
        <f ca="1"/>
        <v>Sharon</v>
      </c>
      <c r="CT718" s="14">
        <f ca="1"/>
        <v>7727.12</v>
      </c>
    </row>
    <row r="719" spans="46:98" x14ac:dyDescent="0.3">
      <c r="AT719" t="s">
        <v>687</v>
      </c>
      <c r="AU719" s="8">
        <v>108.86</v>
      </c>
      <c r="AV719" s="8"/>
      <c r="AW719" s="8"/>
      <c r="AX719" s="14">
        <f ca="1"/>
        <v>716</v>
      </c>
      <c r="AY719" s="14" t="str">
        <f ca="1"/>
        <v>DIXON Oriole® Pencils</v>
      </c>
      <c r="AZ719" s="14">
        <f ca="1"/>
        <v>109.74</v>
      </c>
      <c r="BA719" s="8"/>
      <c r="BB719" s="8"/>
      <c r="BC719" s="8"/>
      <c r="BD719" s="8"/>
      <c r="BE719" s="8"/>
      <c r="BU719" t="s">
        <v>2724</v>
      </c>
      <c r="BV719" s="8">
        <v>64.400000000000006</v>
      </c>
      <c r="BX719" s="14">
        <f ca="1"/>
        <v>305</v>
      </c>
      <c r="BY719" s="14" t="str">
        <f ca="1"/>
        <v>Marcia Greenberg</v>
      </c>
      <c r="BZ719" s="14">
        <f ca="1"/>
        <v>1424.32</v>
      </c>
      <c r="CO719" t="s">
        <v>2143</v>
      </c>
      <c r="CP719" s="8">
        <v>203.05</v>
      </c>
      <c r="CR719" s="14">
        <f ca="1"/>
        <v>297</v>
      </c>
      <c r="CS719" s="14" t="str">
        <f ca="1"/>
        <v>Shawnee</v>
      </c>
      <c r="CT719" s="14">
        <f ca="1"/>
        <v>1196.68</v>
      </c>
    </row>
    <row r="720" spans="46:98" x14ac:dyDescent="0.3">
      <c r="AT720" t="s">
        <v>1574</v>
      </c>
      <c r="AU720" s="8">
        <v>107.52</v>
      </c>
      <c r="AV720" s="8"/>
      <c r="AW720" s="8"/>
      <c r="AX720" s="14">
        <f ca="1"/>
        <v>717</v>
      </c>
      <c r="AY720" s="14" t="str">
        <f ca="1"/>
        <v>Eldon Shelf Savers™ Cubes and Bins</v>
      </c>
      <c r="AZ720" s="14">
        <f ca="1"/>
        <v>109.15</v>
      </c>
      <c r="BA720" s="8"/>
      <c r="BB720" s="8"/>
      <c r="BC720" s="8"/>
      <c r="BD720" s="8"/>
      <c r="BE720" s="8"/>
      <c r="BU720" t="s">
        <v>2411</v>
      </c>
      <c r="BV720" s="8">
        <v>1764.1499999999999</v>
      </c>
      <c r="BX720" s="14">
        <f ca="1"/>
        <v>730</v>
      </c>
      <c r="BY720" s="14" t="str">
        <f ca="1"/>
        <v>Marcus Dunlap</v>
      </c>
      <c r="BZ720" s="14">
        <f ca="1"/>
        <v>211.15</v>
      </c>
      <c r="CO720" t="s">
        <v>2585</v>
      </c>
      <c r="CP720" s="8">
        <v>31.18</v>
      </c>
      <c r="CR720" s="14">
        <f ca="1"/>
        <v>595</v>
      </c>
      <c r="CS720" s="14" t="str">
        <f ca="1"/>
        <v>Sheboygan</v>
      </c>
      <c r="CT720" s="14">
        <f ca="1"/>
        <v>203.05</v>
      </c>
    </row>
    <row r="721" spans="46:98" x14ac:dyDescent="0.3">
      <c r="AT721" t="s">
        <v>1392</v>
      </c>
      <c r="AU721" s="8">
        <v>107.36999999999999</v>
      </c>
      <c r="AV721" s="8"/>
      <c r="AW721" s="8"/>
      <c r="AX721" s="14">
        <f ca="1"/>
        <v>718</v>
      </c>
      <c r="AY721" s="14" t="str">
        <f ca="1"/>
        <v>Avery 491</v>
      </c>
      <c r="AZ721" s="14">
        <f ca="1"/>
        <v>108.86</v>
      </c>
      <c r="BA721" s="8"/>
      <c r="BB721" s="8"/>
      <c r="BC721" s="8"/>
      <c r="BD721" s="8"/>
      <c r="BE721" s="8"/>
      <c r="BU721" t="s">
        <v>711</v>
      </c>
      <c r="BV721" s="8">
        <v>2730.34</v>
      </c>
      <c r="BX721" s="14">
        <f ca="1"/>
        <v>944</v>
      </c>
      <c r="BY721" s="14" t="str">
        <f ca="1"/>
        <v>Marguerite Moss</v>
      </c>
      <c r="BZ721" s="14">
        <f ca="1"/>
        <v>64.400000000000006</v>
      </c>
      <c r="CO721" t="s">
        <v>2083</v>
      </c>
      <c r="CP721" s="8">
        <v>799.76</v>
      </c>
      <c r="CR721" s="14">
        <f ca="1"/>
        <v>822</v>
      </c>
      <c r="CS721" s="14" t="str">
        <f ca="1"/>
        <v>Sherman</v>
      </c>
      <c r="CT721" s="14">
        <f ca="1"/>
        <v>31.18</v>
      </c>
    </row>
    <row r="722" spans="46:98" x14ac:dyDescent="0.3">
      <c r="AT722" t="s">
        <v>1822</v>
      </c>
      <c r="AU722" s="8">
        <v>106.58000000000001</v>
      </c>
      <c r="AV722" s="8"/>
      <c r="AW722" s="8"/>
      <c r="AX722" s="14">
        <f ca="1"/>
        <v>719</v>
      </c>
      <c r="AY722" s="14" t="str">
        <f ca="1"/>
        <v>Acco® Hot Clips™ Clips to Go</v>
      </c>
      <c r="AZ722" s="14">
        <f ca="1"/>
        <v>107.52</v>
      </c>
      <c r="BA722" s="8"/>
      <c r="BB722" s="8"/>
      <c r="BC722" s="8"/>
      <c r="BD722" s="8"/>
      <c r="BE722" s="8"/>
      <c r="BU722" t="s">
        <v>1219</v>
      </c>
      <c r="BV722" s="8">
        <v>8.66</v>
      </c>
      <c r="BX722" s="14">
        <f ca="1"/>
        <v>268</v>
      </c>
      <c r="BY722" s="14" t="str">
        <f ca="1"/>
        <v>Marguerite Rodgers</v>
      </c>
      <c r="BZ722" s="14">
        <f ca="1"/>
        <v>1764.1499999999999</v>
      </c>
      <c r="CO722" t="s">
        <v>869</v>
      </c>
      <c r="CP722" s="8">
        <v>493.7</v>
      </c>
      <c r="CR722" s="14">
        <f ca="1"/>
        <v>357</v>
      </c>
      <c r="CS722" s="14" t="str">
        <f ca="1"/>
        <v>Sherwood</v>
      </c>
      <c r="CT722" s="14">
        <f ca="1"/>
        <v>799.76</v>
      </c>
    </row>
    <row r="723" spans="46:98" x14ac:dyDescent="0.3">
      <c r="AT723" t="s">
        <v>969</v>
      </c>
      <c r="AU723" s="8">
        <v>105.75</v>
      </c>
      <c r="AV723" s="8"/>
      <c r="AW723" s="8"/>
      <c r="AX723" s="14">
        <f ca="1"/>
        <v>720</v>
      </c>
      <c r="AY723" s="14" t="str">
        <f ca="1"/>
        <v>Self-Adhesive Address Labels for Typewriters by Universal</v>
      </c>
      <c r="AZ723" s="14">
        <f ca="1"/>
        <v>107.36999999999999</v>
      </c>
      <c r="BA723" s="8"/>
      <c r="BB723" s="8"/>
      <c r="BC723" s="8"/>
      <c r="BD723" s="8"/>
      <c r="BE723" s="8"/>
      <c r="BU723" t="s">
        <v>2222</v>
      </c>
      <c r="BV723" s="8">
        <v>143.63</v>
      </c>
      <c r="BX723" s="14">
        <f ca="1"/>
        <v>183</v>
      </c>
      <c r="BY723" s="14" t="str">
        <f ca="1"/>
        <v>Marguerite Yu</v>
      </c>
      <c r="BZ723" s="14">
        <f ca="1"/>
        <v>2730.34</v>
      </c>
      <c r="CO723" t="s">
        <v>2710</v>
      </c>
      <c r="CP723" s="8">
        <v>5019.9100000000008</v>
      </c>
      <c r="CR723" s="14">
        <f ca="1"/>
        <v>437</v>
      </c>
      <c r="CS723" s="14" t="str">
        <f ca="1"/>
        <v>Shirley</v>
      </c>
      <c r="CT723" s="14">
        <f ca="1"/>
        <v>493.7</v>
      </c>
    </row>
    <row r="724" spans="46:98" x14ac:dyDescent="0.3">
      <c r="AT724" t="s">
        <v>696</v>
      </c>
      <c r="AU724" s="8">
        <v>105.30000000000001</v>
      </c>
      <c r="AV724" s="8"/>
      <c r="AW724" s="8"/>
      <c r="AX724" s="14">
        <f ca="1"/>
        <v>721</v>
      </c>
      <c r="AY724" s="14" t="str">
        <f ca="1"/>
        <v>12 Colored Short Pencils</v>
      </c>
      <c r="AZ724" s="14">
        <f ca="1"/>
        <v>106.58000000000001</v>
      </c>
      <c r="BA724" s="8"/>
      <c r="BB724" s="8"/>
      <c r="BC724" s="8"/>
      <c r="BD724" s="8"/>
      <c r="BE724" s="8"/>
      <c r="BU724" t="s">
        <v>1032</v>
      </c>
      <c r="BV724" s="8">
        <v>6499.1500000000005</v>
      </c>
      <c r="BX724" s="14">
        <f ca="1"/>
        <v>1119</v>
      </c>
      <c r="BY724" s="14" t="str">
        <f ca="1"/>
        <v>Maria Block</v>
      </c>
      <c r="BZ724" s="14">
        <f ca="1"/>
        <v>8.66</v>
      </c>
      <c r="CO724" t="s">
        <v>2641</v>
      </c>
      <c r="CP724" s="8">
        <v>31.98</v>
      </c>
      <c r="CR724" s="14">
        <f ca="1"/>
        <v>84</v>
      </c>
      <c r="CS724" s="14" t="str">
        <f ca="1"/>
        <v>Shoreview</v>
      </c>
      <c r="CT724" s="14">
        <f ca="1"/>
        <v>5019.9100000000008</v>
      </c>
    </row>
    <row r="725" spans="46:98" x14ac:dyDescent="0.3">
      <c r="AT725" t="s">
        <v>954</v>
      </c>
      <c r="AU725" s="8">
        <v>104.84</v>
      </c>
      <c r="AV725" s="8"/>
      <c r="AW725" s="8"/>
      <c r="AX725" s="14">
        <f ca="1"/>
        <v>722</v>
      </c>
      <c r="AY725" s="14" t="str">
        <f ca="1"/>
        <v>Staples 1 Part Blank Computer Paper</v>
      </c>
      <c r="AZ725" s="14">
        <f ca="1"/>
        <v>105.75</v>
      </c>
      <c r="BA725" s="8"/>
      <c r="BB725" s="8"/>
      <c r="BC725" s="8"/>
      <c r="BD725" s="8"/>
      <c r="BE725" s="8"/>
      <c r="BU725" t="s">
        <v>1649</v>
      </c>
      <c r="BV725" s="8">
        <v>260.66000000000003</v>
      </c>
      <c r="BX725" s="14">
        <f ca="1"/>
        <v>803</v>
      </c>
      <c r="BY725" s="14" t="str">
        <f ca="1"/>
        <v>Maria Thomas</v>
      </c>
      <c r="BZ725" s="14">
        <f ca="1"/>
        <v>143.63</v>
      </c>
      <c r="CO725" t="s">
        <v>2397</v>
      </c>
      <c r="CP725" s="8">
        <v>386.61</v>
      </c>
      <c r="CR725" s="14">
        <f ca="1"/>
        <v>819</v>
      </c>
      <c r="CS725" s="14" t="str">
        <f ca="1"/>
        <v>Shreveport</v>
      </c>
      <c r="CT725" s="14">
        <f ca="1"/>
        <v>31.98</v>
      </c>
    </row>
    <row r="726" spans="46:98" x14ac:dyDescent="0.3">
      <c r="AT726" t="s">
        <v>1550</v>
      </c>
      <c r="AU726" s="8">
        <v>103.61</v>
      </c>
      <c r="AV726" s="8"/>
      <c r="AW726" s="8"/>
      <c r="AX726" s="14">
        <f ca="1"/>
        <v>723</v>
      </c>
      <c r="AY726" s="14" t="str">
        <f ca="1"/>
        <v>Pressboard Data Binder, Crimson, 12" X 8 1/2"</v>
      </c>
      <c r="AZ726" s="14">
        <f ca="1"/>
        <v>105.30000000000001</v>
      </c>
      <c r="BA726" s="8"/>
      <c r="BB726" s="8"/>
      <c r="BC726" s="8"/>
      <c r="BD726" s="8"/>
      <c r="BE726" s="8"/>
      <c r="BU726" t="s">
        <v>1722</v>
      </c>
      <c r="BV726" s="8">
        <v>14.2</v>
      </c>
      <c r="BX726" s="14">
        <f ca="1"/>
        <v>77</v>
      </c>
      <c r="BY726" s="14" t="str">
        <f ca="1"/>
        <v>Marian Willis</v>
      </c>
      <c r="BZ726" s="14">
        <f ca="1"/>
        <v>6499.1500000000005</v>
      </c>
      <c r="CO726" t="s">
        <v>627</v>
      </c>
      <c r="CP726" s="8">
        <v>145.22</v>
      </c>
      <c r="CR726" s="14">
        <f ca="1"/>
        <v>484</v>
      </c>
      <c r="CS726" s="14" t="str">
        <f ca="1"/>
        <v>Sioux City</v>
      </c>
      <c r="CT726" s="14">
        <f ca="1"/>
        <v>386.61</v>
      </c>
    </row>
    <row r="727" spans="46:98" x14ac:dyDescent="0.3">
      <c r="AT727" t="s">
        <v>1711</v>
      </c>
      <c r="AU727" s="8">
        <v>103.47999999999999</v>
      </c>
      <c r="AV727" s="8"/>
      <c r="AW727" s="8"/>
      <c r="AX727" s="14">
        <f ca="1"/>
        <v>724</v>
      </c>
      <c r="AY727" s="14" t="str">
        <f ca="1"/>
        <v>Xerox 1898</v>
      </c>
      <c r="AZ727" s="14">
        <f ca="1"/>
        <v>104.84</v>
      </c>
      <c r="BA727" s="8"/>
      <c r="BB727" s="8"/>
      <c r="BC727" s="8"/>
      <c r="BD727" s="8"/>
      <c r="BE727" s="8"/>
      <c r="BU727" t="s">
        <v>2146</v>
      </c>
      <c r="BV727" s="8">
        <v>93.82</v>
      </c>
      <c r="BX727" s="14">
        <f ca="1"/>
        <v>689</v>
      </c>
      <c r="BY727" s="14" t="str">
        <f ca="1"/>
        <v>Marianne Carey</v>
      </c>
      <c r="BZ727" s="14">
        <f ca="1"/>
        <v>260.66000000000003</v>
      </c>
      <c r="CO727" t="s">
        <v>522</v>
      </c>
      <c r="CP727" s="8">
        <v>47.12</v>
      </c>
      <c r="CR727" s="14">
        <f ca="1"/>
        <v>642</v>
      </c>
      <c r="CS727" s="14" t="str">
        <f ca="1"/>
        <v>Sioux Falls</v>
      </c>
      <c r="CT727" s="14">
        <f ca="1"/>
        <v>145.22</v>
      </c>
    </row>
    <row r="728" spans="46:98" x14ac:dyDescent="0.3">
      <c r="AT728" t="s">
        <v>2877</v>
      </c>
      <c r="AU728" s="8">
        <v>103.37</v>
      </c>
      <c r="AV728" s="8"/>
      <c r="AW728" s="8"/>
      <c r="AX728" s="14">
        <f ca="1"/>
        <v>725</v>
      </c>
      <c r="AY728" s="14" t="str">
        <f ca="1"/>
        <v>Angle-D Binders with Locking Rings, Label Holders</v>
      </c>
      <c r="AZ728" s="14">
        <f ca="1"/>
        <v>103.61</v>
      </c>
      <c r="BA728" s="8"/>
      <c r="BB728" s="8"/>
      <c r="BC728" s="8"/>
      <c r="BD728" s="8"/>
      <c r="BE728" s="8"/>
      <c r="BU728" t="s">
        <v>1930</v>
      </c>
      <c r="BV728" s="8">
        <v>72.75</v>
      </c>
      <c r="BX728" s="14">
        <f ca="1"/>
        <v>1105</v>
      </c>
      <c r="BY728" s="14" t="str">
        <f ca="1"/>
        <v>Marianne Connor</v>
      </c>
      <c r="BZ728" s="14">
        <f ca="1"/>
        <v>14.2</v>
      </c>
      <c r="CO728" t="s">
        <v>464</v>
      </c>
      <c r="CP728" s="8">
        <v>413</v>
      </c>
      <c r="CR728" s="14">
        <f ca="1"/>
        <v>783</v>
      </c>
      <c r="CS728" s="14" t="str">
        <f ca="1"/>
        <v>Slidell</v>
      </c>
      <c r="CT728" s="14">
        <f ca="1"/>
        <v>47.12</v>
      </c>
    </row>
    <row r="729" spans="46:98" x14ac:dyDescent="0.3">
      <c r="AT729" t="s">
        <v>2565</v>
      </c>
      <c r="AU729" s="8">
        <v>102.67999999999999</v>
      </c>
      <c r="AV729" s="8"/>
      <c r="AW729" s="8"/>
      <c r="AX729" s="14">
        <f ca="1"/>
        <v>726</v>
      </c>
      <c r="AY729" s="14" t="str">
        <f ca="1"/>
        <v>GBC Standard Therm-A-Bind Covers</v>
      </c>
      <c r="AZ729" s="14">
        <f ca="1"/>
        <v>103.47999999999999</v>
      </c>
      <c r="BA729" s="8"/>
      <c r="BB729" s="8"/>
      <c r="BC729" s="8"/>
      <c r="BD729" s="8"/>
      <c r="BE729" s="8"/>
      <c r="BU729" t="s">
        <v>199</v>
      </c>
      <c r="BV729" s="8">
        <v>4036.04</v>
      </c>
      <c r="BX729" s="14">
        <f ca="1"/>
        <v>881</v>
      </c>
      <c r="BY729" s="14" t="str">
        <f ca="1"/>
        <v>Marianne Goldstein</v>
      </c>
      <c r="BZ729" s="14">
        <f ca="1"/>
        <v>93.82</v>
      </c>
      <c r="CO729" t="s">
        <v>1582</v>
      </c>
      <c r="CP729" s="8">
        <v>80.23</v>
      </c>
      <c r="CR729" s="14">
        <f ca="1"/>
        <v>469</v>
      </c>
      <c r="CS729" s="14" t="str">
        <f ca="1"/>
        <v>Smithtown</v>
      </c>
      <c r="CT729" s="14">
        <f ca="1"/>
        <v>413</v>
      </c>
    </row>
    <row r="730" spans="46:98" x14ac:dyDescent="0.3">
      <c r="AT730" t="s">
        <v>2348</v>
      </c>
      <c r="AU730" s="8">
        <v>102.21</v>
      </c>
      <c r="AV730" s="8"/>
      <c r="AW730" s="8"/>
      <c r="AX730" s="14">
        <f ca="1"/>
        <v>727</v>
      </c>
      <c r="AY730" s="14" t="str">
        <f ca="1"/>
        <v>12-1/2 Diameter Round Wall Clock</v>
      </c>
      <c r="AZ730" s="14">
        <f ca="1"/>
        <v>103.37</v>
      </c>
      <c r="BA730" s="8"/>
      <c r="BB730" s="8"/>
      <c r="BC730" s="8"/>
      <c r="BD730" s="8"/>
      <c r="BE730" s="8"/>
      <c r="BU730" t="s">
        <v>1885</v>
      </c>
      <c r="BV730" s="8">
        <v>380</v>
      </c>
      <c r="BX730" s="14">
        <f ca="1"/>
        <v>928</v>
      </c>
      <c r="BY730" s="14" t="str">
        <f ca="1"/>
        <v>Marianne Weiner Ennis</v>
      </c>
      <c r="BZ730" s="14">
        <f ca="1"/>
        <v>72.75</v>
      </c>
      <c r="CO730" t="s">
        <v>1290</v>
      </c>
      <c r="CP730" s="8">
        <v>269.54000000000002</v>
      </c>
      <c r="CR730" s="14">
        <f ca="1"/>
        <v>724</v>
      </c>
      <c r="CS730" s="14" t="str">
        <f ca="1"/>
        <v>Smyrna</v>
      </c>
      <c r="CT730" s="14">
        <f ca="1"/>
        <v>80.23</v>
      </c>
    </row>
    <row r="731" spans="46:98" x14ac:dyDescent="0.3">
      <c r="AT731" t="s">
        <v>938</v>
      </c>
      <c r="AU731" s="8">
        <v>102.19</v>
      </c>
      <c r="AV731" s="8"/>
      <c r="AW731" s="8"/>
      <c r="AX731" s="14">
        <f ca="1"/>
        <v>728</v>
      </c>
      <c r="AY731" s="14" t="str">
        <f ca="1"/>
        <v>Plymouth Boxed Rubber Bands by Plymouth</v>
      </c>
      <c r="AZ731" s="14">
        <f ca="1"/>
        <v>102.67999999999999</v>
      </c>
      <c r="BA731" s="8"/>
      <c r="BB731" s="8"/>
      <c r="BC731" s="8"/>
      <c r="BD731" s="8"/>
      <c r="BE731" s="8"/>
      <c r="BU731" t="s">
        <v>2226</v>
      </c>
      <c r="BV731" s="8">
        <v>33.35</v>
      </c>
      <c r="BX731" s="14">
        <f ca="1"/>
        <v>128</v>
      </c>
      <c r="BY731" s="14" t="str">
        <f ca="1"/>
        <v>Marie Bass</v>
      </c>
      <c r="BZ731" s="14">
        <f ca="1"/>
        <v>4036.04</v>
      </c>
      <c r="CO731" t="s">
        <v>1673</v>
      </c>
      <c r="CP731" s="8">
        <v>2613.1799999999998</v>
      </c>
      <c r="CR731" s="14">
        <f ca="1"/>
        <v>555</v>
      </c>
      <c r="CS731" s="14" t="str">
        <f ca="1"/>
        <v>South Bend</v>
      </c>
      <c r="CT731" s="14">
        <f ca="1"/>
        <v>269.54000000000002</v>
      </c>
    </row>
    <row r="732" spans="46:98" x14ac:dyDescent="0.3">
      <c r="AT732" t="s">
        <v>2333</v>
      </c>
      <c r="AU732" s="8">
        <v>101.71</v>
      </c>
      <c r="AV732" s="8"/>
      <c r="AW732" s="8"/>
      <c r="AX732" s="14">
        <f ca="1"/>
        <v>729</v>
      </c>
      <c r="AY732" s="14" t="str">
        <f ca="1"/>
        <v>2160</v>
      </c>
      <c r="AZ732" s="14">
        <f ca="1"/>
        <v>102.21</v>
      </c>
      <c r="BA732" s="8"/>
      <c r="BB732" s="8"/>
      <c r="BC732" s="8"/>
      <c r="BD732" s="8"/>
      <c r="BE732" s="8"/>
      <c r="BU732" t="s">
        <v>1768</v>
      </c>
      <c r="BV732" s="8">
        <v>2900.0099999999998</v>
      </c>
      <c r="BX732" s="14">
        <f ca="1"/>
        <v>599</v>
      </c>
      <c r="BY732" s="14" t="str">
        <f ca="1"/>
        <v>Marie Pittman</v>
      </c>
      <c r="BZ732" s="14">
        <f ca="1"/>
        <v>380</v>
      </c>
      <c r="CO732" t="s">
        <v>2819</v>
      </c>
      <c r="CP732" s="8">
        <v>8.83</v>
      </c>
      <c r="CR732" s="14">
        <f ca="1"/>
        <v>171</v>
      </c>
      <c r="CS732" s="14" t="str">
        <f ca="1"/>
        <v>South Burlington</v>
      </c>
      <c r="CT732" s="14">
        <f ca="1"/>
        <v>2613.1799999999998</v>
      </c>
    </row>
    <row r="733" spans="46:98" x14ac:dyDescent="0.3">
      <c r="AT733" t="s">
        <v>2750</v>
      </c>
      <c r="AU733" s="8">
        <v>101.06</v>
      </c>
      <c r="AV733" s="8"/>
      <c r="AW733" s="8"/>
      <c r="AX733" s="14">
        <f ca="1"/>
        <v>730</v>
      </c>
      <c r="AY733" s="14" t="str">
        <f ca="1"/>
        <v>Acco Pressboard Covers with Storage Hooks, 14 7/8" x 11", Light Blue</v>
      </c>
      <c r="AZ733" s="14">
        <f ca="1"/>
        <v>102.19</v>
      </c>
      <c r="BA733" s="8"/>
      <c r="BB733" s="8"/>
      <c r="BC733" s="8"/>
      <c r="BD733" s="8"/>
      <c r="BE733" s="8"/>
      <c r="BU733" t="s">
        <v>2205</v>
      </c>
      <c r="BV733" s="8">
        <v>473.53</v>
      </c>
      <c r="BX733" s="14">
        <f ca="1"/>
        <v>1044</v>
      </c>
      <c r="BY733" s="14" t="str">
        <f ca="1"/>
        <v>Marion Bowling</v>
      </c>
      <c r="BZ733" s="14">
        <f ca="1"/>
        <v>33.35</v>
      </c>
      <c r="CO733" t="s">
        <v>2520</v>
      </c>
      <c r="CP733" s="8">
        <v>2366.5100000000002</v>
      </c>
      <c r="CR733" s="14">
        <f ca="1"/>
        <v>861</v>
      </c>
      <c r="CS733" s="14" t="str">
        <f ca="1"/>
        <v>South Hadley</v>
      </c>
      <c r="CT733" s="14">
        <f ca="1"/>
        <v>8.83</v>
      </c>
    </row>
    <row r="734" spans="46:98" x14ac:dyDescent="0.3">
      <c r="AT734" t="s">
        <v>227</v>
      </c>
      <c r="AU734" s="8">
        <v>100.49</v>
      </c>
      <c r="AV734" s="8"/>
      <c r="AW734" s="8"/>
      <c r="AX734" s="14">
        <f ca="1"/>
        <v>731</v>
      </c>
      <c r="AY734" s="14" t="str">
        <f ca="1"/>
        <v>14-7/8 x 11 Blue Bar Computer Printout Paper</v>
      </c>
      <c r="AZ734" s="14">
        <f ca="1"/>
        <v>101.71</v>
      </c>
      <c r="BA734" s="8"/>
      <c r="BB734" s="8"/>
      <c r="BC734" s="8"/>
      <c r="BD734" s="8"/>
      <c r="BE734" s="8"/>
      <c r="BU734" t="s">
        <v>2931</v>
      </c>
      <c r="BV734" s="8">
        <v>499.31</v>
      </c>
      <c r="BX734" s="14">
        <f ca="1"/>
        <v>171</v>
      </c>
      <c r="BY734" s="14" t="str">
        <f ca="1"/>
        <v>Marion Lindsey</v>
      </c>
      <c r="BZ734" s="14">
        <f ca="1"/>
        <v>2900.0099999999998</v>
      </c>
      <c r="CO734" t="s">
        <v>2067</v>
      </c>
      <c r="CP734" s="8">
        <v>746.03</v>
      </c>
      <c r="CR734" s="14">
        <f ca="1"/>
        <v>186</v>
      </c>
      <c r="CS734" s="14" t="str">
        <f ca="1"/>
        <v>South Lake Tahoe</v>
      </c>
      <c r="CT734" s="14">
        <f ca="1"/>
        <v>2366.5100000000002</v>
      </c>
    </row>
    <row r="735" spans="46:98" x14ac:dyDescent="0.3">
      <c r="AT735" t="s">
        <v>2682</v>
      </c>
      <c r="AU735" s="8">
        <v>99.92</v>
      </c>
      <c r="AV735" s="8"/>
      <c r="AW735" s="8"/>
      <c r="AX735" s="14">
        <f ca="1"/>
        <v>732</v>
      </c>
      <c r="AY735" s="14" t="str">
        <f ca="1"/>
        <v>Xerox 1891</v>
      </c>
      <c r="AZ735" s="14">
        <f ca="1"/>
        <v>101.06</v>
      </c>
      <c r="BA735" s="8"/>
      <c r="BB735" s="8"/>
      <c r="BC735" s="8"/>
      <c r="BD735" s="8"/>
      <c r="BE735" s="8"/>
      <c r="BU735" t="s">
        <v>1672</v>
      </c>
      <c r="BV735" s="8">
        <v>615.54</v>
      </c>
      <c r="BX735" s="14">
        <f ca="1"/>
        <v>541</v>
      </c>
      <c r="BY735" s="14" t="str">
        <f ca="1"/>
        <v>Marion Owens</v>
      </c>
      <c r="BZ735" s="14">
        <f ca="1"/>
        <v>473.53</v>
      </c>
      <c r="CO735" t="s">
        <v>1988</v>
      </c>
      <c r="CP735" s="8">
        <v>488.27</v>
      </c>
      <c r="CR735" s="14">
        <f ca="1"/>
        <v>370</v>
      </c>
      <c r="CS735" s="14" t="str">
        <f ca="1"/>
        <v>South Orange</v>
      </c>
      <c r="CT735" s="14">
        <f ca="1"/>
        <v>746.03</v>
      </c>
    </row>
    <row r="736" spans="46:98" x14ac:dyDescent="0.3">
      <c r="AT736" t="s">
        <v>829</v>
      </c>
      <c r="AU736" s="8">
        <v>99.43</v>
      </c>
      <c r="AV736" s="8"/>
      <c r="AW736" s="8"/>
      <c r="AX736" s="14">
        <f ca="1"/>
        <v>733</v>
      </c>
      <c r="AY736" s="14" t="str">
        <f ca="1"/>
        <v>Xerox 1986</v>
      </c>
      <c r="AZ736" s="14">
        <f ca="1"/>
        <v>100.49</v>
      </c>
      <c r="BA736" s="8"/>
      <c r="BB736" s="8"/>
      <c r="BC736" s="8"/>
      <c r="BD736" s="8"/>
      <c r="BE736" s="8"/>
      <c r="BU736" t="s">
        <v>2674</v>
      </c>
      <c r="BV736" s="8">
        <v>364.92</v>
      </c>
      <c r="BX736" s="14">
        <f ca="1"/>
        <v>529</v>
      </c>
      <c r="BY736" s="14" t="str">
        <f ca="1"/>
        <v>Marion Wilcox</v>
      </c>
      <c r="BZ736" s="14">
        <f ca="1"/>
        <v>499.31</v>
      </c>
      <c r="CO736" t="s">
        <v>1893</v>
      </c>
      <c r="CP736" s="8">
        <v>72.760000000000005</v>
      </c>
      <c r="CR736" s="14">
        <f ca="1"/>
        <v>441</v>
      </c>
      <c r="CS736" s="14" t="str">
        <f ca="1"/>
        <v>South Portland</v>
      </c>
      <c r="CT736" s="14">
        <f ca="1"/>
        <v>488.27</v>
      </c>
    </row>
    <row r="737" spans="46:98" x14ac:dyDescent="0.3">
      <c r="AT737" t="s">
        <v>116</v>
      </c>
      <c r="AU737" s="8">
        <v>98.289999999999992</v>
      </c>
      <c r="AV737" s="8"/>
      <c r="AW737" s="8"/>
      <c r="AX737" s="14">
        <f ca="1"/>
        <v>734</v>
      </c>
      <c r="AY737" s="14" t="str">
        <f ca="1"/>
        <v>Xerox 1993</v>
      </c>
      <c r="AZ737" s="14">
        <f ca="1"/>
        <v>99.92</v>
      </c>
      <c r="BA737" s="8"/>
      <c r="BB737" s="8"/>
      <c r="BC737" s="8"/>
      <c r="BD737" s="8"/>
      <c r="BE737" s="8"/>
      <c r="BU737" t="s">
        <v>2985</v>
      </c>
      <c r="BV737" s="8">
        <v>27.76</v>
      </c>
      <c r="BX737" s="14">
        <f ca="1"/>
        <v>484</v>
      </c>
      <c r="BY737" s="14" t="str">
        <f ca="1"/>
        <v>Marjorie Arthur</v>
      </c>
      <c r="BZ737" s="14">
        <f ca="1"/>
        <v>615.54</v>
      </c>
      <c r="CO737" t="s">
        <v>1373</v>
      </c>
      <c r="CP737" s="8">
        <v>246.26999999999998</v>
      </c>
      <c r="CR737" s="14">
        <f ca="1"/>
        <v>738</v>
      </c>
      <c r="CS737" s="14" t="str">
        <f ca="1"/>
        <v>South Vineland</v>
      </c>
      <c r="CT737" s="14">
        <f ca="1"/>
        <v>72.760000000000005</v>
      </c>
    </row>
    <row r="738" spans="46:98" x14ac:dyDescent="0.3">
      <c r="AT738" t="s">
        <v>1981</v>
      </c>
      <c r="AU738" s="8">
        <v>98.17</v>
      </c>
      <c r="AV738" s="8"/>
      <c r="AW738" s="8"/>
      <c r="AX738" s="14">
        <f ca="1"/>
        <v>735</v>
      </c>
      <c r="AY738" s="14" t="str">
        <f ca="1"/>
        <v>Peel &amp; Stick Add-On Corner Pockets</v>
      </c>
      <c r="AZ738" s="14">
        <f ca="1"/>
        <v>99.43</v>
      </c>
      <c r="BA738" s="8"/>
      <c r="BB738" s="8"/>
      <c r="BC738" s="8"/>
      <c r="BD738" s="8"/>
      <c r="BE738" s="8"/>
      <c r="BU738" t="s">
        <v>1430</v>
      </c>
      <c r="BV738" s="8">
        <v>199.76</v>
      </c>
      <c r="BX738" s="14">
        <f ca="1"/>
        <v>609</v>
      </c>
      <c r="BY738" s="14" t="str">
        <f ca="1"/>
        <v>Marjorie Burnette</v>
      </c>
      <c r="BZ738" s="14">
        <f ca="1"/>
        <v>364.92</v>
      </c>
      <c r="CO738" t="s">
        <v>1907</v>
      </c>
      <c r="CP738" s="8">
        <v>6631.28</v>
      </c>
      <c r="CR738" s="14">
        <f ca="1"/>
        <v>571</v>
      </c>
      <c r="CS738" s="14" t="str">
        <f ca="1"/>
        <v>Southgate</v>
      </c>
      <c r="CT738" s="14">
        <f ca="1"/>
        <v>246.26999999999998</v>
      </c>
    </row>
    <row r="739" spans="46:98" x14ac:dyDescent="0.3">
      <c r="AT739" t="s">
        <v>2271</v>
      </c>
      <c r="AU739" s="8">
        <v>96.74</v>
      </c>
      <c r="AV739" s="8"/>
      <c r="AW739" s="8"/>
      <c r="AX739" s="14">
        <f ca="1"/>
        <v>736</v>
      </c>
      <c r="AY739" s="14" t="str">
        <f ca="1"/>
        <v>Staples Brown Kraft Recycled Clasp Envelopes</v>
      </c>
      <c r="AZ739" s="14">
        <f ca="1"/>
        <v>98.289999999999992</v>
      </c>
      <c r="BA739" s="8"/>
      <c r="BB739" s="8"/>
      <c r="BC739" s="8"/>
      <c r="BD739" s="8"/>
      <c r="BE739" s="8"/>
      <c r="BU739" t="s">
        <v>732</v>
      </c>
      <c r="BV739" s="8">
        <v>25.06</v>
      </c>
      <c r="BX739" s="14">
        <f ca="1"/>
        <v>1065</v>
      </c>
      <c r="BY739" s="14" t="str">
        <f ca="1"/>
        <v>Marjorie Owens</v>
      </c>
      <c r="BZ739" s="14">
        <f ca="1"/>
        <v>27.76</v>
      </c>
      <c r="CO739" t="s">
        <v>1160</v>
      </c>
      <c r="CP739" s="8">
        <v>39.15</v>
      </c>
      <c r="CR739" s="14">
        <f ca="1"/>
        <v>56</v>
      </c>
      <c r="CS739" s="14" t="str">
        <f ca="1"/>
        <v>Spanaway</v>
      </c>
      <c r="CT739" s="14">
        <f ca="1"/>
        <v>6631.28</v>
      </c>
    </row>
    <row r="740" spans="46:98" x14ac:dyDescent="0.3">
      <c r="AT740" t="s">
        <v>1251</v>
      </c>
      <c r="AU740" s="8">
        <v>96.289999999999992</v>
      </c>
      <c r="AV740" s="8"/>
      <c r="AW740" s="8"/>
      <c r="AX740" s="14">
        <f ca="1"/>
        <v>737</v>
      </c>
      <c r="AY740" s="14" t="str">
        <f ca="1"/>
        <v>Memo Book, 100 Message Capacity, 5 3/8” x 11”</v>
      </c>
      <c r="AZ740" s="14">
        <f ca="1"/>
        <v>98.17</v>
      </c>
      <c r="BA740" s="8"/>
      <c r="BB740" s="8"/>
      <c r="BC740" s="8"/>
      <c r="BD740" s="8"/>
      <c r="BE740" s="8"/>
      <c r="BU740" t="s">
        <v>1122</v>
      </c>
      <c r="BV740" s="8">
        <v>431.43</v>
      </c>
      <c r="BX740" s="14">
        <f ca="1"/>
        <v>746</v>
      </c>
      <c r="BY740" s="14" t="str">
        <f ca="1"/>
        <v>Mark Ritchie</v>
      </c>
      <c r="BZ740" s="14">
        <f ca="1"/>
        <v>199.76</v>
      </c>
      <c r="CO740" t="s">
        <v>1883</v>
      </c>
      <c r="CP740" s="8">
        <v>132.31</v>
      </c>
      <c r="CR740" s="14">
        <f ca="1"/>
        <v>800</v>
      </c>
      <c r="CS740" s="14" t="str">
        <f ca="1"/>
        <v>Spanish Fork</v>
      </c>
      <c r="CT740" s="14">
        <f ca="1"/>
        <v>39.15</v>
      </c>
    </row>
    <row r="741" spans="46:98" x14ac:dyDescent="0.3">
      <c r="AT741" t="s">
        <v>2993</v>
      </c>
      <c r="AU741" s="8">
        <v>96.13</v>
      </c>
      <c r="AV741" s="8"/>
      <c r="AW741" s="8"/>
      <c r="AX741" s="14">
        <f ca="1"/>
        <v>738</v>
      </c>
      <c r="AY741" s="14" t="str">
        <f ca="1"/>
        <v>Hoover Commercial Soft Guard Upright Vacuum And Disposable Filtration Bags</v>
      </c>
      <c r="AZ741" s="14">
        <f ca="1"/>
        <v>96.74</v>
      </c>
      <c r="BA741" s="8"/>
      <c r="BB741" s="8"/>
      <c r="BC741" s="8"/>
      <c r="BD741" s="8"/>
      <c r="BE741" s="8"/>
      <c r="BU741" t="s">
        <v>2371</v>
      </c>
      <c r="BV741" s="8">
        <v>74.23</v>
      </c>
      <c r="BX741" s="14">
        <f ca="1"/>
        <v>1076</v>
      </c>
      <c r="BY741" s="14" t="str">
        <f ca="1"/>
        <v>Marlene Abrams</v>
      </c>
      <c r="BZ741" s="14">
        <f ca="1"/>
        <v>25.06</v>
      </c>
      <c r="CO741" t="s">
        <v>1910</v>
      </c>
      <c r="CP741" s="8">
        <v>253.78</v>
      </c>
      <c r="CR741" s="14">
        <f ca="1"/>
        <v>656</v>
      </c>
      <c r="CS741" s="14" t="str">
        <f ca="1"/>
        <v>Spartanburg</v>
      </c>
      <c r="CT741" s="14">
        <f ca="1"/>
        <v>132.31</v>
      </c>
    </row>
    <row r="742" spans="46:98" x14ac:dyDescent="0.3">
      <c r="AT742" t="s">
        <v>1341</v>
      </c>
      <c r="AU742" s="8">
        <v>94.97</v>
      </c>
      <c r="AV742" s="8"/>
      <c r="AW742" s="8"/>
      <c r="AX742" s="14">
        <f ca="1"/>
        <v>739</v>
      </c>
      <c r="AY742" s="14" t="str">
        <f ca="1"/>
        <v>Bravo II™ Megaboss® 12-Amp Hard Body Upright, Replacement Belts, 2 Belts per Pack</v>
      </c>
      <c r="AZ742" s="14">
        <f ca="1"/>
        <v>96.289999999999992</v>
      </c>
      <c r="BA742" s="8"/>
      <c r="BB742" s="8"/>
      <c r="BC742" s="8"/>
      <c r="BD742" s="8"/>
      <c r="BE742" s="8"/>
      <c r="BU742" t="s">
        <v>2422</v>
      </c>
      <c r="BV742" s="8">
        <v>298.51</v>
      </c>
      <c r="BX742" s="14">
        <f ca="1"/>
        <v>562</v>
      </c>
      <c r="BY742" s="14" t="str">
        <f ca="1"/>
        <v>Marlene Davidson</v>
      </c>
      <c r="BZ742" s="14">
        <f ca="1"/>
        <v>431.43</v>
      </c>
      <c r="CO742" t="s">
        <v>1585</v>
      </c>
      <c r="CP742" s="8">
        <v>2230.4800000000005</v>
      </c>
      <c r="CR742" s="14">
        <f ca="1"/>
        <v>567</v>
      </c>
      <c r="CS742" s="14" t="str">
        <f ca="1"/>
        <v>Spokane</v>
      </c>
      <c r="CT742" s="14">
        <f ca="1"/>
        <v>253.78</v>
      </c>
    </row>
    <row r="743" spans="46:98" x14ac:dyDescent="0.3">
      <c r="AT743" t="s">
        <v>160</v>
      </c>
      <c r="AU743" s="8">
        <v>94.69</v>
      </c>
      <c r="AV743" s="8"/>
      <c r="AW743" s="8"/>
      <c r="AX743" s="14">
        <f ca="1"/>
        <v>740</v>
      </c>
      <c r="AY743" s="14" t="str">
        <f ca="1"/>
        <v>Wilson Jones DublLock® D-Ring Binders</v>
      </c>
      <c r="AZ743" s="14">
        <f ca="1"/>
        <v>96.13</v>
      </c>
      <c r="BA743" s="8"/>
      <c r="BB743" s="8"/>
      <c r="BC743" s="8"/>
      <c r="BD743" s="8"/>
      <c r="BE743" s="8"/>
      <c r="BU743" t="s">
        <v>1289</v>
      </c>
      <c r="BV743" s="8">
        <v>269.54000000000002</v>
      </c>
      <c r="BX743" s="14">
        <f ca="1"/>
        <v>922</v>
      </c>
      <c r="BY743" s="14" t="str">
        <f ca="1"/>
        <v>Marlene Gray</v>
      </c>
      <c r="BZ743" s="14">
        <f ca="1"/>
        <v>74.23</v>
      </c>
      <c r="CO743" t="s">
        <v>1320</v>
      </c>
      <c r="CP743" s="8">
        <v>3579.88</v>
      </c>
      <c r="CR743" s="14">
        <f ca="1"/>
        <v>196</v>
      </c>
      <c r="CS743" s="14" t="str">
        <f ca="1"/>
        <v>Spring Hill</v>
      </c>
      <c r="CT743" s="14">
        <f ca="1"/>
        <v>2230.4800000000005</v>
      </c>
    </row>
    <row r="744" spans="46:98" x14ac:dyDescent="0.3">
      <c r="AT744" t="s">
        <v>1639</v>
      </c>
      <c r="AU744" s="8">
        <v>93.96</v>
      </c>
      <c r="AV744" s="8"/>
      <c r="AW744" s="8"/>
      <c r="AX744" s="14">
        <f ca="1"/>
        <v>741</v>
      </c>
      <c r="AY744" s="14" t="str">
        <f ca="1"/>
        <v>Acme® Office Executive Series Stainless Steel Trimmers</v>
      </c>
      <c r="AZ744" s="14">
        <f ca="1"/>
        <v>94.97</v>
      </c>
      <c r="BA744" s="8"/>
      <c r="BB744" s="8"/>
      <c r="BC744" s="8"/>
      <c r="BD744" s="8"/>
      <c r="BE744" s="8"/>
      <c r="BU744" t="s">
        <v>2313</v>
      </c>
      <c r="BV744" s="8">
        <v>24.44</v>
      </c>
      <c r="BX744" s="14">
        <f ca="1"/>
        <v>654</v>
      </c>
      <c r="BY744" s="14" t="str">
        <f ca="1"/>
        <v>Marlene Harrison</v>
      </c>
      <c r="BZ744" s="14">
        <f ca="1"/>
        <v>298.51</v>
      </c>
      <c r="CO744" t="s">
        <v>1881</v>
      </c>
      <c r="CP744" s="8">
        <v>266.95</v>
      </c>
      <c r="CR744" s="14">
        <f ca="1"/>
        <v>120</v>
      </c>
      <c r="CS744" s="14" t="str">
        <f ca="1"/>
        <v>Springfield</v>
      </c>
      <c r="CT744" s="14">
        <f ca="1"/>
        <v>3579.88</v>
      </c>
    </row>
    <row r="745" spans="46:98" x14ac:dyDescent="0.3">
      <c r="AT745" t="s">
        <v>93</v>
      </c>
      <c r="AU745" s="8">
        <v>92.46</v>
      </c>
      <c r="AV745" s="8"/>
      <c r="AW745" s="8"/>
      <c r="AX745" s="14">
        <f ca="1"/>
        <v>742</v>
      </c>
      <c r="AY745" s="14" t="str">
        <f ca="1"/>
        <v>Newell 336</v>
      </c>
      <c r="AZ745" s="14">
        <f ca="1"/>
        <v>94.69</v>
      </c>
      <c r="BA745" s="8"/>
      <c r="BB745" s="8"/>
      <c r="BC745" s="8"/>
      <c r="BD745" s="8"/>
      <c r="BE745" s="8"/>
      <c r="BU745" t="s">
        <v>2562</v>
      </c>
      <c r="BV745" s="8">
        <v>2815.5299999999997</v>
      </c>
      <c r="BX745" s="14">
        <f ca="1"/>
        <v>679</v>
      </c>
      <c r="BY745" s="14" t="str">
        <f ca="1"/>
        <v>Marlene Kirk</v>
      </c>
      <c r="BZ745" s="14">
        <f ca="1"/>
        <v>269.54000000000002</v>
      </c>
      <c r="CO745" t="s">
        <v>2992</v>
      </c>
      <c r="CP745" s="8">
        <v>214.14</v>
      </c>
      <c r="CR745" s="14">
        <f ca="1"/>
        <v>558</v>
      </c>
      <c r="CS745" s="14" t="str">
        <f ca="1"/>
        <v>Springville</v>
      </c>
      <c r="CT745" s="14">
        <f ca="1"/>
        <v>266.95</v>
      </c>
    </row>
    <row r="746" spans="46:98" x14ac:dyDescent="0.3">
      <c r="AT746" t="s">
        <v>383</v>
      </c>
      <c r="AU746" s="8">
        <v>91.07</v>
      </c>
      <c r="AV746" s="8"/>
      <c r="AW746" s="8"/>
      <c r="AX746" s="14">
        <f ca="1"/>
        <v>743</v>
      </c>
      <c r="AY746" s="14" t="str">
        <f ca="1"/>
        <v>Xerox 1920</v>
      </c>
      <c r="AZ746" s="14">
        <f ca="1"/>
        <v>93.96</v>
      </c>
      <c r="BA746" s="8"/>
      <c r="BB746" s="8"/>
      <c r="BC746" s="8"/>
      <c r="BD746" s="8"/>
      <c r="BE746" s="8"/>
      <c r="BU746" t="s">
        <v>3007</v>
      </c>
      <c r="BV746" s="8">
        <v>35.479999999999997</v>
      </c>
      <c r="BX746" s="14">
        <f ca="1"/>
        <v>1078</v>
      </c>
      <c r="BY746" s="14" t="str">
        <f ca="1"/>
        <v>Marlene Phillips</v>
      </c>
      <c r="BZ746" s="14">
        <f ca="1"/>
        <v>24.44</v>
      </c>
      <c r="CO746" t="s">
        <v>2580</v>
      </c>
      <c r="CP746" s="8">
        <v>51.41</v>
      </c>
      <c r="CR746" s="14">
        <f ca="1"/>
        <v>588</v>
      </c>
      <c r="CS746" s="14" t="str">
        <f ca="1"/>
        <v>Stamford</v>
      </c>
      <c r="CT746" s="14">
        <f ca="1"/>
        <v>214.14</v>
      </c>
    </row>
    <row r="747" spans="46:98" x14ac:dyDescent="0.3">
      <c r="AT747" t="s">
        <v>2417</v>
      </c>
      <c r="AU747" s="8">
        <v>90.919999999999987</v>
      </c>
      <c r="AV747" s="8"/>
      <c r="AW747" s="8"/>
      <c r="AX747" s="14">
        <f ca="1"/>
        <v>744</v>
      </c>
      <c r="AY747" s="14" t="str">
        <f ca="1"/>
        <v>Avery Hi-Liter GlideStik Fluorescent Highlighter, Yellow Ink</v>
      </c>
      <c r="AZ747" s="14">
        <f ca="1"/>
        <v>92.46</v>
      </c>
      <c r="BA747" s="8"/>
      <c r="BB747" s="8"/>
      <c r="BC747" s="8"/>
      <c r="BD747" s="8"/>
      <c r="BE747" s="8"/>
      <c r="BU747" t="s">
        <v>811</v>
      </c>
      <c r="BV747" s="8">
        <v>1619.5300000000002</v>
      </c>
      <c r="BX747" s="14">
        <f ca="1"/>
        <v>177</v>
      </c>
      <c r="BY747" s="14" t="str">
        <f ca="1"/>
        <v>Marsha P Joyner</v>
      </c>
      <c r="BZ747" s="14">
        <f ca="1"/>
        <v>2815.5299999999997</v>
      </c>
      <c r="CO747" t="s">
        <v>2039</v>
      </c>
      <c r="CP747" s="8">
        <v>2498.1999999999998</v>
      </c>
      <c r="CR747" s="14">
        <f ca="1"/>
        <v>775</v>
      </c>
      <c r="CS747" s="14" t="str">
        <f ca="1"/>
        <v>State College</v>
      </c>
      <c r="CT747" s="14">
        <f ca="1"/>
        <v>51.41</v>
      </c>
    </row>
    <row r="748" spans="46:98" x14ac:dyDescent="0.3">
      <c r="AT748" t="s">
        <v>2763</v>
      </c>
      <c r="AU748" s="8">
        <v>88.83</v>
      </c>
      <c r="AV748" s="8"/>
      <c r="AW748" s="8"/>
      <c r="AX748" s="14">
        <f ca="1"/>
        <v>745</v>
      </c>
      <c r="AY748" s="14" t="str">
        <f ca="1"/>
        <v>Eldon® Expressions™ Wood Desk Accessories, Oak</v>
      </c>
      <c r="AZ748" s="14">
        <f ca="1"/>
        <v>91.07</v>
      </c>
      <c r="BA748" s="8"/>
      <c r="BB748" s="8"/>
      <c r="BC748" s="8"/>
      <c r="BD748" s="8"/>
      <c r="BE748" s="8"/>
      <c r="BU748" t="s">
        <v>2152</v>
      </c>
      <c r="BV748" s="8">
        <v>200.51</v>
      </c>
      <c r="BX748" s="14">
        <f ca="1"/>
        <v>1036</v>
      </c>
      <c r="BY748" s="14" t="str">
        <f ca="1"/>
        <v>Marsha Roy</v>
      </c>
      <c r="BZ748" s="14">
        <f ca="1"/>
        <v>35.479999999999997</v>
      </c>
      <c r="CO748" t="s">
        <v>2572</v>
      </c>
      <c r="CP748" s="8">
        <v>33.950000000000003</v>
      </c>
      <c r="CR748" s="14">
        <f ca="1"/>
        <v>179</v>
      </c>
      <c r="CS748" s="14" t="str">
        <f ca="1"/>
        <v>Statesboro</v>
      </c>
      <c r="CT748" s="14">
        <f ca="1"/>
        <v>2498.1999999999998</v>
      </c>
    </row>
    <row r="749" spans="46:98" x14ac:dyDescent="0.3">
      <c r="AT749" t="s">
        <v>2824</v>
      </c>
      <c r="AU749" s="8">
        <v>88.22</v>
      </c>
      <c r="AV749" s="8"/>
      <c r="AW749" s="8"/>
      <c r="AX749" s="14">
        <f ca="1"/>
        <v>746</v>
      </c>
      <c r="AY749" s="14" t="str">
        <f ca="1"/>
        <v>Xerox 1894</v>
      </c>
      <c r="AZ749" s="14">
        <f ca="1"/>
        <v>90.919999999999987</v>
      </c>
      <c r="BA749" s="8"/>
      <c r="BB749" s="8"/>
      <c r="BC749" s="8"/>
      <c r="BD749" s="8"/>
      <c r="BE749" s="8"/>
      <c r="BU749" t="s">
        <v>2076</v>
      </c>
      <c r="BV749" s="8">
        <v>2210.83</v>
      </c>
      <c r="BX749" s="14">
        <f ca="1"/>
        <v>283</v>
      </c>
      <c r="BY749" s="14" t="str">
        <f ca="1"/>
        <v>Marshall Brandt Briggs</v>
      </c>
      <c r="BZ749" s="14">
        <f ca="1"/>
        <v>1619.5300000000002</v>
      </c>
      <c r="CO749" t="s">
        <v>1942</v>
      </c>
      <c r="CP749" s="8">
        <v>9841.34</v>
      </c>
      <c r="CR749" s="14">
        <f ca="1"/>
        <v>811</v>
      </c>
      <c r="CS749" s="14" t="str">
        <f ca="1"/>
        <v>Sterling Heights</v>
      </c>
      <c r="CT749" s="14">
        <f ca="1"/>
        <v>33.950000000000003</v>
      </c>
    </row>
    <row r="750" spans="46:98" x14ac:dyDescent="0.3">
      <c r="AT750" t="s">
        <v>2227</v>
      </c>
      <c r="AU750" s="8">
        <v>88.13</v>
      </c>
      <c r="AV750" s="8"/>
      <c r="AW750" s="8"/>
      <c r="AX750" s="14">
        <f ca="1"/>
        <v>747</v>
      </c>
      <c r="AY750" s="14" t="str">
        <f ca="1"/>
        <v>Memorex Slim 80 Minute CD-R, 10/Pack</v>
      </c>
      <c r="AZ750" s="14">
        <f ca="1"/>
        <v>88.83</v>
      </c>
      <c r="BA750" s="8"/>
      <c r="BB750" s="8"/>
      <c r="BC750" s="8"/>
      <c r="BD750" s="8"/>
      <c r="BE750" s="8"/>
      <c r="BU750" t="s">
        <v>1652</v>
      </c>
      <c r="BV750" s="8">
        <v>320.75</v>
      </c>
      <c r="BX750" s="14">
        <f ca="1"/>
        <v>744</v>
      </c>
      <c r="BY750" s="14" t="str">
        <f ca="1"/>
        <v>Marshall Sutherland</v>
      </c>
      <c r="BZ750" s="14">
        <f ca="1"/>
        <v>200.51</v>
      </c>
      <c r="CO750" t="s">
        <v>1401</v>
      </c>
      <c r="CP750" s="8">
        <v>406.03000000000003</v>
      </c>
      <c r="CR750" s="14">
        <f ca="1"/>
        <v>32</v>
      </c>
      <c r="CS750" s="14" t="str">
        <f ca="1"/>
        <v>Steubenville</v>
      </c>
      <c r="CT750" s="14">
        <f ca="1"/>
        <v>9841.34</v>
      </c>
    </row>
    <row r="751" spans="46:98" x14ac:dyDescent="0.3">
      <c r="AT751" t="s">
        <v>328</v>
      </c>
      <c r="AU751" s="8">
        <v>87.18</v>
      </c>
      <c r="AV751" s="8"/>
      <c r="AW751" s="8"/>
      <c r="AX751" s="14">
        <f ca="1"/>
        <v>748</v>
      </c>
      <c r="AY751" s="14" t="str">
        <f ca="1"/>
        <v>Xerox 1950</v>
      </c>
      <c r="AZ751" s="14">
        <f ca="1"/>
        <v>88.22</v>
      </c>
      <c r="BA751" s="8"/>
      <c r="BB751" s="8"/>
      <c r="BC751" s="8"/>
      <c r="BD751" s="8"/>
      <c r="BE751" s="8"/>
      <c r="BU751" t="s">
        <v>1824</v>
      </c>
      <c r="BV751" s="8">
        <v>53.3</v>
      </c>
      <c r="BX751" s="14">
        <f ca="1"/>
        <v>223</v>
      </c>
      <c r="BY751" s="14" t="str">
        <f ca="1"/>
        <v>Martha Bowers</v>
      </c>
      <c r="BZ751" s="14">
        <f ca="1"/>
        <v>2210.83</v>
      </c>
      <c r="CO751" t="s">
        <v>752</v>
      </c>
      <c r="CP751" s="8">
        <v>3808.82</v>
      </c>
      <c r="CR751" s="14">
        <f ca="1"/>
        <v>471</v>
      </c>
      <c r="CS751" s="14" t="str">
        <f ca="1"/>
        <v>Stevens Point</v>
      </c>
      <c r="CT751" s="14">
        <f ca="1"/>
        <v>406.03000000000003</v>
      </c>
    </row>
    <row r="752" spans="46:98" x14ac:dyDescent="0.3">
      <c r="AT752" t="s">
        <v>1344</v>
      </c>
      <c r="AU752" s="8">
        <v>86.79</v>
      </c>
      <c r="AV752" s="8"/>
      <c r="AW752" s="8"/>
      <c r="AX752" s="14">
        <f ca="1"/>
        <v>749</v>
      </c>
      <c r="AY752" s="14" t="str">
        <f ca="1"/>
        <v>Eldon Image Series Black Desk Accessories</v>
      </c>
      <c r="AZ752" s="14">
        <f ca="1"/>
        <v>88.13</v>
      </c>
      <c r="BA752" s="8"/>
      <c r="BB752" s="8"/>
      <c r="BC752" s="8"/>
      <c r="BD752" s="8"/>
      <c r="BE752" s="8"/>
      <c r="BU752" t="s">
        <v>343</v>
      </c>
      <c r="BV752" s="8">
        <v>307.64999999999998</v>
      </c>
      <c r="BX752" s="14">
        <f ca="1"/>
        <v>635</v>
      </c>
      <c r="BY752" s="14" t="str">
        <f ca="1"/>
        <v>Martin Kirk</v>
      </c>
      <c r="BZ752" s="14">
        <f ca="1"/>
        <v>320.75</v>
      </c>
      <c r="CO752" t="s">
        <v>2738</v>
      </c>
      <c r="CP752" s="8">
        <v>931.87</v>
      </c>
      <c r="CR752" s="14">
        <f ca="1"/>
        <v>112</v>
      </c>
      <c r="CS752" s="14" t="str">
        <f ca="1"/>
        <v>Stockton</v>
      </c>
      <c r="CT752" s="14">
        <f ca="1"/>
        <v>3808.82</v>
      </c>
    </row>
    <row r="753" spans="46:98" x14ac:dyDescent="0.3">
      <c r="AT753" t="s">
        <v>1472</v>
      </c>
      <c r="AU753" s="8">
        <v>86.75</v>
      </c>
      <c r="AV753" s="8"/>
      <c r="AW753" s="8"/>
      <c r="AX753" s="14">
        <f ca="1"/>
        <v>750</v>
      </c>
      <c r="AY753" s="14" t="str">
        <f ca="1"/>
        <v>Quartet Alpha® White Chalk, 12/Pack</v>
      </c>
      <c r="AZ753" s="14">
        <f ca="1"/>
        <v>87.18</v>
      </c>
      <c r="BA753" s="8"/>
      <c r="BB753" s="8"/>
      <c r="BC753" s="8"/>
      <c r="BD753" s="8"/>
      <c r="BE753" s="8"/>
      <c r="BU753" t="s">
        <v>2026</v>
      </c>
      <c r="BV753" s="8">
        <v>7.2</v>
      </c>
      <c r="BX753" s="14">
        <f ca="1"/>
        <v>980</v>
      </c>
      <c r="BY753" s="14" t="str">
        <f ca="1"/>
        <v>Marvin Hunt</v>
      </c>
      <c r="BZ753" s="14">
        <f ca="1"/>
        <v>53.3</v>
      </c>
      <c r="CO753" t="s">
        <v>1262</v>
      </c>
      <c r="CP753" s="8">
        <v>296.75</v>
      </c>
      <c r="CR753" s="14">
        <f ca="1"/>
        <v>337</v>
      </c>
      <c r="CS753" s="14" t="str">
        <f ca="1"/>
        <v>Stoneham</v>
      </c>
      <c r="CT753" s="14">
        <f ca="1"/>
        <v>931.87</v>
      </c>
    </row>
    <row r="754" spans="46:98" x14ac:dyDescent="0.3">
      <c r="AT754" t="s">
        <v>2591</v>
      </c>
      <c r="AU754" s="8">
        <v>85.289999999999992</v>
      </c>
      <c r="AV754" s="8"/>
      <c r="AW754" s="8"/>
      <c r="AX754" s="14">
        <f ca="1"/>
        <v>751</v>
      </c>
      <c r="AY754" s="14" t="str">
        <f ca="1"/>
        <v>Xerox 1985</v>
      </c>
      <c r="AZ754" s="14">
        <f ca="1"/>
        <v>86.79</v>
      </c>
      <c r="BA754" s="8"/>
      <c r="BB754" s="8"/>
      <c r="BC754" s="8"/>
      <c r="BD754" s="8"/>
      <c r="BE754" s="8"/>
      <c r="BU754" t="s">
        <v>299</v>
      </c>
      <c r="BV754" s="8">
        <v>5775.74</v>
      </c>
      <c r="BX754" s="14">
        <f ca="1"/>
        <v>644</v>
      </c>
      <c r="BY754" s="14" t="str">
        <f ca="1"/>
        <v>Marvin MacDonald</v>
      </c>
      <c r="BZ754" s="14">
        <f ca="1"/>
        <v>307.64999999999998</v>
      </c>
      <c r="CO754" t="s">
        <v>1213</v>
      </c>
      <c r="CP754" s="8">
        <v>155.81</v>
      </c>
      <c r="CR754" s="14">
        <f ca="1"/>
        <v>536</v>
      </c>
      <c r="CS754" s="14" t="str">
        <f ca="1"/>
        <v>Stow</v>
      </c>
      <c r="CT754" s="14">
        <f ca="1"/>
        <v>296.75</v>
      </c>
    </row>
    <row r="755" spans="46:98" x14ac:dyDescent="0.3">
      <c r="AT755" t="s">
        <v>2470</v>
      </c>
      <c r="AU755" s="8">
        <v>84.9</v>
      </c>
      <c r="AV755" s="8"/>
      <c r="AW755" s="8"/>
      <c r="AX755" s="14">
        <f ca="1"/>
        <v>752</v>
      </c>
      <c r="AY755" s="14" t="str">
        <f ca="1"/>
        <v>Serrated Blade or Curved Handle Hand Letter Openers</v>
      </c>
      <c r="AZ755" s="14">
        <f ca="1"/>
        <v>86.75</v>
      </c>
      <c r="BA755" s="8"/>
      <c r="BB755" s="8"/>
      <c r="BC755" s="8"/>
      <c r="BD755" s="8"/>
      <c r="BE755" s="8"/>
      <c r="BU755" t="s">
        <v>3005</v>
      </c>
      <c r="BV755" s="8">
        <v>59.98</v>
      </c>
      <c r="BX755" s="14">
        <f ca="1"/>
        <v>1123</v>
      </c>
      <c r="BY755" s="14" t="str">
        <f ca="1"/>
        <v>Marvin Parrott</v>
      </c>
      <c r="BZ755" s="14">
        <f ca="1"/>
        <v>7.2</v>
      </c>
      <c r="CO755" t="s">
        <v>2528</v>
      </c>
      <c r="CP755" s="8">
        <v>582.20000000000005</v>
      </c>
      <c r="CR755" s="14">
        <f ca="1"/>
        <v>634</v>
      </c>
      <c r="CS755" s="14" t="str">
        <f ca="1"/>
        <v>Stratford</v>
      </c>
      <c r="CT755" s="14">
        <f ca="1"/>
        <v>155.81</v>
      </c>
    </row>
    <row r="756" spans="46:98" x14ac:dyDescent="0.3">
      <c r="AT756" t="s">
        <v>1852</v>
      </c>
      <c r="AU756" s="8">
        <v>84.56</v>
      </c>
      <c r="AV756" s="8"/>
      <c r="AW756" s="8"/>
      <c r="AX756" s="14">
        <f ca="1"/>
        <v>753</v>
      </c>
      <c r="AY756" s="14" t="str">
        <f ca="1"/>
        <v>Staples SlimLine Pencil Sharpener</v>
      </c>
      <c r="AZ756" s="14">
        <f ca="1"/>
        <v>85.289999999999992</v>
      </c>
      <c r="BA756" s="8"/>
      <c r="BB756" s="8"/>
      <c r="BC756" s="8"/>
      <c r="BD756" s="8"/>
      <c r="BE756" s="8"/>
      <c r="BU756" t="s">
        <v>2991</v>
      </c>
      <c r="BV756" s="8">
        <v>214.14</v>
      </c>
      <c r="BX756" s="14">
        <f ca="1"/>
        <v>88</v>
      </c>
      <c r="BY756" s="14" t="str">
        <f ca="1"/>
        <v>Marvin Patrick</v>
      </c>
      <c r="BZ756" s="14">
        <f ca="1"/>
        <v>5775.74</v>
      </c>
      <c r="CO756" t="s">
        <v>1089</v>
      </c>
      <c r="CP756" s="8">
        <v>1350.94</v>
      </c>
      <c r="CR756" s="14">
        <f ca="1"/>
        <v>407</v>
      </c>
      <c r="CS756" s="14" t="str">
        <f ca="1"/>
        <v>Strongsville</v>
      </c>
      <c r="CT756" s="14">
        <f ca="1"/>
        <v>582.20000000000005</v>
      </c>
    </row>
    <row r="757" spans="46:98" x14ac:dyDescent="0.3">
      <c r="AT757" t="s">
        <v>2427</v>
      </c>
      <c r="AU757" s="8">
        <v>84.44</v>
      </c>
      <c r="AV757" s="8"/>
      <c r="AW757" s="8"/>
      <c r="AX757" s="14">
        <f ca="1"/>
        <v>754</v>
      </c>
      <c r="AY757" s="14" t="str">
        <f ca="1"/>
        <v>ACCOHIDE® 3-Ring Binder, Blue, 1"</v>
      </c>
      <c r="AZ757" s="14">
        <f ca="1"/>
        <v>84.9</v>
      </c>
      <c r="BA757" s="8"/>
      <c r="BB757" s="8"/>
      <c r="BC757" s="8"/>
      <c r="BD757" s="8"/>
      <c r="BE757" s="8"/>
      <c r="BU757" t="s">
        <v>2643</v>
      </c>
      <c r="BV757" s="8">
        <v>1263.3499999999999</v>
      </c>
      <c r="BX757" s="14">
        <f ca="1"/>
        <v>952</v>
      </c>
      <c r="BY757" s="14" t="str">
        <f ca="1"/>
        <v>Marvin Reid</v>
      </c>
      <c r="BZ757" s="14">
        <f ca="1"/>
        <v>59.98</v>
      </c>
      <c r="CO757" t="s">
        <v>1367</v>
      </c>
      <c r="CP757" s="8">
        <v>1610.5900000000001</v>
      </c>
      <c r="CR757" s="14">
        <f ca="1"/>
        <v>274</v>
      </c>
      <c r="CS757" s="14" t="str">
        <f ca="1"/>
        <v>Sudbury</v>
      </c>
      <c r="CT757" s="14">
        <f ca="1"/>
        <v>1350.94</v>
      </c>
    </row>
    <row r="758" spans="46:98" x14ac:dyDescent="0.3">
      <c r="AT758" t="s">
        <v>1863</v>
      </c>
      <c r="AU758" s="8">
        <v>84.04</v>
      </c>
      <c r="AV758" s="8"/>
      <c r="AW758" s="8"/>
      <c r="AX758" s="14">
        <f ca="1"/>
        <v>755</v>
      </c>
      <c r="AY758" s="14" t="str">
        <f ca="1"/>
        <v>IBM 80 Minute CD-R Spindle, 50/Pack</v>
      </c>
      <c r="AZ758" s="14">
        <f ca="1"/>
        <v>84.56</v>
      </c>
      <c r="BA758" s="8"/>
      <c r="BB758" s="8"/>
      <c r="BC758" s="8"/>
      <c r="BD758" s="8"/>
      <c r="BE758" s="8"/>
      <c r="BU758" t="s">
        <v>1984</v>
      </c>
      <c r="BV758" s="8">
        <v>302.33999999999997</v>
      </c>
      <c r="BX758" s="14">
        <f ca="1"/>
        <v>726</v>
      </c>
      <c r="BY758" s="14" t="str">
        <f ca="1"/>
        <v>Marvin Rollins</v>
      </c>
      <c r="BZ758" s="14">
        <f ca="1"/>
        <v>214.14</v>
      </c>
      <c r="CO758" t="s">
        <v>2634</v>
      </c>
      <c r="CP758" s="8">
        <v>1125.75</v>
      </c>
      <c r="CR758" s="14">
        <f ca="1"/>
        <v>250</v>
      </c>
      <c r="CS758" s="14" t="str">
        <f ca="1"/>
        <v>Sulphur Springs</v>
      </c>
      <c r="CT758" s="14">
        <f ca="1"/>
        <v>1610.5900000000001</v>
      </c>
    </row>
    <row r="759" spans="46:98" x14ac:dyDescent="0.3">
      <c r="AT759" t="s">
        <v>1068</v>
      </c>
      <c r="AU759" s="8">
        <v>83.919999999999987</v>
      </c>
      <c r="AV759" s="8"/>
      <c r="AW759" s="8"/>
      <c r="AX759" s="14">
        <f ca="1"/>
        <v>756</v>
      </c>
      <c r="AY759" s="14" t="str">
        <f ca="1"/>
        <v>Avery 506</v>
      </c>
      <c r="AZ759" s="14">
        <f ca="1"/>
        <v>84.44</v>
      </c>
      <c r="BA759" s="8"/>
      <c r="BB759" s="8"/>
      <c r="BC759" s="8"/>
      <c r="BD759" s="8"/>
      <c r="BE759" s="8"/>
      <c r="BU759" t="s">
        <v>1888</v>
      </c>
      <c r="BV759" s="8">
        <v>511.42</v>
      </c>
      <c r="BX759" s="14">
        <f ca="1"/>
        <v>331</v>
      </c>
      <c r="BY759" s="14" t="str">
        <f ca="1"/>
        <v>Marvin Yang</v>
      </c>
      <c r="BZ759" s="14">
        <f ca="1"/>
        <v>1263.3499999999999</v>
      </c>
      <c r="CO759" t="s">
        <v>2006</v>
      </c>
      <c r="CP759" s="8">
        <v>397.17</v>
      </c>
      <c r="CR759" s="14">
        <f ca="1"/>
        <v>303</v>
      </c>
      <c r="CS759" s="14" t="str">
        <f ca="1"/>
        <v>Summerville</v>
      </c>
      <c r="CT759" s="14">
        <f ca="1"/>
        <v>1125.75</v>
      </c>
    </row>
    <row r="760" spans="46:98" x14ac:dyDescent="0.3">
      <c r="AT760" t="s">
        <v>885</v>
      </c>
      <c r="AU760" s="8">
        <v>83.72</v>
      </c>
      <c r="AV760" s="8"/>
      <c r="AW760" s="8"/>
      <c r="AX760" s="14">
        <f ca="1"/>
        <v>757</v>
      </c>
      <c r="AY760" s="14" t="str">
        <f ca="1"/>
        <v>Xerox 1995</v>
      </c>
      <c r="AZ760" s="14">
        <f ca="1"/>
        <v>84.04</v>
      </c>
      <c r="BA760" s="8"/>
      <c r="BB760" s="8"/>
      <c r="BC760" s="8"/>
      <c r="BD760" s="8"/>
      <c r="BE760" s="8"/>
      <c r="BU760" t="s">
        <v>1230</v>
      </c>
      <c r="BV760" s="8">
        <v>353.1</v>
      </c>
      <c r="BX760" s="14">
        <f ca="1"/>
        <v>650</v>
      </c>
      <c r="BY760" s="14" t="str">
        <f ca="1"/>
        <v>Mary Hewitt</v>
      </c>
      <c r="BZ760" s="14">
        <f ca="1"/>
        <v>302.33999999999997</v>
      </c>
      <c r="CO760" t="s">
        <v>1411</v>
      </c>
      <c r="CP760" s="8">
        <v>397.54999999999995</v>
      </c>
      <c r="CR760" s="14">
        <f ca="1"/>
        <v>475</v>
      </c>
      <c r="CS760" s="14" t="str">
        <f ca="1"/>
        <v>Summit</v>
      </c>
      <c r="CT760" s="14">
        <f ca="1"/>
        <v>397.17</v>
      </c>
    </row>
    <row r="761" spans="46:98" x14ac:dyDescent="0.3">
      <c r="AT761" t="s">
        <v>848</v>
      </c>
      <c r="AU761" s="8">
        <v>83.22</v>
      </c>
      <c r="AV761" s="8"/>
      <c r="AW761" s="8"/>
      <c r="AX761" s="14">
        <f ca="1"/>
        <v>758</v>
      </c>
      <c r="AY761" s="14" t="str">
        <f ca="1"/>
        <v>Staples Wirebound Steno Books, 6" x 9", 12/Pack</v>
      </c>
      <c r="AZ761" s="14">
        <f ca="1"/>
        <v>83.919999999999987</v>
      </c>
      <c r="BA761" s="8"/>
      <c r="BB761" s="8"/>
      <c r="BC761" s="8"/>
      <c r="BD761" s="8"/>
      <c r="BE761" s="8"/>
      <c r="BU761" t="s">
        <v>1083</v>
      </c>
      <c r="BV761" s="8">
        <v>5086.54</v>
      </c>
      <c r="BX761" s="14">
        <f ca="1"/>
        <v>526</v>
      </c>
      <c r="BY761" s="14" t="str">
        <f ca="1"/>
        <v>Mary Norman</v>
      </c>
      <c r="BZ761" s="14">
        <f ca="1"/>
        <v>511.42</v>
      </c>
      <c r="CO761" t="s">
        <v>2506</v>
      </c>
      <c r="CP761" s="8">
        <v>48.32</v>
      </c>
      <c r="CR761" s="14">
        <f ca="1"/>
        <v>474</v>
      </c>
      <c r="CS761" s="14" t="str">
        <f ca="1"/>
        <v>Sunnyvale</v>
      </c>
      <c r="CT761" s="14">
        <f ca="1"/>
        <v>397.54999999999995</v>
      </c>
    </row>
    <row r="762" spans="46:98" x14ac:dyDescent="0.3">
      <c r="AT762" t="s">
        <v>2972</v>
      </c>
      <c r="AU762" s="8">
        <v>83.14</v>
      </c>
      <c r="AV762" s="8"/>
      <c r="AW762" s="8"/>
      <c r="AX762" s="14">
        <f ca="1"/>
        <v>759</v>
      </c>
      <c r="AY762" s="14" t="str">
        <f ca="1"/>
        <v>TI 30X Scientific Calculator</v>
      </c>
      <c r="AZ762" s="14">
        <f ca="1"/>
        <v>83.72</v>
      </c>
      <c r="BA762" s="8"/>
      <c r="BB762" s="8"/>
      <c r="BC762" s="8"/>
      <c r="BD762" s="8"/>
      <c r="BE762" s="8"/>
      <c r="BU762" t="s">
        <v>2573</v>
      </c>
      <c r="BV762" s="8">
        <v>8.9499999999999993</v>
      </c>
      <c r="BX762" s="14">
        <f ca="1"/>
        <v>617</v>
      </c>
      <c r="BY762" s="14" t="str">
        <f ca="1"/>
        <v>Mary Page</v>
      </c>
      <c r="BZ762" s="14">
        <f ca="1"/>
        <v>353.1</v>
      </c>
      <c r="CO762" t="s">
        <v>872</v>
      </c>
      <c r="CP762" s="8">
        <v>378.82</v>
      </c>
      <c r="CR762" s="14">
        <f ca="1"/>
        <v>780</v>
      </c>
      <c r="CS762" s="14" t="str">
        <f ca="1"/>
        <v>Sunrise</v>
      </c>
      <c r="CT762" s="14">
        <f ca="1"/>
        <v>48.32</v>
      </c>
    </row>
    <row r="763" spans="46:98" x14ac:dyDescent="0.3">
      <c r="AT763" t="s">
        <v>635</v>
      </c>
      <c r="AU763" s="8">
        <v>81.819999999999993</v>
      </c>
      <c r="AV763" s="8"/>
      <c r="AW763" s="8"/>
      <c r="AX763" s="14">
        <f ca="1"/>
        <v>760</v>
      </c>
      <c r="AY763" s="14" t="str">
        <f ca="1"/>
        <v>Kleencut® Forged Office Shears by Acme United Corporation</v>
      </c>
      <c r="AZ763" s="14">
        <f ca="1"/>
        <v>83.22</v>
      </c>
      <c r="BA763" s="8"/>
      <c r="BB763" s="8"/>
      <c r="BC763" s="8"/>
      <c r="BD763" s="8"/>
      <c r="BE763" s="8"/>
      <c r="BU763" t="s">
        <v>2350</v>
      </c>
      <c r="BV763" s="8">
        <v>4192.6600000000008</v>
      </c>
      <c r="BX763" s="14">
        <f ca="1"/>
        <v>100</v>
      </c>
      <c r="BY763" s="14" t="str">
        <f ca="1"/>
        <v>Matthew Berman</v>
      </c>
      <c r="BZ763" s="14">
        <f ca="1"/>
        <v>5086.54</v>
      </c>
      <c r="CO763" t="s">
        <v>3015</v>
      </c>
      <c r="CP763" s="8">
        <v>253.92000000000002</v>
      </c>
      <c r="CR763" s="14">
        <f ca="1"/>
        <v>490</v>
      </c>
      <c r="CS763" s="14" t="str">
        <f ca="1"/>
        <v>Superior</v>
      </c>
      <c r="CT763" s="14">
        <f ca="1"/>
        <v>378.82</v>
      </c>
    </row>
    <row r="764" spans="46:98" x14ac:dyDescent="0.3">
      <c r="AT764" t="s">
        <v>2052</v>
      </c>
      <c r="AU764" s="8">
        <v>81.17</v>
      </c>
      <c r="AV764" s="8"/>
      <c r="AW764" s="8"/>
      <c r="AX764" s="14">
        <f ca="1"/>
        <v>761</v>
      </c>
      <c r="AY764" s="14" t="str">
        <f ca="1"/>
        <v>Southworth Structures Collection™</v>
      </c>
      <c r="AZ764" s="14">
        <f ca="1"/>
        <v>83.14</v>
      </c>
      <c r="BA764" s="8"/>
      <c r="BB764" s="8"/>
      <c r="BC764" s="8"/>
      <c r="BD764" s="8"/>
      <c r="BE764" s="8"/>
      <c r="BU764" t="s">
        <v>1011</v>
      </c>
      <c r="BV764" s="8">
        <v>54.54</v>
      </c>
      <c r="BX764" s="14">
        <f ca="1"/>
        <v>1114</v>
      </c>
      <c r="BY764" s="14" t="str">
        <f ca="1"/>
        <v>Matthew Conway</v>
      </c>
      <c r="BZ764" s="14">
        <f ca="1"/>
        <v>8.9499999999999993</v>
      </c>
      <c r="CO764" t="s">
        <v>3019</v>
      </c>
      <c r="CP764" s="8">
        <v>964.79</v>
      </c>
      <c r="CR764" s="14">
        <f ca="1"/>
        <v>566</v>
      </c>
      <c r="CS764" s="14" t="str">
        <f ca="1"/>
        <v>Surprise</v>
      </c>
      <c r="CT764" s="14">
        <f ca="1"/>
        <v>253.92000000000002</v>
      </c>
    </row>
    <row r="765" spans="46:98" x14ac:dyDescent="0.3">
      <c r="AT765" t="s">
        <v>2214</v>
      </c>
      <c r="AU765" s="8">
        <v>80.58</v>
      </c>
      <c r="AV765" s="8"/>
      <c r="AW765" s="8"/>
      <c r="AX765" s="14">
        <f ca="1"/>
        <v>762</v>
      </c>
      <c r="AY765" s="14" t="str">
        <f ca="1"/>
        <v>Acco PRESSTEX® Data Binder with Storage Hooks, Dark Blue, 14 7/8" X 11"</v>
      </c>
      <c r="AZ765" s="14">
        <f ca="1"/>
        <v>81.819999999999993</v>
      </c>
      <c r="BA765" s="8"/>
      <c r="BB765" s="8"/>
      <c r="BC765" s="8"/>
      <c r="BD765" s="8"/>
      <c r="BE765" s="8"/>
      <c r="BU765" t="s">
        <v>1723</v>
      </c>
      <c r="BV765" s="8">
        <v>97.96</v>
      </c>
      <c r="BX765" s="14">
        <f ca="1"/>
        <v>123</v>
      </c>
      <c r="BY765" s="14" t="str">
        <f ca="1"/>
        <v>Maureen Herbert Hood</v>
      </c>
      <c r="BZ765" s="14">
        <f ca="1"/>
        <v>4192.6600000000008</v>
      </c>
      <c r="CO765" t="s">
        <v>1338</v>
      </c>
      <c r="CP765" s="8">
        <v>49.81</v>
      </c>
      <c r="CR765" s="14">
        <f ca="1"/>
        <v>331</v>
      </c>
      <c r="CS765" s="14" t="str">
        <f ca="1"/>
        <v>Syracuse</v>
      </c>
      <c r="CT765" s="14">
        <f ca="1"/>
        <v>964.79</v>
      </c>
    </row>
    <row r="766" spans="46:98" x14ac:dyDescent="0.3">
      <c r="AT766" t="s">
        <v>1581</v>
      </c>
      <c r="AU766" s="8">
        <v>80.23</v>
      </c>
      <c r="AV766" s="8"/>
      <c r="AW766" s="8"/>
      <c r="AX766" s="14">
        <f ca="1"/>
        <v>763</v>
      </c>
      <c r="AY766" s="14" t="str">
        <f ca="1"/>
        <v>Xerox 217</v>
      </c>
      <c r="AZ766" s="14">
        <f ca="1"/>
        <v>81.17</v>
      </c>
      <c r="BA766" s="8"/>
      <c r="BB766" s="8"/>
      <c r="BC766" s="8"/>
      <c r="BD766" s="8"/>
      <c r="BE766" s="8"/>
      <c r="BU766" t="s">
        <v>348</v>
      </c>
      <c r="BV766" s="8">
        <v>738.94</v>
      </c>
      <c r="BX766" s="14">
        <f ca="1"/>
        <v>976</v>
      </c>
      <c r="BY766" s="14" t="str">
        <f ca="1"/>
        <v>Maureen Stout</v>
      </c>
      <c r="BZ766" s="14">
        <f ca="1"/>
        <v>54.54</v>
      </c>
      <c r="CO766" t="s">
        <v>2875</v>
      </c>
      <c r="CP766" s="8">
        <v>479.78000000000003</v>
      </c>
      <c r="CR766" s="14">
        <f ca="1"/>
        <v>779</v>
      </c>
      <c r="CS766" s="14" t="str">
        <f ca="1"/>
        <v>Tacoma</v>
      </c>
      <c r="CT766" s="14">
        <f ca="1"/>
        <v>49.81</v>
      </c>
    </row>
    <row r="767" spans="46:98" x14ac:dyDescent="0.3">
      <c r="AT767" t="s">
        <v>802</v>
      </c>
      <c r="AU767" s="8">
        <v>79.680000000000007</v>
      </c>
      <c r="AV767" s="8"/>
      <c r="AW767" s="8"/>
      <c r="AX767" s="14">
        <f ca="1"/>
        <v>764</v>
      </c>
      <c r="AY767" s="14" t="str">
        <f ca="1"/>
        <v>Rogers® Profile Extra Capacity Storage Tub</v>
      </c>
      <c r="AZ767" s="14">
        <f ca="1"/>
        <v>80.58</v>
      </c>
      <c r="BA767" s="8"/>
      <c r="BB767" s="8"/>
      <c r="BC767" s="8"/>
      <c r="BD767" s="8"/>
      <c r="BE767" s="8"/>
      <c r="BU767" t="s">
        <v>805</v>
      </c>
      <c r="BV767" s="8">
        <v>99.75</v>
      </c>
      <c r="BX767" s="14">
        <f ca="1"/>
        <v>875</v>
      </c>
      <c r="BY767" s="14" t="str">
        <f ca="1"/>
        <v>Maureen Whitley</v>
      </c>
      <c r="BZ767" s="14">
        <f ca="1"/>
        <v>97.96</v>
      </c>
      <c r="CO767" t="s">
        <v>1724</v>
      </c>
      <c r="CP767" s="8">
        <v>97.96</v>
      </c>
      <c r="CR767" s="14">
        <f ca="1"/>
        <v>443</v>
      </c>
      <c r="CS767" s="14" t="str">
        <f ca="1"/>
        <v>Tallahassee</v>
      </c>
      <c r="CT767" s="14">
        <f ca="1"/>
        <v>479.78000000000003</v>
      </c>
    </row>
    <row r="768" spans="46:98" x14ac:dyDescent="0.3">
      <c r="AT768" t="s">
        <v>527</v>
      </c>
      <c r="AU768" s="8">
        <v>79.209999999999994</v>
      </c>
      <c r="AV768" s="8"/>
      <c r="AW768" s="8"/>
      <c r="AX768" s="14">
        <f ca="1"/>
        <v>765</v>
      </c>
      <c r="AY768" s="14" t="str">
        <f ca="1"/>
        <v>Eldon Expressions Mahogany Wood Desk Collection</v>
      </c>
      <c r="AZ768" s="14">
        <f ca="1"/>
        <v>80.23</v>
      </c>
      <c r="BA768" s="8"/>
      <c r="BB768" s="8"/>
      <c r="BC768" s="8"/>
      <c r="BD768" s="8"/>
      <c r="BE768" s="8"/>
      <c r="BU768" t="s">
        <v>2253</v>
      </c>
      <c r="BV768" s="8">
        <v>61.1</v>
      </c>
      <c r="BX768" s="14">
        <f ca="1"/>
        <v>451</v>
      </c>
      <c r="BY768" s="14" t="str">
        <f ca="1"/>
        <v>Maurice Everett</v>
      </c>
      <c r="BZ768" s="14">
        <f ca="1"/>
        <v>738.94</v>
      </c>
      <c r="CO768" t="s">
        <v>1851</v>
      </c>
      <c r="CP768" s="8">
        <v>45</v>
      </c>
      <c r="CR768" s="14">
        <f ca="1"/>
        <v>700</v>
      </c>
      <c r="CS768" s="14" t="str">
        <f ca="1"/>
        <v>Tamarac</v>
      </c>
      <c r="CT768" s="14">
        <f ca="1"/>
        <v>97.96</v>
      </c>
    </row>
    <row r="769" spans="46:98" x14ac:dyDescent="0.3">
      <c r="AT769" t="s">
        <v>1416</v>
      </c>
      <c r="AU769" s="8">
        <v>78.319999999999993</v>
      </c>
      <c r="AV769" s="8"/>
      <c r="AW769" s="8"/>
      <c r="AX769" s="14">
        <f ca="1"/>
        <v>766</v>
      </c>
      <c r="AY769" s="14" t="str">
        <f ca="1"/>
        <v>APC 7 Outlet Network SurgeArrest Surge Protector</v>
      </c>
      <c r="AZ769" s="14">
        <f ca="1"/>
        <v>79.680000000000007</v>
      </c>
      <c r="BA769" s="8"/>
      <c r="BB769" s="8"/>
      <c r="BC769" s="8"/>
      <c r="BD769" s="8"/>
      <c r="BE769" s="8"/>
      <c r="BU769" t="s">
        <v>2522</v>
      </c>
      <c r="BV769" s="8">
        <v>240.05</v>
      </c>
      <c r="BX769" s="14">
        <f ca="1"/>
        <v>867</v>
      </c>
      <c r="BY769" s="14" t="str">
        <f ca="1"/>
        <v>Maurice Kelly</v>
      </c>
      <c r="BZ769" s="14">
        <f ca="1"/>
        <v>99.75</v>
      </c>
      <c r="CO769" t="s">
        <v>2782</v>
      </c>
      <c r="CP769" s="8">
        <v>291.64</v>
      </c>
      <c r="CR769" s="14">
        <f ca="1"/>
        <v>785</v>
      </c>
      <c r="CS769" s="14" t="str">
        <f ca="1"/>
        <v>Tampa</v>
      </c>
      <c r="CT769" s="14">
        <f ca="1"/>
        <v>45</v>
      </c>
    </row>
    <row r="770" spans="46:98" x14ac:dyDescent="0.3">
      <c r="AT770" t="s">
        <v>513</v>
      </c>
      <c r="AU770" s="8">
        <v>77.960000000000008</v>
      </c>
      <c r="AV770" s="8"/>
      <c r="AW770" s="8"/>
      <c r="AX770" s="14">
        <f ca="1"/>
        <v>767</v>
      </c>
      <c r="AY770" s="14" t="str">
        <f ca="1"/>
        <v>Ibico Presentation Index for Binding Systems</v>
      </c>
      <c r="AZ770" s="14">
        <f ca="1"/>
        <v>79.209999999999994</v>
      </c>
      <c r="BA770" s="8"/>
      <c r="BB770" s="8"/>
      <c r="BC770" s="8"/>
      <c r="BD770" s="8"/>
      <c r="BE770" s="8"/>
      <c r="BU770" t="s">
        <v>2605</v>
      </c>
      <c r="BV770" s="8">
        <v>3479.24</v>
      </c>
      <c r="BX770" s="14">
        <f ca="1"/>
        <v>950</v>
      </c>
      <c r="BY770" s="14" t="str">
        <f ca="1"/>
        <v>Max Hubbard</v>
      </c>
      <c r="BZ770" s="14">
        <f ca="1"/>
        <v>61.1</v>
      </c>
      <c r="CO770" t="s">
        <v>1817</v>
      </c>
      <c r="CP770" s="8">
        <v>871.5</v>
      </c>
      <c r="CR770" s="14">
        <f ca="1"/>
        <v>538</v>
      </c>
      <c r="CS770" s="14" t="str">
        <f ca="1"/>
        <v>Taylors</v>
      </c>
      <c r="CT770" s="14">
        <f ca="1"/>
        <v>291.64</v>
      </c>
    </row>
    <row r="771" spans="46:98" x14ac:dyDescent="0.3">
      <c r="AT771" t="s">
        <v>996</v>
      </c>
      <c r="AU771" s="8">
        <v>77.86999999999999</v>
      </c>
      <c r="AV771" s="8"/>
      <c r="AW771" s="8"/>
      <c r="AX771" s="14">
        <f ca="1"/>
        <v>768</v>
      </c>
      <c r="AY771" s="14" t="str">
        <f ca="1"/>
        <v>Newell 338</v>
      </c>
      <c r="AZ771" s="14">
        <f ca="1"/>
        <v>78.319999999999993</v>
      </c>
      <c r="BA771" s="8"/>
      <c r="BB771" s="8"/>
      <c r="BC771" s="8"/>
      <c r="BD771" s="8"/>
      <c r="BE771" s="8"/>
      <c r="BU771" t="s">
        <v>778</v>
      </c>
      <c r="BV771" s="8">
        <v>120.44</v>
      </c>
      <c r="BX771" s="14">
        <f ca="1"/>
        <v>705</v>
      </c>
      <c r="BY771" s="14" t="str">
        <f ca="1"/>
        <v>Max Hurley</v>
      </c>
      <c r="BZ771" s="14">
        <f ca="1"/>
        <v>240.05</v>
      </c>
      <c r="CO771" t="s">
        <v>1450</v>
      </c>
      <c r="CP771" s="8">
        <v>106.57</v>
      </c>
      <c r="CR771" s="14">
        <f ca="1"/>
        <v>350</v>
      </c>
      <c r="CS771" s="14" t="str">
        <f ca="1"/>
        <v>Temecula</v>
      </c>
      <c r="CT771" s="14">
        <f ca="1"/>
        <v>871.5</v>
      </c>
    </row>
    <row r="772" spans="46:98" x14ac:dyDescent="0.3">
      <c r="AT772" t="s">
        <v>2718</v>
      </c>
      <c r="AU772" s="8">
        <v>77.239999999999995</v>
      </c>
      <c r="AV772" s="8"/>
      <c r="AW772" s="8"/>
      <c r="AX772" s="14">
        <f ca="1"/>
        <v>769</v>
      </c>
      <c r="AY772" s="14" t="str">
        <f ca="1"/>
        <v>Xerox 204</v>
      </c>
      <c r="AZ772" s="14">
        <f ca="1"/>
        <v>77.960000000000008</v>
      </c>
      <c r="BA772" s="8"/>
      <c r="BB772" s="8"/>
      <c r="BC772" s="8"/>
      <c r="BD772" s="8"/>
      <c r="BE772" s="8"/>
      <c r="BU772" t="s">
        <v>59</v>
      </c>
      <c r="BV772" s="8">
        <v>12178.199999999999</v>
      </c>
      <c r="BX772" s="14">
        <f ca="1"/>
        <v>149</v>
      </c>
      <c r="BY772" s="14" t="str">
        <f ca="1"/>
        <v>Max McKenna</v>
      </c>
      <c r="BZ772" s="14">
        <f ca="1"/>
        <v>3479.24</v>
      </c>
      <c r="CO772" t="s">
        <v>2311</v>
      </c>
      <c r="CP772" s="8">
        <v>393.46000000000004</v>
      </c>
      <c r="CR772" s="14">
        <f ca="1"/>
        <v>685</v>
      </c>
      <c r="CS772" s="14" t="str">
        <f ca="1"/>
        <v>Terre Haute</v>
      </c>
      <c r="CT772" s="14">
        <f ca="1"/>
        <v>106.57</v>
      </c>
    </row>
    <row r="773" spans="46:98" x14ac:dyDescent="0.3">
      <c r="AT773" t="s">
        <v>520</v>
      </c>
      <c r="AU773" s="8">
        <v>77.039999999999992</v>
      </c>
      <c r="AV773" s="8"/>
      <c r="AW773" s="8"/>
      <c r="AX773" s="14">
        <f ca="1"/>
        <v>770</v>
      </c>
      <c r="AY773" s="14" t="str">
        <f ca="1"/>
        <v>Xerox 213</v>
      </c>
      <c r="AZ773" s="14">
        <f ca="1"/>
        <v>77.86999999999999</v>
      </c>
      <c r="BA773" s="8"/>
      <c r="BB773" s="8"/>
      <c r="BC773" s="8"/>
      <c r="BD773" s="8"/>
      <c r="BE773" s="8"/>
      <c r="BU773" t="s">
        <v>1132</v>
      </c>
      <c r="BV773" s="8">
        <v>191.73</v>
      </c>
      <c r="BX773" s="14">
        <f ca="1"/>
        <v>831</v>
      </c>
      <c r="BY773" s="14" t="str">
        <f ca="1"/>
        <v>Max Small</v>
      </c>
      <c r="BZ773" s="14">
        <f ca="1"/>
        <v>120.44</v>
      </c>
      <c r="CO773" t="s">
        <v>1429</v>
      </c>
      <c r="CP773" s="8">
        <v>1013.84</v>
      </c>
      <c r="CR773" s="14">
        <f ca="1"/>
        <v>480</v>
      </c>
      <c r="CS773" s="14" t="str">
        <f ca="1"/>
        <v>Terrytown</v>
      </c>
      <c r="CT773" s="14">
        <f ca="1"/>
        <v>393.46000000000004</v>
      </c>
    </row>
    <row r="774" spans="46:98" x14ac:dyDescent="0.3">
      <c r="AT774" t="s">
        <v>2791</v>
      </c>
      <c r="AU774" s="8">
        <v>75.52</v>
      </c>
      <c r="AV774" s="8"/>
      <c r="AW774" s="8"/>
      <c r="AX774" s="14">
        <f ca="1"/>
        <v>771</v>
      </c>
      <c r="AY774" s="14" t="str">
        <f ca="1"/>
        <v>Binder Posts</v>
      </c>
      <c r="AZ774" s="14">
        <f ca="1"/>
        <v>77.239999999999995</v>
      </c>
      <c r="BA774" s="8"/>
      <c r="BB774" s="8"/>
      <c r="BC774" s="8"/>
      <c r="BD774" s="8"/>
      <c r="BE774" s="8"/>
      <c r="BU774" t="s">
        <v>1360</v>
      </c>
      <c r="BV774" s="8">
        <v>316.27999999999997</v>
      </c>
      <c r="BX774" s="14">
        <f ca="1"/>
        <v>23</v>
      </c>
      <c r="BY774" s="14" t="str">
        <f ca="1"/>
        <v>Maxine Collier Grady</v>
      </c>
      <c r="BZ774" s="14">
        <f ca="1"/>
        <v>12178.199999999999</v>
      </c>
      <c r="CO774" t="s">
        <v>1155</v>
      </c>
      <c r="CP774" s="8">
        <v>113.72</v>
      </c>
      <c r="CR774" s="14">
        <f ca="1"/>
        <v>322</v>
      </c>
      <c r="CS774" s="14" t="str">
        <f ca="1"/>
        <v>Tewksbury</v>
      </c>
      <c r="CT774" s="14">
        <f ca="1"/>
        <v>1013.84</v>
      </c>
    </row>
    <row r="775" spans="46:98" x14ac:dyDescent="0.3">
      <c r="AT775" t="s">
        <v>1884</v>
      </c>
      <c r="AU775" s="8">
        <v>74.75</v>
      </c>
      <c r="AV775" s="8"/>
      <c r="AW775" s="8"/>
      <c r="AX775" s="14">
        <f ca="1"/>
        <v>772</v>
      </c>
      <c r="AY775" s="14" t="str">
        <f ca="1"/>
        <v>Wilson Jones Suede Grain Vinyl Binders</v>
      </c>
      <c r="AZ775" s="14">
        <f ca="1"/>
        <v>77.039999999999992</v>
      </c>
      <c r="BA775" s="8"/>
      <c r="BB775" s="8"/>
      <c r="BC775" s="8"/>
      <c r="BD775" s="8"/>
      <c r="BE775" s="8"/>
      <c r="BU775" t="s">
        <v>2266</v>
      </c>
      <c r="BV775" s="8">
        <v>928.92</v>
      </c>
      <c r="BX775" s="14">
        <f ca="1"/>
        <v>753</v>
      </c>
      <c r="BY775" s="14" t="str">
        <f ca="1"/>
        <v>Megan Woods</v>
      </c>
      <c r="BZ775" s="14">
        <f ca="1"/>
        <v>191.73</v>
      </c>
      <c r="CO775" t="s">
        <v>1087</v>
      </c>
      <c r="CP775" s="8">
        <v>192.49</v>
      </c>
      <c r="CR775" s="14">
        <f ca="1"/>
        <v>679</v>
      </c>
      <c r="CS775" s="14" t="str">
        <f ca="1"/>
        <v>Texarkana</v>
      </c>
      <c r="CT775" s="14">
        <f ca="1"/>
        <v>113.72</v>
      </c>
    </row>
    <row r="776" spans="46:98" x14ac:dyDescent="0.3">
      <c r="AT776" t="s">
        <v>2372</v>
      </c>
      <c r="AU776" s="8">
        <v>74.23</v>
      </c>
      <c r="AV776" s="8"/>
      <c r="AW776" s="8"/>
      <c r="AX776" s="14">
        <f ca="1"/>
        <v>773</v>
      </c>
      <c r="AY776" s="14" t="str">
        <f ca="1"/>
        <v>Personal Creations™ Ink Jet Cards and Labels</v>
      </c>
      <c r="AZ776" s="14">
        <f ca="1"/>
        <v>75.52</v>
      </c>
      <c r="BA776" s="8"/>
      <c r="BB776" s="8"/>
      <c r="BC776" s="8"/>
      <c r="BD776" s="8"/>
      <c r="BE776" s="8"/>
      <c r="BU776" t="s">
        <v>2133</v>
      </c>
      <c r="BV776" s="8">
        <v>16.03</v>
      </c>
      <c r="BX776" s="14">
        <f ca="1"/>
        <v>638</v>
      </c>
      <c r="BY776" s="14" t="str">
        <f ca="1"/>
        <v>Megan York</v>
      </c>
      <c r="BZ776" s="14">
        <f ca="1"/>
        <v>316.27999999999997</v>
      </c>
      <c r="CO776" t="s">
        <v>763</v>
      </c>
      <c r="CP776" s="8">
        <v>15269.7</v>
      </c>
      <c r="CR776" s="14">
        <f ca="1"/>
        <v>604</v>
      </c>
      <c r="CS776" s="14" t="str">
        <f ca="1"/>
        <v>The Colony</v>
      </c>
      <c r="CT776" s="14">
        <f ca="1"/>
        <v>192.49</v>
      </c>
    </row>
    <row r="777" spans="46:98" x14ac:dyDescent="0.3">
      <c r="AT777" t="s">
        <v>2293</v>
      </c>
      <c r="AU777" s="8">
        <v>74.12</v>
      </c>
      <c r="AV777" s="8"/>
      <c r="AW777" s="8"/>
      <c r="AX777" s="14">
        <f ca="1"/>
        <v>774</v>
      </c>
      <c r="AY777" s="14" t="str">
        <f ca="1"/>
        <v>Array® Parchment Paper, Assorted Colors</v>
      </c>
      <c r="AZ777" s="14">
        <f ca="1"/>
        <v>74.75</v>
      </c>
      <c r="BA777" s="8"/>
      <c r="BB777" s="8"/>
      <c r="BC777" s="8"/>
      <c r="BD777" s="8"/>
      <c r="BE777" s="8"/>
      <c r="BU777" t="s">
        <v>2909</v>
      </c>
      <c r="BV777" s="8">
        <v>96.96</v>
      </c>
      <c r="BX777" s="14">
        <f ca="1"/>
        <v>400</v>
      </c>
      <c r="BY777" s="14" t="str">
        <f ca="1"/>
        <v>Melanie Burgess</v>
      </c>
      <c r="BZ777" s="14">
        <f ca="1"/>
        <v>928.92</v>
      </c>
      <c r="CO777" t="s">
        <v>1038</v>
      </c>
      <c r="CP777" s="8">
        <v>1254.1199999999999</v>
      </c>
      <c r="CR777" s="14">
        <f ca="1"/>
        <v>13</v>
      </c>
      <c r="CS777" s="14" t="str">
        <f ca="1"/>
        <v>Thornton</v>
      </c>
      <c r="CT777" s="14">
        <f ca="1"/>
        <v>15269.7</v>
      </c>
    </row>
    <row r="778" spans="46:98" x14ac:dyDescent="0.3">
      <c r="AT778" t="s">
        <v>2893</v>
      </c>
      <c r="AU778" s="8">
        <v>73.099999999999994</v>
      </c>
      <c r="AV778" s="8"/>
      <c r="AW778" s="8"/>
      <c r="AX778" s="14">
        <f ca="1"/>
        <v>775</v>
      </c>
      <c r="AY778" s="14" t="str">
        <f ca="1"/>
        <v>Avery 496</v>
      </c>
      <c r="AZ778" s="14">
        <f ca="1"/>
        <v>74.23</v>
      </c>
      <c r="BA778" s="8"/>
      <c r="BB778" s="8"/>
      <c r="BC778" s="8"/>
      <c r="BD778" s="8"/>
      <c r="BE778" s="8"/>
      <c r="BU778" t="s">
        <v>2167</v>
      </c>
      <c r="BV778" s="8">
        <v>256.05</v>
      </c>
      <c r="BX778" s="14">
        <f ca="1"/>
        <v>1099</v>
      </c>
      <c r="BY778" s="14" t="str">
        <f ca="1"/>
        <v>Melanie Knight</v>
      </c>
      <c r="BZ778" s="14">
        <f ca="1"/>
        <v>16.03</v>
      </c>
      <c r="CO778" t="s">
        <v>2879</v>
      </c>
      <c r="CP778" s="8">
        <v>212.89000000000001</v>
      </c>
      <c r="CR778" s="14">
        <f ca="1"/>
        <v>288</v>
      </c>
      <c r="CS778" s="14" t="str">
        <f ca="1"/>
        <v>Thousand Oaks</v>
      </c>
      <c r="CT778" s="14">
        <f ca="1"/>
        <v>1254.1199999999999</v>
      </c>
    </row>
    <row r="779" spans="46:98" x14ac:dyDescent="0.3">
      <c r="AT779" t="s">
        <v>371</v>
      </c>
      <c r="AU779" s="8">
        <v>72.399999999999991</v>
      </c>
      <c r="AV779" s="8"/>
      <c r="AW779" s="8"/>
      <c r="AX779" s="14">
        <f ca="1"/>
        <v>776</v>
      </c>
      <c r="AY779" s="14" t="str">
        <f ca="1"/>
        <v>9-3/4 Diameter Round Wall Clock</v>
      </c>
      <c r="AZ779" s="14">
        <f ca="1"/>
        <v>74.12</v>
      </c>
      <c r="BA779" s="8"/>
      <c r="BB779" s="8"/>
      <c r="BC779" s="8"/>
      <c r="BD779" s="8"/>
      <c r="BE779" s="8"/>
      <c r="BU779" t="s">
        <v>1157</v>
      </c>
      <c r="BV779" s="8">
        <v>531.88</v>
      </c>
      <c r="BX779" s="14">
        <f ca="1"/>
        <v>876</v>
      </c>
      <c r="BY779" s="14" t="str">
        <f ca="1"/>
        <v>Melanie Morrow</v>
      </c>
      <c r="BZ779" s="14">
        <f ca="1"/>
        <v>96.96</v>
      </c>
      <c r="CO779" t="s">
        <v>2857</v>
      </c>
      <c r="CP779" s="8">
        <v>207.12</v>
      </c>
      <c r="CR779" s="14">
        <f ca="1"/>
        <v>589</v>
      </c>
      <c r="CS779" s="14" t="str">
        <f ca="1"/>
        <v>Titusville</v>
      </c>
      <c r="CT779" s="14">
        <f ca="1"/>
        <v>212.89000000000001</v>
      </c>
    </row>
    <row r="780" spans="46:98" x14ac:dyDescent="0.3">
      <c r="AT780" t="s">
        <v>557</v>
      </c>
      <c r="AU780" s="8">
        <v>71.3</v>
      </c>
      <c r="AV780" s="8"/>
      <c r="AW780" s="8"/>
      <c r="AX780" s="14">
        <f ca="1"/>
        <v>777</v>
      </c>
      <c r="AY780" s="14" t="str">
        <f ca="1"/>
        <v>Steel Personal Filing/Posting Tote</v>
      </c>
      <c r="AZ780" s="14">
        <f ca="1"/>
        <v>73.099999999999994</v>
      </c>
      <c r="BA780" s="8"/>
      <c r="BB780" s="8"/>
      <c r="BC780" s="8"/>
      <c r="BD780" s="8"/>
      <c r="BE780" s="8"/>
      <c r="BU780" t="s">
        <v>2044</v>
      </c>
      <c r="BV780" s="8">
        <v>56.379999999999995</v>
      </c>
      <c r="BX780" s="14">
        <f ca="1"/>
        <v>694</v>
      </c>
      <c r="BY780" s="14" t="str">
        <f ca="1"/>
        <v>Melinda Rogers</v>
      </c>
      <c r="BZ780" s="14">
        <f ca="1"/>
        <v>256.05</v>
      </c>
      <c r="CO780" t="s">
        <v>1603</v>
      </c>
      <c r="CP780" s="8">
        <v>103.12</v>
      </c>
      <c r="CR780" s="14">
        <f ca="1"/>
        <v>593</v>
      </c>
      <c r="CS780" s="14" t="str">
        <f ca="1"/>
        <v>Toledo</v>
      </c>
      <c r="CT780" s="14">
        <f ca="1"/>
        <v>207.12</v>
      </c>
    </row>
    <row r="781" spans="46:98" x14ac:dyDescent="0.3">
      <c r="AT781" t="s">
        <v>850</v>
      </c>
      <c r="AU781" s="8">
        <v>71.25</v>
      </c>
      <c r="AV781" s="8"/>
      <c r="AW781" s="8"/>
      <c r="AX781" s="14">
        <f ca="1"/>
        <v>778</v>
      </c>
      <c r="AY781" s="14" t="str">
        <f ca="1"/>
        <v>Newell 340</v>
      </c>
      <c r="AZ781" s="14">
        <f ca="1"/>
        <v>72.399999999999991</v>
      </c>
      <c r="BA781" s="8"/>
      <c r="BB781" s="8"/>
      <c r="BC781" s="8"/>
      <c r="BD781" s="8"/>
      <c r="BE781" s="8"/>
      <c r="BU781" t="s">
        <v>1560</v>
      </c>
      <c r="BV781" s="8">
        <v>121.24000000000001</v>
      </c>
      <c r="BX781" s="14">
        <f ca="1"/>
        <v>515</v>
      </c>
      <c r="BY781" s="14" t="str">
        <f ca="1"/>
        <v>Melinda Thornton</v>
      </c>
      <c r="BZ781" s="14">
        <f ca="1"/>
        <v>531.88</v>
      </c>
      <c r="CO781" t="s">
        <v>1578</v>
      </c>
      <c r="CP781" s="8">
        <v>996.45</v>
      </c>
      <c r="CR781" s="14">
        <f ca="1"/>
        <v>686</v>
      </c>
      <c r="CS781" s="14" t="str">
        <f ca="1"/>
        <v>Tonawanda</v>
      </c>
      <c r="CT781" s="14">
        <f ca="1"/>
        <v>103.12</v>
      </c>
    </row>
    <row r="782" spans="46:98" x14ac:dyDescent="0.3">
      <c r="AT782" t="s">
        <v>2640</v>
      </c>
      <c r="AU782" s="8">
        <v>70.63</v>
      </c>
      <c r="AV782" s="8"/>
      <c r="AW782" s="8"/>
      <c r="AX782" s="14">
        <f ca="1"/>
        <v>779</v>
      </c>
      <c r="AY782" s="14" t="str">
        <f ca="1"/>
        <v>Universal Premium White Copier/Laser Paper (20Lb. and 87 Bright)</v>
      </c>
      <c r="AZ782" s="14">
        <f ca="1"/>
        <v>71.3</v>
      </c>
      <c r="BA782" s="8"/>
      <c r="BB782" s="8"/>
      <c r="BC782" s="8"/>
      <c r="BD782" s="8"/>
      <c r="BE782" s="8"/>
      <c r="BU782" t="s">
        <v>2624</v>
      </c>
      <c r="BV782" s="8">
        <v>556.61</v>
      </c>
      <c r="BX782" s="14">
        <f ca="1"/>
        <v>966</v>
      </c>
      <c r="BY782" s="14" t="str">
        <f ca="1"/>
        <v>Melvin Benton</v>
      </c>
      <c r="BZ782" s="14">
        <f ca="1"/>
        <v>56.379999999999995</v>
      </c>
      <c r="CO782" t="s">
        <v>1151</v>
      </c>
      <c r="CP782" s="8">
        <v>825.31999999999994</v>
      </c>
      <c r="CR782" s="14">
        <f ca="1"/>
        <v>324</v>
      </c>
      <c r="CS782" s="14" t="str">
        <f ca="1"/>
        <v>Tooele</v>
      </c>
      <c r="CT782" s="14">
        <f ca="1"/>
        <v>996.45</v>
      </c>
    </row>
    <row r="783" spans="46:98" x14ac:dyDescent="0.3">
      <c r="AT783" t="s">
        <v>1148</v>
      </c>
      <c r="AU783" s="8">
        <v>70.36</v>
      </c>
      <c r="AV783" s="8"/>
      <c r="AW783" s="8"/>
      <c r="AX783" s="14">
        <f ca="1"/>
        <v>780</v>
      </c>
      <c r="AY783" s="14" t="str">
        <f ca="1"/>
        <v>Wirebound Voice Message Log Book</v>
      </c>
      <c r="AZ783" s="14">
        <f ca="1"/>
        <v>71.25</v>
      </c>
      <c r="BA783" s="8"/>
      <c r="BB783" s="8"/>
      <c r="BC783" s="8"/>
      <c r="BD783" s="8"/>
      <c r="BE783" s="8"/>
      <c r="BU783" t="s">
        <v>2788</v>
      </c>
      <c r="BV783" s="8">
        <v>755.91</v>
      </c>
      <c r="BX783" s="14">
        <f ca="1"/>
        <v>829</v>
      </c>
      <c r="BY783" s="14" t="str">
        <f ca="1"/>
        <v>Melvin Duke</v>
      </c>
      <c r="BZ783" s="14">
        <f ca="1"/>
        <v>121.24000000000001</v>
      </c>
      <c r="CO783" t="s">
        <v>430</v>
      </c>
      <c r="CP783" s="8">
        <v>535.08000000000004</v>
      </c>
      <c r="CR783" s="14">
        <f ca="1"/>
        <v>354</v>
      </c>
      <c r="CS783" s="14" t="str">
        <f ca="1"/>
        <v>Torrance</v>
      </c>
      <c r="CT783" s="14">
        <f ca="1"/>
        <v>825.31999999999994</v>
      </c>
    </row>
    <row r="784" spans="46:98" x14ac:dyDescent="0.3">
      <c r="AT784" t="s">
        <v>1095</v>
      </c>
      <c r="AU784" s="8">
        <v>69.89</v>
      </c>
      <c r="AV784" s="8"/>
      <c r="AW784" s="8"/>
      <c r="AX784" s="14">
        <f ca="1"/>
        <v>781</v>
      </c>
      <c r="AY784" s="14" t="str">
        <f ca="1"/>
        <v>Colored Envelopes</v>
      </c>
      <c r="AZ784" s="14">
        <f ca="1"/>
        <v>70.63</v>
      </c>
      <c r="BA784" s="8"/>
      <c r="BB784" s="8"/>
      <c r="BC784" s="8"/>
      <c r="BD784" s="8"/>
      <c r="BE784" s="8"/>
      <c r="BU784" t="s">
        <v>2003</v>
      </c>
      <c r="BV784" s="8">
        <v>2016.32</v>
      </c>
      <c r="BX784" s="14">
        <f ca="1"/>
        <v>507</v>
      </c>
      <c r="BY784" s="14" t="str">
        <f ca="1"/>
        <v>Melvin Kendall</v>
      </c>
      <c r="BZ784" s="14">
        <f ca="1"/>
        <v>556.61</v>
      </c>
      <c r="CO784" t="s">
        <v>2230</v>
      </c>
      <c r="CP784" s="8">
        <v>60.24</v>
      </c>
      <c r="CR784" s="14">
        <f ca="1"/>
        <v>420</v>
      </c>
      <c r="CS784" s="14" t="str">
        <f ca="1"/>
        <v>Townsend</v>
      </c>
      <c r="CT784" s="14">
        <f ca="1"/>
        <v>535.08000000000004</v>
      </c>
    </row>
    <row r="785" spans="46:98" x14ac:dyDescent="0.3">
      <c r="AT785" t="s">
        <v>1976</v>
      </c>
      <c r="AU785" s="8">
        <v>69.75</v>
      </c>
      <c r="AV785" s="8"/>
      <c r="AW785" s="8"/>
      <c r="AX785" s="14">
        <f ca="1"/>
        <v>782</v>
      </c>
      <c r="AY785" s="14" t="str">
        <f ca="1"/>
        <v>Xerox 1996</v>
      </c>
      <c r="AZ785" s="14">
        <f ca="1"/>
        <v>70.36</v>
      </c>
      <c r="BA785" s="8"/>
      <c r="BB785" s="8"/>
      <c r="BC785" s="8"/>
      <c r="BD785" s="8"/>
      <c r="BE785" s="8"/>
      <c r="BU785" t="s">
        <v>2150</v>
      </c>
      <c r="BV785" s="8">
        <v>3076.5299999999997</v>
      </c>
      <c r="BX785" s="14">
        <f ca="1"/>
        <v>446</v>
      </c>
      <c r="BY785" s="14" t="str">
        <f ca="1"/>
        <v>Meredith Humphrey</v>
      </c>
      <c r="BZ785" s="14">
        <f ca="1"/>
        <v>755.91</v>
      </c>
      <c r="CO785" t="s">
        <v>2265</v>
      </c>
      <c r="CP785" s="8">
        <v>1434.51</v>
      </c>
      <c r="CR785" s="14">
        <f ca="1"/>
        <v>752</v>
      </c>
      <c r="CS785" s="14" t="str">
        <f ca="1"/>
        <v>Trenton</v>
      </c>
      <c r="CT785" s="14">
        <f ca="1"/>
        <v>60.24</v>
      </c>
    </row>
    <row r="786" spans="46:98" x14ac:dyDescent="0.3">
      <c r="AT786" t="s">
        <v>2589</v>
      </c>
      <c r="AU786" s="8">
        <v>69.539999999999992</v>
      </c>
      <c r="AV786" s="8"/>
      <c r="AW786" s="8"/>
      <c r="AX786" s="14">
        <f ca="1"/>
        <v>783</v>
      </c>
      <c r="AY786" s="14" t="str">
        <f ca="1"/>
        <v>DAX Cubicle Frames - 8x10</v>
      </c>
      <c r="AZ786" s="14">
        <f ca="1"/>
        <v>69.89</v>
      </c>
      <c r="BA786" s="8"/>
      <c r="BB786" s="8"/>
      <c r="BC786" s="8"/>
      <c r="BD786" s="8"/>
      <c r="BE786" s="8"/>
      <c r="BU786" t="s">
        <v>2994</v>
      </c>
      <c r="BV786" s="8">
        <v>119.78</v>
      </c>
      <c r="BX786" s="14">
        <f ca="1"/>
        <v>235</v>
      </c>
      <c r="BY786" s="14" t="str">
        <f ca="1"/>
        <v>Meredith Walters</v>
      </c>
      <c r="BZ786" s="14">
        <f ca="1"/>
        <v>2016.32</v>
      </c>
      <c r="CO786" t="s">
        <v>1264</v>
      </c>
      <c r="CP786" s="8">
        <v>1066.43</v>
      </c>
      <c r="CR786" s="14">
        <f ca="1"/>
        <v>264</v>
      </c>
      <c r="CS786" s="14" t="str">
        <f ca="1"/>
        <v>Troutdale</v>
      </c>
      <c r="CT786" s="14">
        <f ca="1"/>
        <v>1434.51</v>
      </c>
    </row>
    <row r="787" spans="46:98" x14ac:dyDescent="0.3">
      <c r="AT787" t="s">
        <v>562</v>
      </c>
      <c r="AU787" s="8">
        <v>68.650000000000006</v>
      </c>
      <c r="AV787" s="8"/>
      <c r="AW787" s="8"/>
      <c r="AX787" s="14">
        <f ca="1"/>
        <v>784</v>
      </c>
      <c r="AY787" s="14" t="str">
        <f ca="1"/>
        <v>Imation 3.5" DS/HD IBM Formatted Diskettes, 10/Pack</v>
      </c>
      <c r="AZ787" s="14">
        <f ca="1"/>
        <v>69.75</v>
      </c>
      <c r="BA787" s="8"/>
      <c r="BB787" s="8"/>
      <c r="BC787" s="8"/>
      <c r="BD787" s="8"/>
      <c r="BE787" s="8"/>
      <c r="BU787" t="s">
        <v>2219</v>
      </c>
      <c r="BV787" s="8">
        <v>228.25</v>
      </c>
      <c r="BX787" s="14">
        <f ca="1"/>
        <v>162</v>
      </c>
      <c r="BY787" s="14" t="str">
        <f ca="1"/>
        <v>Michael Robbins</v>
      </c>
      <c r="BZ787" s="14">
        <f ca="1"/>
        <v>3076.5299999999997</v>
      </c>
      <c r="CO787" t="s">
        <v>718</v>
      </c>
      <c r="CP787" s="8">
        <v>469.29999999999995</v>
      </c>
      <c r="CR787" s="14">
        <f ca="1"/>
        <v>316</v>
      </c>
      <c r="CS787" s="14" t="str">
        <f ca="1"/>
        <v>Troy</v>
      </c>
      <c r="CT787" s="14">
        <f ca="1"/>
        <v>1066.43</v>
      </c>
    </row>
    <row r="788" spans="46:98" x14ac:dyDescent="0.3">
      <c r="AT788" t="s">
        <v>1350</v>
      </c>
      <c r="AU788" s="8">
        <v>68.45</v>
      </c>
      <c r="AV788" s="8"/>
      <c r="AW788" s="8"/>
      <c r="AX788" s="14">
        <f ca="1"/>
        <v>785</v>
      </c>
      <c r="AY788" s="14" t="str">
        <f ca="1"/>
        <v>Important Message Pads, 50 4-1/4 x 5-1/2 Forms per Pad</v>
      </c>
      <c r="AZ788" s="14">
        <f ca="1"/>
        <v>69.539999999999992</v>
      </c>
      <c r="BA788" s="8"/>
      <c r="BB788" s="8"/>
      <c r="BC788" s="8"/>
      <c r="BD788" s="8"/>
      <c r="BE788" s="8"/>
      <c r="BU788" t="s">
        <v>2876</v>
      </c>
      <c r="BV788" s="8">
        <v>1304.01</v>
      </c>
      <c r="BX788" s="14">
        <f ca="1"/>
        <v>834</v>
      </c>
      <c r="BY788" s="14" t="str">
        <f ca="1"/>
        <v>Michael Shaffer</v>
      </c>
      <c r="BZ788" s="14">
        <f ca="1"/>
        <v>119.78</v>
      </c>
      <c r="CO788" t="s">
        <v>2556</v>
      </c>
      <c r="CP788" s="8">
        <v>1230.7800000000002</v>
      </c>
      <c r="CR788" s="14">
        <f ca="1"/>
        <v>448</v>
      </c>
      <c r="CS788" s="14" t="str">
        <f ca="1"/>
        <v>Tualatin</v>
      </c>
      <c r="CT788" s="14">
        <f ca="1"/>
        <v>469.29999999999995</v>
      </c>
    </row>
    <row r="789" spans="46:98" x14ac:dyDescent="0.3">
      <c r="AT789" t="s">
        <v>1925</v>
      </c>
      <c r="AU789" s="8">
        <v>67.239999999999995</v>
      </c>
      <c r="AV789" s="8"/>
      <c r="AW789" s="8"/>
      <c r="AX789" s="14">
        <f ca="1"/>
        <v>786</v>
      </c>
      <c r="AY789" s="14" t="str">
        <f ca="1"/>
        <v>TOPS Money Receipt Book, Consecutively Numbered in Red,</v>
      </c>
      <c r="AZ789" s="14">
        <f ca="1"/>
        <v>68.650000000000006</v>
      </c>
      <c r="BA789" s="8"/>
      <c r="BB789" s="8"/>
      <c r="BC789" s="8"/>
      <c r="BD789" s="8"/>
      <c r="BE789" s="8"/>
      <c r="BU789" t="s">
        <v>2860</v>
      </c>
      <c r="BV789" s="8">
        <v>179.26999999999998</v>
      </c>
      <c r="BX789" s="14">
        <f ca="1"/>
        <v>718</v>
      </c>
      <c r="BY789" s="14" t="str">
        <f ca="1"/>
        <v>Michael Tanner</v>
      </c>
      <c r="BZ789" s="14">
        <f ca="1"/>
        <v>228.25</v>
      </c>
      <c r="CO789" t="s">
        <v>1895</v>
      </c>
      <c r="CP789" s="8">
        <v>277.60000000000002</v>
      </c>
      <c r="CR789" s="14">
        <f ca="1"/>
        <v>291</v>
      </c>
      <c r="CS789" s="14" t="str">
        <f ca="1"/>
        <v>Tucker</v>
      </c>
      <c r="CT789" s="14">
        <f ca="1"/>
        <v>1230.7800000000002</v>
      </c>
    </row>
    <row r="790" spans="46:98" x14ac:dyDescent="0.3">
      <c r="AT790" t="s">
        <v>2153</v>
      </c>
      <c r="AU790" s="8">
        <v>66.23</v>
      </c>
      <c r="AV790" s="8"/>
      <c r="AW790" s="8"/>
      <c r="AX790" s="14">
        <f ca="1"/>
        <v>787</v>
      </c>
      <c r="AY790" s="14" t="str">
        <f ca="1"/>
        <v>Eureka The Boss® Cordless Rechargeable Stick Vac</v>
      </c>
      <c r="AZ790" s="14">
        <f ca="1"/>
        <v>68.45</v>
      </c>
      <c r="BA790" s="8"/>
      <c r="BB790" s="8"/>
      <c r="BC790" s="8"/>
      <c r="BD790" s="8"/>
      <c r="BE790" s="8"/>
      <c r="BU790" t="s">
        <v>2555</v>
      </c>
      <c r="BV790" s="8">
        <v>1230.7800000000002</v>
      </c>
      <c r="BX790" s="14">
        <f ca="1"/>
        <v>323</v>
      </c>
      <c r="BY790" s="14" t="str">
        <f ca="1"/>
        <v>Michele Bradshaw</v>
      </c>
      <c r="BZ790" s="14">
        <f ca="1"/>
        <v>1304.01</v>
      </c>
      <c r="CO790" t="s">
        <v>1009</v>
      </c>
      <c r="CP790" s="8">
        <v>869.53</v>
      </c>
      <c r="CR790" s="14">
        <f ca="1"/>
        <v>551</v>
      </c>
      <c r="CS790" s="14" t="str">
        <f ca="1"/>
        <v>Tucson</v>
      </c>
      <c r="CT790" s="14">
        <f ca="1"/>
        <v>277.60000000000002</v>
      </c>
    </row>
    <row r="791" spans="46:98" x14ac:dyDescent="0.3">
      <c r="AT791" t="s">
        <v>1081</v>
      </c>
      <c r="AU791" s="8">
        <v>65.69</v>
      </c>
      <c r="AV791" s="8"/>
      <c r="AW791" s="8"/>
      <c r="AX791" s="14">
        <f ca="1"/>
        <v>788</v>
      </c>
      <c r="AY791" s="14" t="str">
        <f ca="1"/>
        <v>3M Hangers With Command Adhesive</v>
      </c>
      <c r="AZ791" s="14">
        <f ca="1"/>
        <v>67.239999999999995</v>
      </c>
      <c r="BA791" s="8"/>
      <c r="BB791" s="8"/>
      <c r="BC791" s="8"/>
      <c r="BD791" s="8"/>
      <c r="BE791" s="8"/>
      <c r="BU791" t="s">
        <v>975</v>
      </c>
      <c r="BV791" s="8">
        <v>443.23</v>
      </c>
      <c r="BX791" s="14">
        <f ca="1"/>
        <v>763</v>
      </c>
      <c r="BY791" s="14" t="str">
        <f ca="1"/>
        <v>Michele Bullard</v>
      </c>
      <c r="BZ791" s="14">
        <f ca="1"/>
        <v>179.26999999999998</v>
      </c>
      <c r="CO791" t="s">
        <v>3008</v>
      </c>
      <c r="CP791" s="8">
        <v>35.479999999999997</v>
      </c>
      <c r="CR791" s="14">
        <f ca="1"/>
        <v>351</v>
      </c>
      <c r="CS791" s="14" t="str">
        <f ca="1"/>
        <v>Tulsa</v>
      </c>
      <c r="CT791" s="14">
        <f ca="1"/>
        <v>869.53</v>
      </c>
    </row>
    <row r="792" spans="46:98" x14ac:dyDescent="0.3">
      <c r="AT792" t="s">
        <v>2316</v>
      </c>
      <c r="AU792" s="8">
        <v>64.75</v>
      </c>
      <c r="AV792" s="8"/>
      <c r="AW792" s="8"/>
      <c r="AX792" s="14">
        <f ca="1"/>
        <v>789</v>
      </c>
      <c r="AY792" s="14" t="str">
        <f ca="1"/>
        <v>Regeneration Desk Collection</v>
      </c>
      <c r="AZ792" s="14">
        <f ca="1"/>
        <v>66.23</v>
      </c>
      <c r="BA792" s="8"/>
      <c r="BB792" s="8"/>
      <c r="BC792" s="8"/>
      <c r="BD792" s="8"/>
      <c r="BE792" s="8"/>
      <c r="BU792" t="s">
        <v>1897</v>
      </c>
      <c r="BV792" s="8">
        <v>77.42</v>
      </c>
      <c r="BX792" s="14">
        <f ca="1"/>
        <v>336</v>
      </c>
      <c r="BY792" s="14" t="str">
        <f ca="1"/>
        <v>Michelle Bryant Phillips</v>
      </c>
      <c r="BZ792" s="14">
        <f ca="1"/>
        <v>1230.7800000000002</v>
      </c>
      <c r="CO792" t="s">
        <v>565</v>
      </c>
      <c r="CP792" s="8">
        <v>612.91999999999996</v>
      </c>
      <c r="CR792" s="14">
        <f ca="1"/>
        <v>806</v>
      </c>
      <c r="CS792" s="14" t="str">
        <f ca="1"/>
        <v>Tupelo</v>
      </c>
      <c r="CT792" s="14">
        <f ca="1"/>
        <v>35.479999999999997</v>
      </c>
    </row>
    <row r="793" spans="46:98" x14ac:dyDescent="0.3">
      <c r="AT793" t="s">
        <v>2193</v>
      </c>
      <c r="AU793" s="8">
        <v>63.66</v>
      </c>
      <c r="AV793" s="8"/>
      <c r="AW793" s="8"/>
      <c r="AX793" s="14">
        <f ca="1"/>
        <v>790</v>
      </c>
      <c r="AY793" s="14" t="str">
        <f ca="1"/>
        <v>36X48 HARDFLOOR CHAIRMAT</v>
      </c>
      <c r="AZ793" s="14">
        <f ca="1"/>
        <v>65.69</v>
      </c>
      <c r="BA793" s="8"/>
      <c r="BB793" s="8"/>
      <c r="BC793" s="8"/>
      <c r="BD793" s="8"/>
      <c r="BE793" s="8"/>
      <c r="BU793" t="s">
        <v>1793</v>
      </c>
      <c r="BV793" s="8">
        <v>2914.81</v>
      </c>
      <c r="BX793" s="14">
        <f ca="1"/>
        <v>560</v>
      </c>
      <c r="BY793" s="14" t="str">
        <f ca="1"/>
        <v>Michelle Steele</v>
      </c>
      <c r="BZ793" s="14">
        <f ca="1"/>
        <v>443.23</v>
      </c>
      <c r="CO793" t="s">
        <v>1224</v>
      </c>
      <c r="CP793" s="8">
        <v>5665.6900000000005</v>
      </c>
      <c r="CR793" s="14">
        <f ca="1"/>
        <v>398</v>
      </c>
      <c r="CS793" s="14" t="str">
        <f ca="1"/>
        <v>Tuscaloosa</v>
      </c>
      <c r="CT793" s="14">
        <f ca="1"/>
        <v>612.91999999999996</v>
      </c>
    </row>
    <row r="794" spans="46:98" x14ac:dyDescent="0.3">
      <c r="AT794" t="s">
        <v>1017</v>
      </c>
      <c r="AU794" s="8">
        <v>63.48</v>
      </c>
      <c r="AV794" s="8"/>
      <c r="AW794" s="8"/>
      <c r="AX794" s="14">
        <f ca="1"/>
        <v>791</v>
      </c>
      <c r="AY794" s="14" t="str">
        <f ca="1"/>
        <v>Seth Thomas 8 1/2" Cubicle Clock</v>
      </c>
      <c r="AZ794" s="14">
        <f ca="1"/>
        <v>64.75</v>
      </c>
      <c r="BA794" s="8"/>
      <c r="BB794" s="8"/>
      <c r="BC794" s="8"/>
      <c r="BD794" s="8"/>
      <c r="BE794" s="8"/>
      <c r="BU794" t="s">
        <v>443</v>
      </c>
      <c r="BV794" s="8">
        <v>1477.84</v>
      </c>
      <c r="BX794" s="14">
        <f ca="1"/>
        <v>915</v>
      </c>
      <c r="BY794" s="14" t="str">
        <f ca="1"/>
        <v>Mike G Hartman</v>
      </c>
      <c r="BZ794" s="14">
        <f ca="1"/>
        <v>77.42</v>
      </c>
      <c r="CO794" t="s">
        <v>614</v>
      </c>
      <c r="CP794" s="8">
        <v>2547.96</v>
      </c>
      <c r="CR794" s="14">
        <f ca="1"/>
        <v>73</v>
      </c>
      <c r="CS794" s="14" t="str">
        <f ca="1"/>
        <v>Twentynine Palms</v>
      </c>
      <c r="CT794" s="14">
        <f ca="1"/>
        <v>5665.6900000000005</v>
      </c>
    </row>
    <row r="795" spans="46:98" x14ac:dyDescent="0.3">
      <c r="AT795" t="s">
        <v>936</v>
      </c>
      <c r="AU795" s="8">
        <v>62.46</v>
      </c>
      <c r="AV795" s="8"/>
      <c r="AW795" s="8"/>
      <c r="AX795" s="14">
        <f ca="1"/>
        <v>792</v>
      </c>
      <c r="AY795" s="14" t="str">
        <f ca="1"/>
        <v>Fellowes Command Center 5-outlet power strip</v>
      </c>
      <c r="AZ795" s="14">
        <f ca="1"/>
        <v>63.66</v>
      </c>
      <c r="BA795" s="8"/>
      <c r="BB795" s="8"/>
      <c r="BC795" s="8"/>
      <c r="BD795" s="8"/>
      <c r="BE795" s="8"/>
      <c r="BU795" t="s">
        <v>579</v>
      </c>
      <c r="BV795" s="8">
        <v>387.86</v>
      </c>
      <c r="BX795" s="14">
        <f ca="1"/>
        <v>169</v>
      </c>
      <c r="BY795" s="14" t="str">
        <f ca="1"/>
        <v>Mike Howard</v>
      </c>
      <c r="BZ795" s="14">
        <f ca="1"/>
        <v>2914.81</v>
      </c>
      <c r="CO795" t="s">
        <v>1342</v>
      </c>
      <c r="CP795" s="8">
        <v>94.97</v>
      </c>
      <c r="CR795" s="14">
        <f ca="1"/>
        <v>176</v>
      </c>
      <c r="CS795" s="14" t="str">
        <f ca="1"/>
        <v>Twin Falls</v>
      </c>
      <c r="CT795" s="14">
        <f ca="1"/>
        <v>2547.96</v>
      </c>
    </row>
    <row r="796" spans="46:98" x14ac:dyDescent="0.3">
      <c r="AT796" t="s">
        <v>558</v>
      </c>
      <c r="AU796" s="8">
        <v>62.349999999999994</v>
      </c>
      <c r="AV796" s="8"/>
      <c r="AW796" s="8"/>
      <c r="AX796" s="14">
        <f ca="1"/>
        <v>793</v>
      </c>
      <c r="AY796" s="14" t="str">
        <f ca="1"/>
        <v>Belkin 8 Outlet SurgeMaster II Gold Surge Protector</v>
      </c>
      <c r="AZ796" s="14">
        <f ca="1"/>
        <v>63.48</v>
      </c>
      <c r="BA796" s="8"/>
      <c r="BB796" s="8"/>
      <c r="BC796" s="8"/>
      <c r="BD796" s="8"/>
      <c r="BE796" s="8"/>
      <c r="BU796" t="s">
        <v>2385</v>
      </c>
      <c r="BV796" s="8">
        <v>117.7</v>
      </c>
      <c r="BX796" s="14">
        <f ca="1"/>
        <v>299</v>
      </c>
      <c r="BY796" s="14" t="str">
        <f ca="1"/>
        <v>Mildred Briggs</v>
      </c>
      <c r="BZ796" s="14">
        <f ca="1"/>
        <v>1477.84</v>
      </c>
      <c r="CO796" t="s">
        <v>1681</v>
      </c>
      <c r="CP796" s="8">
        <v>110.75</v>
      </c>
      <c r="CR796" s="14">
        <f ca="1"/>
        <v>702</v>
      </c>
      <c r="CS796" s="14" t="str">
        <f ca="1"/>
        <v>Tysons Corner</v>
      </c>
      <c r="CT796" s="14">
        <f ca="1"/>
        <v>94.97</v>
      </c>
    </row>
    <row r="797" spans="46:98" x14ac:dyDescent="0.3">
      <c r="AT797" t="s">
        <v>2075</v>
      </c>
      <c r="AU797" s="8">
        <v>61.52</v>
      </c>
      <c r="AV797" s="8"/>
      <c r="AW797" s="8"/>
      <c r="AX797" s="14">
        <f ca="1"/>
        <v>794</v>
      </c>
      <c r="AY797" s="14" t="str">
        <f ca="1"/>
        <v>PC Concepts 116 Key Quantum 3000 Keyboard</v>
      </c>
      <c r="AZ797" s="14">
        <f ca="1"/>
        <v>62.46</v>
      </c>
      <c r="BA797" s="8"/>
      <c r="BB797" s="8"/>
      <c r="BC797" s="8"/>
      <c r="BD797" s="8"/>
      <c r="BE797" s="8"/>
      <c r="BU797" t="s">
        <v>1468</v>
      </c>
      <c r="BV797" s="8">
        <v>991.24</v>
      </c>
      <c r="BX797" s="14">
        <f ca="1"/>
        <v>593</v>
      </c>
      <c r="BY797" s="14" t="str">
        <f ca="1"/>
        <v>Mildred Chase</v>
      </c>
      <c r="BZ797" s="14">
        <f ca="1"/>
        <v>387.86</v>
      </c>
      <c r="CO797" t="s">
        <v>1904</v>
      </c>
      <c r="CP797" s="8">
        <v>199.58</v>
      </c>
      <c r="CR797" s="14">
        <f ca="1"/>
        <v>681</v>
      </c>
      <c r="CS797" s="14" t="str">
        <f ca="1"/>
        <v>Union City</v>
      </c>
      <c r="CT797" s="14">
        <f ca="1"/>
        <v>110.75</v>
      </c>
    </row>
    <row r="798" spans="46:98" x14ac:dyDescent="0.3">
      <c r="AT798" t="s">
        <v>833</v>
      </c>
      <c r="AU798" s="8">
        <v>61.39</v>
      </c>
      <c r="AV798" s="8"/>
      <c r="AW798" s="8"/>
      <c r="AX798" s="14">
        <f ca="1"/>
        <v>795</v>
      </c>
      <c r="AY798" s="14" t="str">
        <f ca="1"/>
        <v>Barrel Sharpener</v>
      </c>
      <c r="AZ798" s="14">
        <f ca="1"/>
        <v>62.349999999999994</v>
      </c>
      <c r="BA798" s="8"/>
      <c r="BB798" s="8"/>
      <c r="BC798" s="8"/>
      <c r="BD798" s="8"/>
      <c r="BE798" s="8"/>
      <c r="BU798" t="s">
        <v>387</v>
      </c>
      <c r="BV798" s="8">
        <v>1087.19</v>
      </c>
      <c r="BX798" s="14">
        <f ca="1"/>
        <v>837</v>
      </c>
      <c r="BY798" s="14" t="str">
        <f ca="1"/>
        <v>Milton Harrell</v>
      </c>
      <c r="BZ798" s="14">
        <f ca="1"/>
        <v>117.7</v>
      </c>
      <c r="CO798" t="s">
        <v>2426</v>
      </c>
      <c r="CP798" s="8">
        <v>843.41000000000008</v>
      </c>
      <c r="CR798" s="14">
        <f ca="1"/>
        <v>599</v>
      </c>
      <c r="CS798" s="14" t="str">
        <f ca="1"/>
        <v>University City</v>
      </c>
      <c r="CT798" s="14">
        <f ca="1"/>
        <v>199.58</v>
      </c>
    </row>
    <row r="799" spans="46:98" x14ac:dyDescent="0.3">
      <c r="AT799" t="s">
        <v>509</v>
      </c>
      <c r="AU799" s="8">
        <v>59.75</v>
      </c>
      <c r="AV799" s="8"/>
      <c r="AW799" s="8"/>
      <c r="AX799" s="14">
        <f ca="1"/>
        <v>796</v>
      </c>
      <c r="AY799" s="14" t="str">
        <f ca="1"/>
        <v>Recycled Premium Regency Composition Covers</v>
      </c>
      <c r="AZ799" s="14">
        <f ca="1"/>
        <v>61.52</v>
      </c>
      <c r="BA799" s="8"/>
      <c r="BB799" s="8"/>
      <c r="BC799" s="8"/>
      <c r="BD799" s="8"/>
      <c r="BE799" s="8"/>
      <c r="BU799" t="s">
        <v>1482</v>
      </c>
      <c r="BV799" s="8">
        <v>421.36</v>
      </c>
      <c r="BX799" s="14">
        <f ca="1"/>
        <v>387</v>
      </c>
      <c r="BY799" s="14" t="str">
        <f ca="1"/>
        <v>Milton Lindsay</v>
      </c>
      <c r="BZ799" s="14">
        <f ca="1"/>
        <v>991.24</v>
      </c>
      <c r="CO799" t="s">
        <v>1630</v>
      </c>
      <c r="CP799" s="8">
        <v>770.41000000000008</v>
      </c>
      <c r="CR799" s="14">
        <f ca="1"/>
        <v>352</v>
      </c>
      <c r="CS799" s="14" t="str">
        <f ca="1"/>
        <v>Upper Arlington</v>
      </c>
      <c r="CT799" s="14">
        <f ca="1"/>
        <v>843.41000000000008</v>
      </c>
    </row>
    <row r="800" spans="46:98" x14ac:dyDescent="0.3">
      <c r="AT800" t="s">
        <v>879</v>
      </c>
      <c r="AU800" s="8">
        <v>59.480000000000004</v>
      </c>
      <c r="AV800" s="8"/>
      <c r="AW800" s="8"/>
      <c r="AX800" s="14">
        <f ca="1"/>
        <v>797</v>
      </c>
      <c r="AY800" s="14" t="str">
        <f ca="1"/>
        <v>Quartet Omega® Colored Chalk, 12/Pack</v>
      </c>
      <c r="AZ800" s="14">
        <f ca="1"/>
        <v>61.39</v>
      </c>
      <c r="BA800" s="8"/>
      <c r="BB800" s="8"/>
      <c r="BC800" s="8"/>
      <c r="BD800" s="8"/>
      <c r="BE800" s="8"/>
      <c r="BU800" t="s">
        <v>735</v>
      </c>
      <c r="BV800" s="8">
        <v>995.8</v>
      </c>
      <c r="BX800" s="14">
        <f ca="1"/>
        <v>365</v>
      </c>
      <c r="BY800" s="14" t="str">
        <f ca="1"/>
        <v>Miriam Bowman</v>
      </c>
      <c r="BZ800" s="14">
        <f ca="1"/>
        <v>1087.19</v>
      </c>
      <c r="CO800" t="s">
        <v>2318</v>
      </c>
      <c r="CP800" s="8">
        <v>236.80999999999997</v>
      </c>
      <c r="CR800" s="14">
        <f ca="1"/>
        <v>363</v>
      </c>
      <c r="CS800" s="14" t="str">
        <f ca="1"/>
        <v>Urbana</v>
      </c>
      <c r="CT800" s="14">
        <f ca="1"/>
        <v>770.41000000000008</v>
      </c>
    </row>
    <row r="801" spans="46:98" x14ac:dyDescent="0.3">
      <c r="AT801" t="s">
        <v>994</v>
      </c>
      <c r="AU801" s="8">
        <v>59.4</v>
      </c>
      <c r="AV801" s="8"/>
      <c r="AW801" s="8"/>
      <c r="AX801" s="14">
        <f ca="1"/>
        <v>798</v>
      </c>
      <c r="AY801" s="14" t="str">
        <f ca="1"/>
        <v>Wausau Papers Astrobrights® Colored Envelopes</v>
      </c>
      <c r="AZ801" s="14">
        <f ca="1"/>
        <v>59.75</v>
      </c>
      <c r="BA801" s="8"/>
      <c r="BB801" s="8"/>
      <c r="BC801" s="8"/>
      <c r="BD801" s="8"/>
      <c r="BE801" s="8"/>
      <c r="BU801" t="s">
        <v>1445</v>
      </c>
      <c r="BV801" s="8">
        <v>149.66999999999999</v>
      </c>
      <c r="BX801" s="14">
        <f ca="1"/>
        <v>567</v>
      </c>
      <c r="BY801" s="14" t="str">
        <f ca="1"/>
        <v>Miriam Greenberg</v>
      </c>
      <c r="BZ801" s="14">
        <f ca="1"/>
        <v>421.36</v>
      </c>
      <c r="CO801" t="s">
        <v>2535</v>
      </c>
      <c r="CP801" s="8">
        <v>6045.23</v>
      </c>
      <c r="CR801" s="14">
        <f ca="1"/>
        <v>577</v>
      </c>
      <c r="CS801" s="14" t="str">
        <f ca="1"/>
        <v>Utica</v>
      </c>
      <c r="CT801" s="14">
        <f ca="1"/>
        <v>236.80999999999997</v>
      </c>
    </row>
    <row r="802" spans="46:98" x14ac:dyDescent="0.3">
      <c r="AT802" t="s">
        <v>284</v>
      </c>
      <c r="AU802" s="8">
        <v>59.38</v>
      </c>
      <c r="AV802" s="8"/>
      <c r="AW802" s="8"/>
      <c r="AX802" s="14">
        <f ca="1"/>
        <v>799</v>
      </c>
      <c r="AY802" s="14" t="str">
        <f ca="1"/>
        <v>G.E. Longer-Life Indoor Recessed Floodlight Bulbs</v>
      </c>
      <c r="AZ802" s="14">
        <f ca="1"/>
        <v>59.480000000000004</v>
      </c>
      <c r="BA802" s="8"/>
      <c r="BB802" s="8"/>
      <c r="BC802" s="8"/>
      <c r="BD802" s="8"/>
      <c r="BE802" s="8"/>
      <c r="BU802" t="s">
        <v>2031</v>
      </c>
      <c r="BV802" s="8">
        <v>4934</v>
      </c>
      <c r="BX802" s="14">
        <f ca="1"/>
        <v>386</v>
      </c>
      <c r="BY802" s="14" t="str">
        <f ca="1"/>
        <v>Miriam Mueller</v>
      </c>
      <c r="BZ802" s="14">
        <f ca="1"/>
        <v>995.8</v>
      </c>
      <c r="CO802" t="s">
        <v>1215</v>
      </c>
      <c r="CP802" s="8">
        <v>3587.8700000000003</v>
      </c>
      <c r="CR802" s="14">
        <f ca="1"/>
        <v>68</v>
      </c>
      <c r="CS802" s="14" t="str">
        <f ca="1"/>
        <v>Vacaville</v>
      </c>
      <c r="CT802" s="14">
        <f ca="1"/>
        <v>6045.23</v>
      </c>
    </row>
    <row r="803" spans="46:98" x14ac:dyDescent="0.3">
      <c r="AT803" t="s">
        <v>2158</v>
      </c>
      <c r="AU803" s="8">
        <v>58.95</v>
      </c>
      <c r="AV803" s="8"/>
      <c r="AW803" s="8"/>
      <c r="AX803" s="14">
        <f ca="1"/>
        <v>800</v>
      </c>
      <c r="AY803" s="14" t="str">
        <f ca="1"/>
        <v>Acco Four Pocket Poly Ring Binder with Label Holder, Smoke, 1"</v>
      </c>
      <c r="AZ803" s="14">
        <f ca="1"/>
        <v>59.4</v>
      </c>
      <c r="BA803" s="8"/>
      <c r="BB803" s="8"/>
      <c r="BC803" s="8"/>
      <c r="BD803" s="8"/>
      <c r="BE803" s="8"/>
      <c r="BU803" t="s">
        <v>1760</v>
      </c>
      <c r="BV803" s="8">
        <v>4841.07</v>
      </c>
      <c r="BX803" s="14">
        <f ca="1"/>
        <v>797</v>
      </c>
      <c r="BY803" s="14" t="str">
        <f ca="1"/>
        <v>Mitchell Goldberg</v>
      </c>
      <c r="BZ803" s="14">
        <f ca="1"/>
        <v>149.66999999999999</v>
      </c>
      <c r="CO803" t="s">
        <v>1484</v>
      </c>
      <c r="CP803" s="8">
        <v>421.36</v>
      </c>
      <c r="CR803" s="14">
        <f ca="1"/>
        <v>119</v>
      </c>
      <c r="CS803" s="14" t="str">
        <f ca="1"/>
        <v>Vallejo</v>
      </c>
      <c r="CT803" s="14">
        <f ca="1"/>
        <v>3587.8700000000003</v>
      </c>
    </row>
    <row r="804" spans="46:98" x14ac:dyDescent="0.3">
      <c r="AT804" t="s">
        <v>100</v>
      </c>
      <c r="AU804" s="8">
        <v>58.440000000000005</v>
      </c>
      <c r="AV804" s="8"/>
      <c r="AW804" s="8"/>
      <c r="AX804" s="14">
        <f ca="1"/>
        <v>801</v>
      </c>
      <c r="AY804" s="14" t="str">
        <f ca="1"/>
        <v>OIC Thumb-Tacks</v>
      </c>
      <c r="AZ804" s="14">
        <f ca="1"/>
        <v>59.38</v>
      </c>
      <c r="BA804" s="8"/>
      <c r="BB804" s="8"/>
      <c r="BC804" s="8"/>
      <c r="BD804" s="8"/>
      <c r="BE804" s="8"/>
      <c r="BU804" t="s">
        <v>2409</v>
      </c>
      <c r="BV804" s="8">
        <v>20.87</v>
      </c>
      <c r="BX804" s="14">
        <f ca="1"/>
        <v>107</v>
      </c>
      <c r="BY804" s="14" t="str">
        <f ca="1"/>
        <v>Mitchell Ross</v>
      </c>
      <c r="BZ804" s="14">
        <f ca="1"/>
        <v>4934</v>
      </c>
      <c r="CO804" t="s">
        <v>1333</v>
      </c>
      <c r="CP804" s="8">
        <v>379.72</v>
      </c>
      <c r="CR804" s="14">
        <f ca="1"/>
        <v>465</v>
      </c>
      <c r="CS804" s="14" t="str">
        <f ca="1"/>
        <v>Valparaiso</v>
      </c>
      <c r="CT804" s="14">
        <f ca="1"/>
        <v>421.36</v>
      </c>
    </row>
    <row r="805" spans="46:98" x14ac:dyDescent="0.3">
      <c r="AT805" t="s">
        <v>2619</v>
      </c>
      <c r="AU805" s="8">
        <v>57.41</v>
      </c>
      <c r="AV805" s="8"/>
      <c r="AW805" s="8"/>
      <c r="AX805" s="14">
        <f ca="1"/>
        <v>802</v>
      </c>
      <c r="AY805" s="14" t="str">
        <f ca="1"/>
        <v>Pressboard Covers with Storage Hooks, 9 1/2" x 11", Light Blue</v>
      </c>
      <c r="AZ805" s="14">
        <f ca="1"/>
        <v>58.95</v>
      </c>
      <c r="BA805" s="8"/>
      <c r="BB805" s="8"/>
      <c r="BC805" s="8"/>
      <c r="BD805" s="8"/>
      <c r="BE805" s="8"/>
      <c r="BU805" t="s">
        <v>583</v>
      </c>
      <c r="BV805" s="8">
        <v>10215.6</v>
      </c>
      <c r="BX805" s="14">
        <f ca="1"/>
        <v>110</v>
      </c>
      <c r="BY805" s="14" t="str">
        <f ca="1"/>
        <v>Molly Browning</v>
      </c>
      <c r="BZ805" s="14">
        <f ca="1"/>
        <v>4841.07</v>
      </c>
      <c r="CO805" t="s">
        <v>1480</v>
      </c>
      <c r="CP805" s="8">
        <v>1362.2</v>
      </c>
      <c r="CR805" s="14">
        <f ca="1"/>
        <v>489</v>
      </c>
      <c r="CS805" s="14" t="str">
        <f ca="1"/>
        <v>Van Buren</v>
      </c>
      <c r="CT805" s="14">
        <f ca="1"/>
        <v>379.72</v>
      </c>
    </row>
    <row r="806" spans="46:98" x14ac:dyDescent="0.3">
      <c r="AT806" t="s">
        <v>193</v>
      </c>
      <c r="AU806" s="8">
        <v>56.059999999999995</v>
      </c>
      <c r="AV806" s="8"/>
      <c r="AW806" s="8"/>
      <c r="AX806" s="14">
        <f ca="1"/>
        <v>803</v>
      </c>
      <c r="AY806" s="14" t="str">
        <f ca="1"/>
        <v>Avery Durable Binders</v>
      </c>
      <c r="AZ806" s="14">
        <f ca="1"/>
        <v>58.440000000000005</v>
      </c>
      <c r="BA806" s="8"/>
      <c r="BB806" s="8"/>
      <c r="BC806" s="8"/>
      <c r="BD806" s="8"/>
      <c r="BE806" s="8"/>
      <c r="BU806" t="s">
        <v>1216</v>
      </c>
      <c r="BV806" s="8">
        <v>1610.84</v>
      </c>
      <c r="BX806" s="14">
        <f ca="1"/>
        <v>1084</v>
      </c>
      <c r="BY806" s="14" t="str">
        <f ca="1"/>
        <v>Molly Vincent</v>
      </c>
      <c r="BZ806" s="14">
        <f ca="1"/>
        <v>20.87</v>
      </c>
      <c r="CO806" t="s">
        <v>1633</v>
      </c>
      <c r="CP806" s="8">
        <v>9055.36</v>
      </c>
      <c r="CR806" s="14">
        <f ca="1"/>
        <v>273</v>
      </c>
      <c r="CS806" s="14" t="str">
        <f ca="1"/>
        <v>Vancouver</v>
      </c>
      <c r="CT806" s="14">
        <f ca="1"/>
        <v>1362.2</v>
      </c>
    </row>
    <row r="807" spans="46:98" x14ac:dyDescent="0.3">
      <c r="AT807" t="s">
        <v>2954</v>
      </c>
      <c r="AU807" s="8">
        <v>55.17</v>
      </c>
      <c r="AV807" s="8"/>
      <c r="AW807" s="8"/>
      <c r="AX807" s="14">
        <f ca="1"/>
        <v>804</v>
      </c>
      <c r="AY807" s="14" t="str">
        <f ca="1"/>
        <v>Xerox Blank Computer Paper</v>
      </c>
      <c r="AZ807" s="14">
        <f ca="1"/>
        <v>57.41</v>
      </c>
      <c r="BA807" s="8"/>
      <c r="BB807" s="8"/>
      <c r="BC807" s="8"/>
      <c r="BD807" s="8"/>
      <c r="BE807" s="8"/>
      <c r="BU807" t="s">
        <v>2428</v>
      </c>
      <c r="BV807" s="8">
        <v>557.49</v>
      </c>
      <c r="BX807" s="14">
        <f ca="1"/>
        <v>39</v>
      </c>
      <c r="BY807" s="14" t="str">
        <f ca="1"/>
        <v>Molly Webster</v>
      </c>
      <c r="BZ807" s="14">
        <f ca="1"/>
        <v>10215.6</v>
      </c>
      <c r="CO807" t="s">
        <v>1172</v>
      </c>
      <c r="CP807" s="8">
        <v>2598.65</v>
      </c>
      <c r="CR807" s="14">
        <f ca="1"/>
        <v>34</v>
      </c>
      <c r="CS807" s="14" t="str">
        <f ca="1"/>
        <v>Vernon Hills</v>
      </c>
      <c r="CT807" s="14">
        <f ca="1"/>
        <v>9055.36</v>
      </c>
    </row>
    <row r="808" spans="46:98" x14ac:dyDescent="0.3">
      <c r="AT808" t="s">
        <v>2299</v>
      </c>
      <c r="AU808" s="8">
        <v>53.44</v>
      </c>
      <c r="AV808" s="8"/>
      <c r="AW808" s="8"/>
      <c r="AX808" s="14">
        <f ca="1"/>
        <v>805</v>
      </c>
      <c r="AY808" s="14" t="str">
        <f ca="1"/>
        <v>Avery 05222 Permanent Self-Adhesive File Folder Labels for Typewriters, on Rolls, White, 250/Roll</v>
      </c>
      <c r="AZ808" s="14">
        <f ca="1"/>
        <v>56.059999999999995</v>
      </c>
      <c r="BA808" s="8"/>
      <c r="BB808" s="8"/>
      <c r="BC808" s="8"/>
      <c r="BD808" s="8"/>
      <c r="BE808" s="8"/>
      <c r="BU808" t="s">
        <v>2604</v>
      </c>
      <c r="BV808" s="8">
        <v>28.46</v>
      </c>
      <c r="BX808" s="14">
        <f ca="1"/>
        <v>284</v>
      </c>
      <c r="BY808" s="14" t="str">
        <f ca="1"/>
        <v>Monica Harvey</v>
      </c>
      <c r="BZ808" s="14">
        <f ca="1"/>
        <v>1610.84</v>
      </c>
      <c r="CO808" t="s">
        <v>2058</v>
      </c>
      <c r="CP808" s="8">
        <v>2829.19</v>
      </c>
      <c r="CR808" s="14">
        <f ca="1"/>
        <v>174</v>
      </c>
      <c r="CS808" s="14" t="str">
        <f ca="1"/>
        <v>Vestavia Hills</v>
      </c>
      <c r="CT808" s="14">
        <f ca="1"/>
        <v>2598.65</v>
      </c>
    </row>
    <row r="809" spans="46:98" x14ac:dyDescent="0.3">
      <c r="AT809" t="s">
        <v>1962</v>
      </c>
      <c r="AU809" s="8">
        <v>53.42</v>
      </c>
      <c r="AV809" s="8"/>
      <c r="AW809" s="8"/>
      <c r="AX809" s="14">
        <f ca="1"/>
        <v>806</v>
      </c>
      <c r="AY809" s="14" t="str">
        <f ca="1"/>
        <v>Seth Thomas 13 1/2" Wall Clock</v>
      </c>
      <c r="AZ809" s="14">
        <f ca="1"/>
        <v>55.17</v>
      </c>
      <c r="BA809" s="8"/>
      <c r="BB809" s="8"/>
      <c r="BC809" s="8"/>
      <c r="BD809" s="8"/>
      <c r="BE809" s="8"/>
      <c r="BU809" t="s">
        <v>2686</v>
      </c>
      <c r="BV809" s="8">
        <v>526.53</v>
      </c>
      <c r="BX809" s="14">
        <f ca="1"/>
        <v>506</v>
      </c>
      <c r="BY809" s="14" t="str">
        <f ca="1"/>
        <v>Monica Howard</v>
      </c>
      <c r="BZ809" s="14">
        <f ca="1"/>
        <v>557.49</v>
      </c>
      <c r="CO809" t="s">
        <v>2849</v>
      </c>
      <c r="CP809" s="8">
        <v>10.86</v>
      </c>
      <c r="CR809" s="14">
        <f ca="1"/>
        <v>153</v>
      </c>
      <c r="CS809" s="14" t="str">
        <f ca="1"/>
        <v>Vincennes</v>
      </c>
      <c r="CT809" s="14">
        <f ca="1"/>
        <v>2829.19</v>
      </c>
    </row>
    <row r="810" spans="46:98" x14ac:dyDescent="0.3">
      <c r="AT810" t="s">
        <v>1501</v>
      </c>
      <c r="AU810" s="8">
        <v>52.97</v>
      </c>
      <c r="AV810" s="8"/>
      <c r="AW810" s="8"/>
      <c r="AX810" s="14">
        <f ca="1"/>
        <v>807</v>
      </c>
      <c r="AY810" s="14" t="str">
        <f ca="1"/>
        <v>Advantus Push Pins, Aluminum Head</v>
      </c>
      <c r="AZ810" s="14">
        <f ca="1"/>
        <v>53.44</v>
      </c>
      <c r="BA810" s="8"/>
      <c r="BB810" s="8"/>
      <c r="BC810" s="8"/>
      <c r="BD810" s="8"/>
      <c r="BE810" s="8"/>
      <c r="BU810" t="s">
        <v>873</v>
      </c>
      <c r="BV810" s="8">
        <v>1207.0900000000001</v>
      </c>
      <c r="BX810" s="14">
        <f ca="1"/>
        <v>1058</v>
      </c>
      <c r="BY810" s="14" t="str">
        <f ca="1"/>
        <v>Monica Law Thompson</v>
      </c>
      <c r="BZ810" s="14">
        <f ca="1"/>
        <v>28.46</v>
      </c>
      <c r="CO810" t="s">
        <v>2664</v>
      </c>
      <c r="CP810" s="8">
        <v>2788.2200000000003</v>
      </c>
      <c r="CR810" s="14">
        <f ca="1"/>
        <v>858</v>
      </c>
      <c r="CS810" s="14" t="str">
        <f ca="1"/>
        <v>Virginia Beach</v>
      </c>
      <c r="CT810" s="14">
        <f ca="1"/>
        <v>10.86</v>
      </c>
    </row>
    <row r="811" spans="46:98" x14ac:dyDescent="0.3">
      <c r="AT811" t="s">
        <v>883</v>
      </c>
      <c r="AU811" s="8">
        <v>52.93</v>
      </c>
      <c r="AV811" s="8"/>
      <c r="AW811" s="8"/>
      <c r="AX811" s="14">
        <f ca="1"/>
        <v>808</v>
      </c>
      <c r="AY811" s="14" t="str">
        <f ca="1"/>
        <v>Post-it® “Important Message” Note Pad, Neon Colors, 50 Sheets/Pad</v>
      </c>
      <c r="AZ811" s="14">
        <f ca="1"/>
        <v>53.42</v>
      </c>
      <c r="BA811" s="8"/>
      <c r="BB811" s="8"/>
      <c r="BC811" s="8"/>
      <c r="BD811" s="8"/>
      <c r="BE811" s="8"/>
      <c r="BU811" t="s">
        <v>2996</v>
      </c>
      <c r="BV811" s="8">
        <v>76.87</v>
      </c>
      <c r="BX811" s="14">
        <f ca="1"/>
        <v>518</v>
      </c>
      <c r="BY811" s="14" t="str">
        <f ca="1"/>
        <v>Monica McCormick</v>
      </c>
      <c r="BZ811" s="14">
        <f ca="1"/>
        <v>526.53</v>
      </c>
      <c r="CO811" t="s">
        <v>1991</v>
      </c>
      <c r="CP811" s="8">
        <v>17.420000000000002</v>
      </c>
      <c r="CR811" s="14">
        <f ca="1"/>
        <v>159</v>
      </c>
      <c r="CS811" s="14" t="str">
        <f ca="1"/>
        <v>Waco</v>
      </c>
      <c r="CT811" s="14">
        <f ca="1"/>
        <v>2788.2200000000003</v>
      </c>
    </row>
    <row r="812" spans="46:98" x14ac:dyDescent="0.3">
      <c r="AT812" t="s">
        <v>887</v>
      </c>
      <c r="AU812" s="8">
        <v>52.49</v>
      </c>
      <c r="AV812" s="8"/>
      <c r="AW812" s="8"/>
      <c r="AX812" s="14">
        <f ca="1"/>
        <v>809</v>
      </c>
      <c r="AY812" s="14" t="str">
        <f ca="1"/>
        <v>Holmes Replacement Filter for HEPA Air Cleaner, Medium Room</v>
      </c>
      <c r="AZ812" s="14">
        <f ca="1"/>
        <v>52.97</v>
      </c>
      <c r="BA812" s="8"/>
      <c r="BB812" s="8"/>
      <c r="BC812" s="8"/>
      <c r="BD812" s="8"/>
      <c r="BE812" s="8"/>
      <c r="BU812" t="s">
        <v>1407</v>
      </c>
      <c r="BV812" s="8">
        <v>27.42</v>
      </c>
      <c r="BX812" s="14">
        <f ca="1"/>
        <v>345</v>
      </c>
      <c r="BY812" s="14" t="str">
        <f ca="1"/>
        <v>Monica Stuart</v>
      </c>
      <c r="BZ812" s="14">
        <f ca="1"/>
        <v>1207.0900000000001</v>
      </c>
      <c r="CO812" t="s">
        <v>1995</v>
      </c>
      <c r="CP812" s="8">
        <v>5.9</v>
      </c>
      <c r="CR812" s="14">
        <f ca="1"/>
        <v>847</v>
      </c>
      <c r="CS812" s="14" t="str">
        <f ca="1"/>
        <v>Waldorf</v>
      </c>
      <c r="CT812" s="14">
        <f ca="1"/>
        <v>17.420000000000002</v>
      </c>
    </row>
    <row r="813" spans="46:98" x14ac:dyDescent="0.3">
      <c r="AT813" t="s">
        <v>2794</v>
      </c>
      <c r="AU813" s="8">
        <v>52.43</v>
      </c>
      <c r="AV813" s="8"/>
      <c r="AW813" s="8"/>
      <c r="AX813" s="14">
        <f ca="1"/>
        <v>810</v>
      </c>
      <c r="AY813" s="14" t="str">
        <f ca="1"/>
        <v>Hammermill CopyPlus Copy Paper (20Lb. and 84 Bright)</v>
      </c>
      <c r="AZ813" s="14">
        <f ca="1"/>
        <v>52.93</v>
      </c>
      <c r="BA813" s="8"/>
      <c r="BB813" s="8"/>
      <c r="BC813" s="8"/>
      <c r="BD813" s="8"/>
      <c r="BE813" s="8"/>
      <c r="BU813" t="s">
        <v>1634</v>
      </c>
      <c r="BV813" s="8">
        <v>1736.3400000000001</v>
      </c>
      <c r="BX813" s="14">
        <f ca="1"/>
        <v>917</v>
      </c>
      <c r="BY813" s="14" t="str">
        <f ca="1"/>
        <v>Nancy Holden</v>
      </c>
      <c r="BZ813" s="14">
        <f ca="1"/>
        <v>76.87</v>
      </c>
      <c r="CO813" t="s">
        <v>1971</v>
      </c>
      <c r="CP813" s="8">
        <v>12584.99</v>
      </c>
      <c r="CR813" s="14">
        <f ca="1"/>
        <v>868</v>
      </c>
      <c r="CS813" s="14" t="str">
        <f ca="1"/>
        <v>Walla Walla</v>
      </c>
      <c r="CT813" s="14">
        <f ca="1"/>
        <v>5.9</v>
      </c>
    </row>
    <row r="814" spans="46:98" x14ac:dyDescent="0.3">
      <c r="AT814" t="s">
        <v>1539</v>
      </c>
      <c r="AU814" s="8">
        <v>52.1</v>
      </c>
      <c r="AV814" s="8"/>
      <c r="AW814" s="8"/>
      <c r="AX814" s="14">
        <f ca="1"/>
        <v>811</v>
      </c>
      <c r="AY814" s="14" t="str">
        <f ca="1"/>
        <v>Eldon Regeneration Recycled Desk Accessories, Smoke</v>
      </c>
      <c r="AZ814" s="14">
        <f ca="1"/>
        <v>52.49</v>
      </c>
      <c r="BA814" s="8"/>
      <c r="BB814" s="8"/>
      <c r="BC814" s="8"/>
      <c r="BD814" s="8"/>
      <c r="BE814" s="8"/>
      <c r="BU814" t="s">
        <v>2084</v>
      </c>
      <c r="BV814" s="8">
        <v>84.59</v>
      </c>
      <c r="BX814" s="14">
        <f ca="1"/>
        <v>1066</v>
      </c>
      <c r="BY814" s="14" t="str">
        <f ca="1"/>
        <v>Natalie Aldridge</v>
      </c>
      <c r="BZ814" s="14">
        <f ca="1"/>
        <v>27.42</v>
      </c>
      <c r="CO814" t="s">
        <v>108</v>
      </c>
      <c r="CP814" s="8">
        <v>68946.660000000018</v>
      </c>
      <c r="CR814" s="14">
        <f ca="1"/>
        <v>22</v>
      </c>
      <c r="CS814" s="14" t="str">
        <f ca="1"/>
        <v>Warren</v>
      </c>
      <c r="CT814" s="14">
        <f ca="1"/>
        <v>12584.99</v>
      </c>
    </row>
    <row r="815" spans="46:98" x14ac:dyDescent="0.3">
      <c r="AT815" t="s">
        <v>670</v>
      </c>
      <c r="AU815" s="8">
        <v>51.99</v>
      </c>
      <c r="AV815" s="8"/>
      <c r="AW815" s="8"/>
      <c r="AX815" s="14">
        <f ca="1"/>
        <v>812</v>
      </c>
      <c r="AY815" s="14" t="str">
        <f ca="1"/>
        <v>Avery Binding System Hidden Tab™ Executive Style Index Sets</v>
      </c>
      <c r="AZ815" s="14">
        <f ca="1"/>
        <v>52.43</v>
      </c>
      <c r="BA815" s="8"/>
      <c r="BB815" s="8"/>
      <c r="BC815" s="8"/>
      <c r="BD815" s="8"/>
      <c r="BE815" s="8"/>
      <c r="BU815" t="s">
        <v>2774</v>
      </c>
      <c r="BV815" s="8">
        <v>882.93</v>
      </c>
      <c r="BX815" s="14">
        <f ca="1"/>
        <v>271</v>
      </c>
      <c r="BY815" s="14" t="str">
        <f ca="1"/>
        <v>Natalie Watts</v>
      </c>
      <c r="BZ815" s="14">
        <f ca="1"/>
        <v>1736.3400000000001</v>
      </c>
      <c r="CO815" t="s">
        <v>2278</v>
      </c>
      <c r="CP815" s="8">
        <v>1123.1600000000001</v>
      </c>
      <c r="CR815" s="14">
        <f ca="1"/>
        <v>3</v>
      </c>
      <c r="CS815" s="14" t="str">
        <f ca="1"/>
        <v>Washington</v>
      </c>
      <c r="CT815" s="14">
        <f ca="1"/>
        <v>68946.660000000018</v>
      </c>
    </row>
    <row r="816" spans="46:98" x14ac:dyDescent="0.3">
      <c r="AT816" t="s">
        <v>1059</v>
      </c>
      <c r="AU816" s="8">
        <v>49.87</v>
      </c>
      <c r="AV816" s="8"/>
      <c r="AW816" s="8"/>
      <c r="AX816" s="14">
        <f ca="1"/>
        <v>813</v>
      </c>
      <c r="AY816" s="14" t="str">
        <f ca="1"/>
        <v>Accessory28</v>
      </c>
      <c r="AZ816" s="14">
        <f ca="1"/>
        <v>52.1</v>
      </c>
      <c r="BA816" s="8"/>
      <c r="BB816" s="8"/>
      <c r="BC816" s="8"/>
      <c r="BD816" s="8"/>
      <c r="BE816" s="8"/>
      <c r="BU816" t="s">
        <v>1915</v>
      </c>
      <c r="BV816" s="8">
        <v>1386.3500000000001</v>
      </c>
      <c r="BX816" s="14">
        <f ca="1"/>
        <v>900</v>
      </c>
      <c r="BY816" s="14" t="str">
        <f ca="1"/>
        <v>Nathan Fox</v>
      </c>
      <c r="BZ816" s="14">
        <f ca="1"/>
        <v>84.59</v>
      </c>
      <c r="CO816" t="s">
        <v>1914</v>
      </c>
      <c r="CP816" s="8">
        <v>241.97</v>
      </c>
      <c r="CR816" s="14">
        <f ca="1"/>
        <v>304</v>
      </c>
      <c r="CS816" s="14" t="str">
        <f ca="1"/>
        <v>Watauga</v>
      </c>
      <c r="CT816" s="14">
        <f ca="1"/>
        <v>1123.1600000000001</v>
      </c>
    </row>
    <row r="817" spans="46:98" x14ac:dyDescent="0.3">
      <c r="AT817" t="s">
        <v>1337</v>
      </c>
      <c r="AU817" s="8">
        <v>49.81</v>
      </c>
      <c r="AV817" s="8"/>
      <c r="AW817" s="8"/>
      <c r="AX817" s="14">
        <f ca="1"/>
        <v>814</v>
      </c>
      <c r="AY817" s="14" t="str">
        <f ca="1"/>
        <v>Avery 514</v>
      </c>
      <c r="AZ817" s="14">
        <f ca="1"/>
        <v>51.99</v>
      </c>
      <c r="BA817" s="8"/>
      <c r="BB817" s="8"/>
      <c r="BC817" s="8"/>
      <c r="BD817" s="8"/>
      <c r="BE817" s="8"/>
      <c r="BU817" t="s">
        <v>2355</v>
      </c>
      <c r="BV817" s="8">
        <v>258.07</v>
      </c>
      <c r="BX817" s="14">
        <f ca="1"/>
        <v>415</v>
      </c>
      <c r="BY817" s="14" t="str">
        <f ca="1"/>
        <v>Nathan Jenkins</v>
      </c>
      <c r="BZ817" s="14">
        <f ca="1"/>
        <v>882.93</v>
      </c>
      <c r="CO817" t="s">
        <v>1203</v>
      </c>
      <c r="CP817" s="8">
        <v>7500.9400000000005</v>
      </c>
      <c r="CR817" s="14">
        <f ca="1"/>
        <v>574</v>
      </c>
      <c r="CS817" s="14" t="str">
        <f ca="1"/>
        <v>Waterbury</v>
      </c>
      <c r="CT817" s="14">
        <f ca="1"/>
        <v>241.97</v>
      </c>
    </row>
    <row r="818" spans="46:98" x14ac:dyDescent="0.3">
      <c r="AT818" t="s">
        <v>2784</v>
      </c>
      <c r="AU818" s="8">
        <v>48.81</v>
      </c>
      <c r="AV818" s="8"/>
      <c r="AW818" s="8"/>
      <c r="AX818" s="14">
        <f ca="1"/>
        <v>815</v>
      </c>
      <c r="AY818" s="14" t="str">
        <f ca="1"/>
        <v>Xerox 1962</v>
      </c>
      <c r="AZ818" s="14">
        <f ca="1"/>
        <v>49.87</v>
      </c>
      <c r="BA818" s="8"/>
      <c r="BB818" s="8"/>
      <c r="BC818" s="8"/>
      <c r="BD818" s="8"/>
      <c r="BE818" s="8"/>
      <c r="BU818" t="s">
        <v>904</v>
      </c>
      <c r="BV818" s="8">
        <v>810.47</v>
      </c>
      <c r="BX818" s="14">
        <f ca="1"/>
        <v>310</v>
      </c>
      <c r="BY818" s="14" t="str">
        <f ca="1"/>
        <v>Nathan Newton</v>
      </c>
      <c r="BZ818" s="14">
        <f ca="1"/>
        <v>1386.3500000000001</v>
      </c>
      <c r="CO818" t="s">
        <v>2060</v>
      </c>
      <c r="CP818" s="8">
        <v>14.53</v>
      </c>
      <c r="CR818" s="14">
        <f ca="1"/>
        <v>45</v>
      </c>
      <c r="CS818" s="14" t="str">
        <f ca="1"/>
        <v>Watertown</v>
      </c>
      <c r="CT818" s="14">
        <f ca="1"/>
        <v>7500.9400000000005</v>
      </c>
    </row>
    <row r="819" spans="46:98" x14ac:dyDescent="0.3">
      <c r="AT819" t="s">
        <v>2174</v>
      </c>
      <c r="AU819" s="8">
        <v>48.540000000000006</v>
      </c>
      <c r="AV819" s="8"/>
      <c r="AW819" s="8"/>
      <c r="AX819" s="14">
        <f ca="1"/>
        <v>816</v>
      </c>
      <c r="AY819" s="14" t="str">
        <f ca="1"/>
        <v>Xerox 200</v>
      </c>
      <c r="AZ819" s="14">
        <f ca="1"/>
        <v>49.81</v>
      </c>
      <c r="BA819" s="8"/>
      <c r="BB819" s="8"/>
      <c r="BC819" s="8"/>
      <c r="BD819" s="8"/>
      <c r="BE819" s="8"/>
      <c r="BU819" t="s">
        <v>152</v>
      </c>
      <c r="BV819" s="8">
        <v>17390.239999999998</v>
      </c>
      <c r="BX819" s="14">
        <f ca="1"/>
        <v>691</v>
      </c>
      <c r="BY819" s="14" t="str">
        <f ca="1"/>
        <v>Nathan Wyatt</v>
      </c>
      <c r="BZ819" s="14">
        <f ca="1"/>
        <v>258.07</v>
      </c>
      <c r="CO819" t="s">
        <v>875</v>
      </c>
      <c r="CP819" s="8">
        <v>1207.0900000000001</v>
      </c>
      <c r="CR819" s="14">
        <f ca="1"/>
        <v>852</v>
      </c>
      <c r="CS819" s="14" t="str">
        <f ca="1"/>
        <v>Waterville</v>
      </c>
      <c r="CT819" s="14">
        <f ca="1"/>
        <v>14.53</v>
      </c>
    </row>
    <row r="820" spans="46:98" x14ac:dyDescent="0.3">
      <c r="AT820" t="s">
        <v>463</v>
      </c>
      <c r="AU820" s="8">
        <v>48.32</v>
      </c>
      <c r="AV820" s="8"/>
      <c r="AW820" s="8"/>
      <c r="AX820" s="14">
        <f ca="1"/>
        <v>817</v>
      </c>
      <c r="AY820" s="14" t="str">
        <f ca="1"/>
        <v>Avery Durable Poly Binders</v>
      </c>
      <c r="AZ820" s="14">
        <f ca="1"/>
        <v>48.81</v>
      </c>
      <c r="BA820" s="8"/>
      <c r="BB820" s="8"/>
      <c r="BC820" s="8"/>
      <c r="BD820" s="8"/>
      <c r="BE820" s="8"/>
      <c r="BU820" t="s">
        <v>2240</v>
      </c>
      <c r="BV820" s="8">
        <v>2947.13</v>
      </c>
      <c r="BX820" s="14">
        <f ca="1"/>
        <v>429</v>
      </c>
      <c r="BY820" s="14" t="str">
        <f ca="1"/>
        <v>Neal Weber</v>
      </c>
      <c r="BZ820" s="14">
        <f ca="1"/>
        <v>810.47</v>
      </c>
      <c r="CO820" t="s">
        <v>2185</v>
      </c>
      <c r="CP820" s="8">
        <v>157.33000000000001</v>
      </c>
      <c r="CR820" s="14">
        <f ca="1"/>
        <v>296</v>
      </c>
      <c r="CS820" s="14" t="str">
        <f ca="1"/>
        <v>Waukesha</v>
      </c>
      <c r="CT820" s="14">
        <f ca="1"/>
        <v>1207.0900000000001</v>
      </c>
    </row>
    <row r="821" spans="46:98" x14ac:dyDescent="0.3">
      <c r="AT821" t="s">
        <v>1025</v>
      </c>
      <c r="AU821" s="8">
        <v>47.830000000000005</v>
      </c>
      <c r="AV821" s="8"/>
      <c r="AW821" s="8"/>
      <c r="AX821" s="14">
        <f ca="1"/>
        <v>818</v>
      </c>
      <c r="AY821" s="14" t="str">
        <f ca="1"/>
        <v>Economy Binders</v>
      </c>
      <c r="AZ821" s="14">
        <f ca="1"/>
        <v>48.540000000000006</v>
      </c>
      <c r="BA821" s="8"/>
      <c r="BB821" s="8"/>
      <c r="BC821" s="8"/>
      <c r="BD821" s="8"/>
      <c r="BE821" s="8"/>
      <c r="BU821" t="s">
        <v>2799</v>
      </c>
      <c r="BV821" s="8">
        <v>1276.8800000000001</v>
      </c>
      <c r="BX821" s="14">
        <f ca="1"/>
        <v>9</v>
      </c>
      <c r="BY821" s="14" t="str">
        <f ca="1"/>
        <v>Neal Wolfe</v>
      </c>
      <c r="BZ821" s="14">
        <f ca="1"/>
        <v>17390.239999999998</v>
      </c>
      <c r="CO821" t="s">
        <v>2363</v>
      </c>
      <c r="CP821" s="8">
        <v>657.61</v>
      </c>
      <c r="CR821" s="14">
        <f ca="1"/>
        <v>632</v>
      </c>
      <c r="CS821" s="14" t="str">
        <f ca="1"/>
        <v>Wauwatosa</v>
      </c>
      <c r="CT821" s="14">
        <f ca="1"/>
        <v>157.33000000000001</v>
      </c>
    </row>
    <row r="822" spans="46:98" x14ac:dyDescent="0.3">
      <c r="AT822" t="s">
        <v>2662</v>
      </c>
      <c r="AU822" s="8">
        <v>46.94</v>
      </c>
      <c r="AV822" s="8"/>
      <c r="AW822" s="8"/>
      <c r="AX822" s="14">
        <f ca="1"/>
        <v>819</v>
      </c>
      <c r="AY822" s="14" t="str">
        <f ca="1"/>
        <v>Grip Seal Envelopes</v>
      </c>
      <c r="AZ822" s="14">
        <f ca="1"/>
        <v>48.32</v>
      </c>
      <c r="BA822" s="8"/>
      <c r="BB822" s="8"/>
      <c r="BC822" s="8"/>
      <c r="BD822" s="8"/>
      <c r="BE822" s="8"/>
      <c r="BU822" t="s">
        <v>2932</v>
      </c>
      <c r="BV822" s="8">
        <v>39.97</v>
      </c>
      <c r="BX822" s="14">
        <f ca="1"/>
        <v>167</v>
      </c>
      <c r="BY822" s="14" t="str">
        <f ca="1"/>
        <v>Neil Bailey</v>
      </c>
      <c r="BZ822" s="14">
        <f ca="1"/>
        <v>2947.13</v>
      </c>
      <c r="CO822" t="s">
        <v>1666</v>
      </c>
      <c r="CP822" s="8">
        <v>18.34</v>
      </c>
      <c r="CR822" s="14">
        <f ca="1"/>
        <v>387</v>
      </c>
      <c r="CS822" s="14" t="str">
        <f ca="1"/>
        <v>Waynesboro</v>
      </c>
      <c r="CT822" s="14">
        <f ca="1"/>
        <v>657.61</v>
      </c>
    </row>
    <row r="823" spans="46:98" x14ac:dyDescent="0.3">
      <c r="AT823" t="s">
        <v>584</v>
      </c>
      <c r="AU823" s="8">
        <v>45.989999999999995</v>
      </c>
      <c r="AV823" s="8"/>
      <c r="AW823" s="8"/>
      <c r="AX823" s="14">
        <f ca="1"/>
        <v>820</v>
      </c>
      <c r="AY823" s="14" t="str">
        <f ca="1"/>
        <v>Newell 312</v>
      </c>
      <c r="AZ823" s="14">
        <f ca="1"/>
        <v>47.830000000000005</v>
      </c>
      <c r="BA823" s="8"/>
      <c r="BB823" s="8"/>
      <c r="BC823" s="8"/>
      <c r="BD823" s="8"/>
      <c r="BE823" s="8"/>
      <c r="BU823" t="s">
        <v>1854</v>
      </c>
      <c r="BV823" s="8">
        <v>2873.83</v>
      </c>
      <c r="BX823" s="14">
        <f ca="1"/>
        <v>330</v>
      </c>
      <c r="BY823" s="14" t="str">
        <f ca="1"/>
        <v>Neil Barbee</v>
      </c>
      <c r="BZ823" s="14">
        <f ca="1"/>
        <v>1276.8800000000001</v>
      </c>
      <c r="CO823" t="s">
        <v>1382</v>
      </c>
      <c r="CP823" s="8">
        <v>28.01</v>
      </c>
      <c r="CR823" s="14">
        <f ca="1"/>
        <v>844</v>
      </c>
      <c r="CS823" s="14" t="str">
        <f ca="1"/>
        <v>Weatherford</v>
      </c>
      <c r="CT823" s="14">
        <f ca="1"/>
        <v>18.34</v>
      </c>
    </row>
    <row r="824" spans="46:98" x14ac:dyDescent="0.3">
      <c r="AT824" t="s">
        <v>2989</v>
      </c>
      <c r="AU824" s="8">
        <v>45.63</v>
      </c>
      <c r="AV824" s="8"/>
      <c r="AW824" s="8"/>
      <c r="AX824" s="14">
        <f ca="1"/>
        <v>821</v>
      </c>
      <c r="AY824" s="14" t="str">
        <f ca="1"/>
        <v>Acco Smartsocket® Color-Coded Six-Outlet AC Adapter Model Surge Protectors</v>
      </c>
      <c r="AZ824" s="14">
        <f ca="1"/>
        <v>46.94</v>
      </c>
      <c r="BA824" s="8"/>
      <c r="BB824" s="8"/>
      <c r="BC824" s="8"/>
      <c r="BD824" s="8"/>
      <c r="BE824" s="8"/>
      <c r="BU824" t="s">
        <v>2966</v>
      </c>
      <c r="BV824" s="8">
        <v>33.840000000000003</v>
      </c>
      <c r="BX824" s="14">
        <f ca="1"/>
        <v>1022</v>
      </c>
      <c r="BY824" s="14" t="str">
        <f ca="1"/>
        <v>Neil Hogan</v>
      </c>
      <c r="BZ824" s="14">
        <f ca="1"/>
        <v>39.97</v>
      </c>
      <c r="CO824" t="s">
        <v>2267</v>
      </c>
      <c r="CP824" s="8">
        <v>928.92</v>
      </c>
      <c r="CR824" s="14">
        <f ca="1"/>
        <v>825</v>
      </c>
      <c r="CS824" s="14" t="str">
        <f ca="1"/>
        <v>Webster</v>
      </c>
      <c r="CT824" s="14">
        <f ca="1"/>
        <v>28.01</v>
      </c>
    </row>
    <row r="825" spans="46:98" x14ac:dyDescent="0.3">
      <c r="AT825" t="s">
        <v>2828</v>
      </c>
      <c r="AU825" s="8">
        <v>45.24</v>
      </c>
      <c r="AV825" s="8"/>
      <c r="AW825" s="8"/>
      <c r="AX825" s="14">
        <f ca="1"/>
        <v>822</v>
      </c>
      <c r="AY825" s="14" t="str">
        <f ca="1"/>
        <v>Wilson Jones Custom Binder Spines &amp; Labels</v>
      </c>
      <c r="AZ825" s="14">
        <f ca="1"/>
        <v>45.989999999999995</v>
      </c>
      <c r="BA825" s="8"/>
      <c r="BB825" s="8"/>
      <c r="BC825" s="8"/>
      <c r="BD825" s="8"/>
      <c r="BE825" s="8"/>
      <c r="BU825" t="s">
        <v>140</v>
      </c>
      <c r="BV825" s="8">
        <v>10621.000000000002</v>
      </c>
      <c r="BX825" s="14">
        <f ca="1"/>
        <v>172</v>
      </c>
      <c r="BY825" s="14" t="str">
        <f ca="1"/>
        <v>Neil Parker</v>
      </c>
      <c r="BZ825" s="14">
        <f ca="1"/>
        <v>2873.83</v>
      </c>
      <c r="CO825" t="s">
        <v>713</v>
      </c>
      <c r="CP825" s="8">
        <v>2730.34</v>
      </c>
      <c r="CR825" s="14">
        <f ca="1"/>
        <v>338</v>
      </c>
      <c r="CS825" s="14" t="str">
        <f ca="1"/>
        <v>Webster Groves</v>
      </c>
      <c r="CT825" s="14">
        <f ca="1"/>
        <v>928.92</v>
      </c>
    </row>
    <row r="826" spans="46:98" x14ac:dyDescent="0.3">
      <c r="AT826" t="s">
        <v>1945</v>
      </c>
      <c r="AU826" s="8">
        <v>45.03</v>
      </c>
      <c r="AV826" s="8"/>
      <c r="AW826" s="8"/>
      <c r="AX826" s="14">
        <f ca="1"/>
        <v>823</v>
      </c>
      <c r="AY826" s="14" t="str">
        <f ca="1"/>
        <v>Xerox 1952</v>
      </c>
      <c r="AZ826" s="14">
        <f ca="1"/>
        <v>45.63</v>
      </c>
      <c r="BA826" s="8"/>
      <c r="BB826" s="8"/>
      <c r="BC826" s="8"/>
      <c r="BD826" s="8"/>
      <c r="BE826" s="8"/>
      <c r="BU826" t="s">
        <v>1149</v>
      </c>
      <c r="BV826" s="8">
        <v>825.31999999999994</v>
      </c>
      <c r="BX826" s="14">
        <f ca="1"/>
        <v>1042</v>
      </c>
      <c r="BY826" s="14" t="str">
        <f ca="1"/>
        <v>Neil Song</v>
      </c>
      <c r="BZ826" s="14">
        <f ca="1"/>
        <v>33.840000000000003</v>
      </c>
      <c r="CO826" t="s">
        <v>2399</v>
      </c>
      <c r="CP826" s="8">
        <v>27.37</v>
      </c>
      <c r="CR826" s="14">
        <f ca="1"/>
        <v>163</v>
      </c>
      <c r="CS826" s="14" t="str">
        <f ca="1"/>
        <v>Weslaco</v>
      </c>
      <c r="CT826" s="14">
        <f ca="1"/>
        <v>2730.34</v>
      </c>
    </row>
    <row r="827" spans="46:98" x14ac:dyDescent="0.3">
      <c r="AT827" t="s">
        <v>2769</v>
      </c>
      <c r="AU827" s="8">
        <v>44.75</v>
      </c>
      <c r="AV827" s="8"/>
      <c r="AW827" s="8"/>
      <c r="AX827" s="14">
        <f ca="1"/>
        <v>824</v>
      </c>
      <c r="AY827" s="14" t="str">
        <f ca="1"/>
        <v>GBC Laser Imprintable Binding System Covers, Desert Sand</v>
      </c>
      <c r="AZ827" s="14">
        <f ca="1"/>
        <v>45.24</v>
      </c>
      <c r="BA827" s="8"/>
      <c r="BB827" s="8"/>
      <c r="BC827" s="8"/>
      <c r="BD827" s="8"/>
      <c r="BE827" s="8"/>
      <c r="BU827" t="s">
        <v>2814</v>
      </c>
      <c r="BV827" s="8">
        <v>414.91</v>
      </c>
      <c r="BX827" s="14">
        <f ca="1"/>
        <v>35</v>
      </c>
      <c r="BY827" s="14" t="str">
        <f ca="1"/>
        <v>Nelson Hensley</v>
      </c>
      <c r="BZ827" s="14">
        <f ca="1"/>
        <v>10621.000000000002</v>
      </c>
      <c r="CO827" t="s">
        <v>2401</v>
      </c>
      <c r="CP827" s="8">
        <v>309.27</v>
      </c>
      <c r="CR827" s="14">
        <f ca="1"/>
        <v>828</v>
      </c>
      <c r="CS827" s="14" t="str">
        <f ca="1"/>
        <v>West Allis</v>
      </c>
      <c r="CT827" s="14">
        <f ca="1"/>
        <v>27.37</v>
      </c>
    </row>
    <row r="828" spans="46:98" x14ac:dyDescent="0.3">
      <c r="AT828" t="s">
        <v>605</v>
      </c>
      <c r="AU828" s="8">
        <v>44.62</v>
      </c>
      <c r="AV828" s="8"/>
      <c r="AW828" s="8"/>
      <c r="AX828" s="14">
        <f ca="1"/>
        <v>825</v>
      </c>
      <c r="AY828" s="14" t="str">
        <f ca="1"/>
        <v>Imation 3.5 IBM Diskettes, 10/Box</v>
      </c>
      <c r="AZ828" s="14">
        <f ca="1"/>
        <v>45.03</v>
      </c>
      <c r="BA828" s="8"/>
      <c r="BB828" s="8"/>
      <c r="BC828" s="8"/>
      <c r="BD828" s="8"/>
      <c r="BE828" s="8"/>
      <c r="BU828" t="s">
        <v>2928</v>
      </c>
      <c r="BV828" s="8">
        <v>670.9</v>
      </c>
      <c r="BX828" s="14">
        <f ca="1"/>
        <v>424</v>
      </c>
      <c r="BY828" s="14" t="str">
        <f ca="1"/>
        <v>Nelson Hong</v>
      </c>
      <c r="BZ828" s="14">
        <f ca="1"/>
        <v>825.31999999999994</v>
      </c>
      <c r="CO828" t="s">
        <v>1636</v>
      </c>
      <c r="CP828" s="8">
        <v>1736.3400000000001</v>
      </c>
      <c r="CR828" s="14">
        <f ca="1"/>
        <v>527</v>
      </c>
      <c r="CS828" s="14" t="str">
        <f ca="1"/>
        <v>West Bend</v>
      </c>
      <c r="CT828" s="14">
        <f ca="1"/>
        <v>309.27</v>
      </c>
    </row>
    <row r="829" spans="46:98" x14ac:dyDescent="0.3">
      <c r="AT829" t="s">
        <v>1483</v>
      </c>
      <c r="AU829" s="8">
        <v>44.169999999999995</v>
      </c>
      <c r="AV829" s="8"/>
      <c r="AW829" s="8"/>
      <c r="AX829" s="14">
        <f ca="1"/>
        <v>826</v>
      </c>
      <c r="AY829" s="14" t="str">
        <f ca="1"/>
        <v>Rubber Band Ball</v>
      </c>
      <c r="AZ829" s="14">
        <f ca="1"/>
        <v>44.75</v>
      </c>
      <c r="BA829" s="8"/>
      <c r="BB829" s="8"/>
      <c r="BC829" s="8"/>
      <c r="BD829" s="8"/>
      <c r="BE829" s="8"/>
      <c r="BU829" t="s">
        <v>3031</v>
      </c>
      <c r="BV829" s="8">
        <v>3034.61</v>
      </c>
      <c r="BX829" s="14">
        <f ca="1"/>
        <v>572</v>
      </c>
      <c r="BY829" s="14" t="str">
        <f ca="1"/>
        <v>Nicholas Wallace</v>
      </c>
      <c r="BZ829" s="14">
        <f ca="1"/>
        <v>414.91</v>
      </c>
      <c r="CO829" t="s">
        <v>631</v>
      </c>
      <c r="CP829" s="8">
        <v>1081.54</v>
      </c>
      <c r="CR829" s="14">
        <f ca="1"/>
        <v>239</v>
      </c>
      <c r="CS829" s="14" t="str">
        <f ca="1"/>
        <v>West Des Moines</v>
      </c>
      <c r="CT829" s="14">
        <f ca="1"/>
        <v>1736.3400000000001</v>
      </c>
    </row>
    <row r="830" spans="46:98" x14ac:dyDescent="0.3">
      <c r="AT830" t="s">
        <v>2260</v>
      </c>
      <c r="AU830" s="8">
        <v>43.84</v>
      </c>
      <c r="AV830" s="8"/>
      <c r="AW830" s="8"/>
      <c r="AX830" s="14">
        <f ca="1"/>
        <v>827</v>
      </c>
      <c r="AY830" s="14" t="str">
        <f ca="1"/>
        <v>Xerox 1892</v>
      </c>
      <c r="AZ830" s="14">
        <f ca="1"/>
        <v>44.62</v>
      </c>
      <c r="BA830" s="8"/>
      <c r="BB830" s="8"/>
      <c r="BC830" s="8"/>
      <c r="BD830" s="8"/>
      <c r="BE830" s="8"/>
      <c r="BU830" t="s">
        <v>1903</v>
      </c>
      <c r="BV830" s="8">
        <v>122.11000000000001</v>
      </c>
      <c r="BX830" s="14">
        <f ca="1"/>
        <v>467</v>
      </c>
      <c r="BY830" s="14" t="str">
        <f ca="1"/>
        <v>Nicole Goldstein</v>
      </c>
      <c r="BZ830" s="14">
        <f ca="1"/>
        <v>670.9</v>
      </c>
      <c r="CO830" t="s">
        <v>2035</v>
      </c>
      <c r="CP830" s="8">
        <v>1494.63</v>
      </c>
      <c r="CR830" s="14">
        <f ca="1"/>
        <v>312</v>
      </c>
      <c r="CS830" s="14" t="str">
        <f ca="1"/>
        <v>West Hollywood</v>
      </c>
      <c r="CT830" s="14">
        <f ca="1"/>
        <v>1081.54</v>
      </c>
    </row>
    <row r="831" spans="46:98" x14ac:dyDescent="0.3">
      <c r="AT831" t="s">
        <v>1562</v>
      </c>
      <c r="AU831" s="8">
        <v>43.13</v>
      </c>
      <c r="AV831" s="8"/>
      <c r="AW831" s="8"/>
      <c r="AX831" s="14">
        <f ca="1"/>
        <v>828</v>
      </c>
      <c r="AY831" s="14" t="str">
        <f ca="1"/>
        <v>Wirebound Message Book, 4 per Page</v>
      </c>
      <c r="AZ831" s="14">
        <f ca="1"/>
        <v>44.169999999999995</v>
      </c>
      <c r="BA831" s="8"/>
      <c r="BB831" s="8"/>
      <c r="BC831" s="8"/>
      <c r="BD831" s="8"/>
      <c r="BE831" s="8"/>
      <c r="BU831" t="s">
        <v>1998</v>
      </c>
      <c r="BV831" s="8">
        <v>961.29000000000008</v>
      </c>
      <c r="BX831" s="14">
        <f ca="1"/>
        <v>163</v>
      </c>
      <c r="BY831" s="14" t="str">
        <f ca="1"/>
        <v>Nicole Pope</v>
      </c>
      <c r="BZ831" s="14">
        <f ca="1"/>
        <v>3034.61</v>
      </c>
      <c r="CO831" t="s">
        <v>2807</v>
      </c>
      <c r="CP831" s="8">
        <v>8.74</v>
      </c>
      <c r="CR831" s="14">
        <f ca="1"/>
        <v>259</v>
      </c>
      <c r="CS831" s="14" t="str">
        <f ca="1"/>
        <v>West Islip</v>
      </c>
      <c r="CT831" s="14">
        <f ca="1"/>
        <v>1494.63</v>
      </c>
    </row>
    <row r="832" spans="46:98" x14ac:dyDescent="0.3">
      <c r="AT832" t="s">
        <v>2467</v>
      </c>
      <c r="AU832" s="8">
        <v>42.46</v>
      </c>
      <c r="AV832" s="8"/>
      <c r="AW832" s="8"/>
      <c r="AX832" s="14">
        <f ca="1"/>
        <v>829</v>
      </c>
      <c r="AY832" s="14" t="str">
        <f ca="1"/>
        <v>Xerox 1961</v>
      </c>
      <c r="AZ832" s="14">
        <f ca="1"/>
        <v>43.84</v>
      </c>
      <c r="BA832" s="8"/>
      <c r="BB832" s="8"/>
      <c r="BC832" s="8"/>
      <c r="BD832" s="8"/>
      <c r="BE832" s="8"/>
      <c r="BU832" t="s">
        <v>104</v>
      </c>
      <c r="BV832" s="8">
        <v>48295.12</v>
      </c>
      <c r="BX832" s="14">
        <f ca="1"/>
        <v>828</v>
      </c>
      <c r="BY832" s="14" t="str">
        <f ca="1"/>
        <v>Nicole Reid</v>
      </c>
      <c r="BZ832" s="14">
        <f ca="1"/>
        <v>122.11000000000001</v>
      </c>
      <c r="CO832" t="s">
        <v>2859</v>
      </c>
      <c r="CP832" s="8">
        <v>334.85</v>
      </c>
      <c r="CR832" s="14">
        <f ca="1"/>
        <v>863</v>
      </c>
      <c r="CS832" s="14" t="str">
        <f ca="1"/>
        <v>West Jordan</v>
      </c>
      <c r="CT832" s="14">
        <f ca="1"/>
        <v>8.74</v>
      </c>
    </row>
    <row r="833" spans="46:98" x14ac:dyDescent="0.3">
      <c r="AT833" t="s">
        <v>1304</v>
      </c>
      <c r="AU833" s="8">
        <v>42.02</v>
      </c>
      <c r="AV833" s="8"/>
      <c r="AW833" s="8"/>
      <c r="AX833" s="14">
        <f ca="1"/>
        <v>830</v>
      </c>
      <c r="AY833" s="14" t="str">
        <f ca="1"/>
        <v>Prang Drawing Pencil Set</v>
      </c>
      <c r="AZ833" s="14">
        <f ca="1"/>
        <v>43.13</v>
      </c>
      <c r="BA833" s="8"/>
      <c r="BB833" s="8"/>
      <c r="BC833" s="8"/>
      <c r="BD833" s="8"/>
      <c r="BE833" s="8"/>
      <c r="BU833" t="s">
        <v>411</v>
      </c>
      <c r="BV833" s="8">
        <v>252.36</v>
      </c>
      <c r="BX833" s="14">
        <f ca="1"/>
        <v>393</v>
      </c>
      <c r="BY833" s="14" t="str">
        <f ca="1"/>
        <v>Nina Bowles</v>
      </c>
      <c r="BZ833" s="14">
        <f ca="1"/>
        <v>961.29000000000008</v>
      </c>
      <c r="CO833" t="s">
        <v>721</v>
      </c>
      <c r="CP833" s="8">
        <v>1868.95</v>
      </c>
      <c r="CR833" s="14">
        <f ca="1"/>
        <v>511</v>
      </c>
      <c r="CS833" s="14" t="str">
        <f ca="1"/>
        <v>West Lafayette</v>
      </c>
      <c r="CT833" s="14">
        <f ca="1"/>
        <v>334.85</v>
      </c>
    </row>
    <row r="834" spans="46:98" x14ac:dyDescent="0.3">
      <c r="AT834" t="s">
        <v>1103</v>
      </c>
      <c r="AU834" s="8">
        <v>41.96</v>
      </c>
      <c r="AV834" s="8"/>
      <c r="AW834" s="8"/>
      <c r="AX834" s="14">
        <f ca="1"/>
        <v>831</v>
      </c>
      <c r="AY834" s="14" t="str">
        <f ca="1"/>
        <v>Imation Primaris 3.5" 2HD Unformatted Diskettes, 10/Pack</v>
      </c>
      <c r="AZ834" s="14">
        <f ca="1"/>
        <v>42.46</v>
      </c>
      <c r="BA834" s="8"/>
      <c r="BB834" s="8"/>
      <c r="BC834" s="8"/>
      <c r="BD834" s="8"/>
      <c r="BE834" s="8"/>
      <c r="BU834" t="s">
        <v>2534</v>
      </c>
      <c r="BV834" s="8">
        <v>6045.23</v>
      </c>
      <c r="BX834" s="14">
        <f ca="1"/>
        <v>2</v>
      </c>
      <c r="BY834" s="14" t="str">
        <f ca="1"/>
        <v>Nina Horne Kelly</v>
      </c>
      <c r="BZ834" s="14">
        <f ca="1"/>
        <v>48295.12</v>
      </c>
      <c r="CO834" t="s">
        <v>2537</v>
      </c>
      <c r="CP834" s="8">
        <v>3371.03</v>
      </c>
      <c r="CR834" s="14">
        <f ca="1"/>
        <v>226</v>
      </c>
      <c r="CS834" s="14" t="str">
        <f ca="1"/>
        <v>West Linn</v>
      </c>
      <c r="CT834" s="14">
        <f ca="1"/>
        <v>1868.95</v>
      </c>
    </row>
    <row r="835" spans="46:98" x14ac:dyDescent="0.3">
      <c r="AT835" t="s">
        <v>2999</v>
      </c>
      <c r="AU835" s="8">
        <v>41.4</v>
      </c>
      <c r="AV835" s="8"/>
      <c r="AW835" s="8"/>
      <c r="AX835" s="14">
        <f ca="1"/>
        <v>832</v>
      </c>
      <c r="AY835" s="14" t="str">
        <f ca="1"/>
        <v>Acme Kleencut® Forged Steel Scissors</v>
      </c>
      <c r="AZ835" s="14">
        <f ca="1"/>
        <v>42.02</v>
      </c>
      <c r="BA835" s="8"/>
      <c r="BB835" s="8"/>
      <c r="BC835" s="8"/>
      <c r="BD835" s="8"/>
      <c r="BE835" s="8"/>
      <c r="BU835" t="s">
        <v>1329</v>
      </c>
      <c r="BV835" s="8">
        <v>1059.3800000000001</v>
      </c>
      <c r="BX835" s="14">
        <f ca="1"/>
        <v>698</v>
      </c>
      <c r="BY835" s="14" t="str">
        <f ca="1"/>
        <v>Norman Adams</v>
      </c>
      <c r="BZ835" s="14">
        <f ca="1"/>
        <v>252.36</v>
      </c>
      <c r="CO835" t="s">
        <v>2734</v>
      </c>
      <c r="CP835" s="8">
        <v>468.27</v>
      </c>
      <c r="CR835" s="14">
        <f ca="1"/>
        <v>124</v>
      </c>
      <c r="CS835" s="14" t="str">
        <f ca="1"/>
        <v>West Memphis</v>
      </c>
      <c r="CT835" s="14">
        <f ca="1"/>
        <v>3371.03</v>
      </c>
    </row>
    <row r="836" spans="46:98" x14ac:dyDescent="0.3">
      <c r="AT836" t="s">
        <v>990</v>
      </c>
      <c r="AU836" s="8">
        <v>40.950000000000003</v>
      </c>
      <c r="AV836" s="8"/>
      <c r="AW836" s="8"/>
      <c r="AX836" s="14">
        <f ca="1"/>
        <v>833</v>
      </c>
      <c r="AY836" s="14" t="str">
        <f ca="1"/>
        <v>Zebra Zazzle Fluorescent Highlighters</v>
      </c>
      <c r="AZ836" s="14">
        <f ca="1"/>
        <v>41.96</v>
      </c>
      <c r="BA836" s="8"/>
      <c r="BB836" s="8"/>
      <c r="BC836" s="8"/>
      <c r="BD836" s="8"/>
      <c r="BE836" s="8"/>
      <c r="BU836" t="s">
        <v>2549</v>
      </c>
      <c r="BV836" s="8">
        <v>5937.58</v>
      </c>
      <c r="BX836" s="14">
        <f ca="1"/>
        <v>84</v>
      </c>
      <c r="BY836" s="14" t="str">
        <f ca="1"/>
        <v>Norman Shields</v>
      </c>
      <c r="BZ836" s="14">
        <f ca="1"/>
        <v>6045.23</v>
      </c>
      <c r="CO836" t="s">
        <v>1404</v>
      </c>
      <c r="CP836" s="8">
        <v>64.48</v>
      </c>
      <c r="CR836" s="14">
        <f ca="1"/>
        <v>449</v>
      </c>
      <c r="CS836" s="14" t="str">
        <f ca="1"/>
        <v>West Mifflin</v>
      </c>
      <c r="CT836" s="14">
        <f ca="1"/>
        <v>468.27</v>
      </c>
    </row>
    <row r="837" spans="46:98" x14ac:dyDescent="0.3">
      <c r="AT837" t="s">
        <v>1844</v>
      </c>
      <c r="AU837" s="8">
        <v>39.72</v>
      </c>
      <c r="AV837" s="8"/>
      <c r="AW837" s="8"/>
      <c r="AX837" s="14">
        <f ca="1"/>
        <v>834</v>
      </c>
      <c r="AY837" s="14" t="str">
        <f ca="1"/>
        <v>Dixon My First Ticonderoga Pencil, #2</v>
      </c>
      <c r="AZ837" s="14">
        <f ca="1"/>
        <v>41.4</v>
      </c>
      <c r="BA837" s="8"/>
      <c r="BB837" s="8"/>
      <c r="BC837" s="8"/>
      <c r="BD837" s="8"/>
      <c r="BE837" s="8"/>
      <c r="BU837" t="s">
        <v>2400</v>
      </c>
      <c r="BV837" s="8">
        <v>309.27</v>
      </c>
      <c r="BX837" s="14">
        <f ca="1"/>
        <v>372</v>
      </c>
      <c r="BY837" s="14" t="str">
        <f ca="1"/>
        <v>Oscar Bowers</v>
      </c>
      <c r="BZ837" s="14">
        <f ca="1"/>
        <v>1059.3800000000001</v>
      </c>
      <c r="CO837" t="s">
        <v>2533</v>
      </c>
      <c r="CP837" s="8">
        <v>72.83</v>
      </c>
      <c r="CR837" s="14">
        <f ca="1"/>
        <v>746</v>
      </c>
      <c r="CS837" s="14" t="str">
        <f ca="1"/>
        <v>West Palm Beach</v>
      </c>
      <c r="CT837" s="14">
        <f ca="1"/>
        <v>64.48</v>
      </c>
    </row>
    <row r="838" spans="46:98" x14ac:dyDescent="0.3">
      <c r="AT838" t="s">
        <v>1014</v>
      </c>
      <c r="AU838" s="8">
        <v>39.64</v>
      </c>
      <c r="AV838" s="8"/>
      <c r="AW838" s="8"/>
      <c r="AX838" s="14">
        <f ca="1"/>
        <v>835</v>
      </c>
      <c r="AY838" s="14" t="str">
        <f ca="1"/>
        <v>ACCOHIDE® Binder by Acco</v>
      </c>
      <c r="AZ838" s="14">
        <f ca="1"/>
        <v>40.950000000000003</v>
      </c>
      <c r="BA838" s="8"/>
      <c r="BB838" s="8"/>
      <c r="BC838" s="8"/>
      <c r="BD838" s="8"/>
      <c r="BE838" s="8"/>
      <c r="BU838" t="s">
        <v>1538</v>
      </c>
      <c r="BV838" s="8">
        <v>52.1</v>
      </c>
      <c r="BX838" s="14">
        <f ca="1"/>
        <v>85</v>
      </c>
      <c r="BY838" s="14" t="str">
        <f ca="1"/>
        <v>Oscar Ford</v>
      </c>
      <c r="BZ838" s="14">
        <f ca="1"/>
        <v>5937.58</v>
      </c>
      <c r="CO838" t="s">
        <v>914</v>
      </c>
      <c r="CP838" s="8">
        <v>210.99</v>
      </c>
      <c r="CR838" s="14">
        <f ca="1"/>
        <v>737</v>
      </c>
      <c r="CS838" s="14" t="str">
        <f ca="1"/>
        <v>West Scarborough</v>
      </c>
      <c r="CT838" s="14">
        <f ca="1"/>
        <v>72.83</v>
      </c>
    </row>
    <row r="839" spans="46:98" x14ac:dyDescent="0.3">
      <c r="AT839" t="s">
        <v>2651</v>
      </c>
      <c r="AU839" s="8">
        <v>38.53</v>
      </c>
      <c r="AV839" s="8"/>
      <c r="AW839" s="8"/>
      <c r="AX839" s="14">
        <f ca="1"/>
        <v>836</v>
      </c>
      <c r="AY839" s="14" t="str">
        <f ca="1"/>
        <v>Super Bands, 12/Pack</v>
      </c>
      <c r="AZ839" s="14">
        <f ca="1"/>
        <v>39.72</v>
      </c>
      <c r="BA839" s="8"/>
      <c r="BB839" s="8"/>
      <c r="BC839" s="8"/>
      <c r="BD839" s="8"/>
      <c r="BE839" s="8"/>
      <c r="BU839" t="s">
        <v>671</v>
      </c>
      <c r="BV839" s="8">
        <v>746.2</v>
      </c>
      <c r="BX839" s="14">
        <f ca="1"/>
        <v>642</v>
      </c>
      <c r="BY839" s="14" t="str">
        <f ca="1"/>
        <v>Oscar Kenney</v>
      </c>
      <c r="BZ839" s="14">
        <f ca="1"/>
        <v>309.27</v>
      </c>
      <c r="CO839" t="s">
        <v>1940</v>
      </c>
      <c r="CP839" s="8">
        <v>4440.1799999999994</v>
      </c>
      <c r="CR839" s="14">
        <f ca="1"/>
        <v>592</v>
      </c>
      <c r="CS839" s="14" t="str">
        <f ca="1"/>
        <v>West Valley City</v>
      </c>
      <c r="CT839" s="14">
        <f ca="1"/>
        <v>210.99</v>
      </c>
    </row>
    <row r="840" spans="46:98" x14ac:dyDescent="0.3">
      <c r="AT840" t="s">
        <v>2177</v>
      </c>
      <c r="AU840" s="8">
        <v>38.11</v>
      </c>
      <c r="AV840" s="8"/>
      <c r="AW840" s="8"/>
      <c r="AX840" s="14">
        <f ca="1"/>
        <v>837</v>
      </c>
      <c r="AY840" s="14" t="str">
        <f ca="1"/>
        <v>"While you Were Out" Message Book, One Form per Page</v>
      </c>
      <c r="AZ840" s="14">
        <f ca="1"/>
        <v>39.64</v>
      </c>
      <c r="BA840" s="8"/>
      <c r="BB840" s="8"/>
      <c r="BC840" s="8"/>
      <c r="BD840" s="8"/>
      <c r="BE840" s="8"/>
      <c r="BU840" t="s">
        <v>2536</v>
      </c>
      <c r="BV840" s="8">
        <v>3371.03</v>
      </c>
      <c r="BX840" s="14">
        <f ca="1"/>
        <v>984</v>
      </c>
      <c r="BY840" s="14" t="str">
        <f ca="1"/>
        <v>Paige Jacobs</v>
      </c>
      <c r="BZ840" s="14">
        <f ca="1"/>
        <v>52.1</v>
      </c>
      <c r="CO840" t="s">
        <v>2103</v>
      </c>
      <c r="CP840" s="8">
        <v>1174.4499999999998</v>
      </c>
      <c r="CR840" s="14">
        <f ca="1"/>
        <v>96</v>
      </c>
      <c r="CS840" s="14" t="str">
        <f ca="1"/>
        <v>Westerville</v>
      </c>
      <c r="CT840" s="14">
        <f ca="1"/>
        <v>4440.1799999999994</v>
      </c>
    </row>
    <row r="841" spans="46:98" x14ac:dyDescent="0.3">
      <c r="AT841" t="s">
        <v>2921</v>
      </c>
      <c r="AU841" s="8">
        <v>38.04</v>
      </c>
      <c r="AV841" s="8"/>
      <c r="AW841" s="8"/>
      <c r="AX841" s="14">
        <f ca="1"/>
        <v>838</v>
      </c>
      <c r="AY841" s="14" t="str">
        <f ca="1"/>
        <v>Adams Telephone Message Book w/Frequently-Called Numbers Space, 400 Messages per Book</v>
      </c>
      <c r="AZ841" s="14">
        <f ca="1"/>
        <v>38.53</v>
      </c>
      <c r="BA841" s="8"/>
      <c r="BB841" s="8"/>
      <c r="BC841" s="8"/>
      <c r="BD841" s="8"/>
      <c r="BE841" s="8"/>
      <c r="BU841" t="s">
        <v>2907</v>
      </c>
      <c r="BV841" s="8">
        <v>40.369999999999997</v>
      </c>
      <c r="BX841" s="14">
        <f ca="1"/>
        <v>448</v>
      </c>
      <c r="BY841" s="14" t="str">
        <f ca="1"/>
        <v>Paige Mason</v>
      </c>
      <c r="BZ841" s="14">
        <f ca="1"/>
        <v>746.2</v>
      </c>
      <c r="CO841" t="s">
        <v>2516</v>
      </c>
      <c r="CP841" s="8">
        <v>727.2</v>
      </c>
      <c r="CR841" s="14">
        <f ca="1"/>
        <v>299</v>
      </c>
      <c r="CS841" s="14" t="str">
        <f ca="1"/>
        <v>Westlake</v>
      </c>
      <c r="CT841" s="14">
        <f ca="1"/>
        <v>1174.4499999999998</v>
      </c>
    </row>
    <row r="842" spans="46:98" x14ac:dyDescent="0.3">
      <c r="AT842" t="s">
        <v>2078</v>
      </c>
      <c r="AU842" s="8">
        <v>36.82</v>
      </c>
      <c r="AV842" s="8"/>
      <c r="AW842" s="8"/>
      <c r="AX842" s="14">
        <f ca="1"/>
        <v>839</v>
      </c>
      <c r="AY842" s="14" t="str">
        <f ca="1"/>
        <v>Xerox 1989</v>
      </c>
      <c r="AZ842" s="14">
        <f ca="1"/>
        <v>38.11</v>
      </c>
      <c r="BA842" s="8"/>
      <c r="BB842" s="8"/>
      <c r="BC842" s="8"/>
      <c r="BD842" s="8"/>
      <c r="BE842" s="8"/>
      <c r="BU842" t="s">
        <v>2699</v>
      </c>
      <c r="BV842" s="8">
        <v>664.34</v>
      </c>
      <c r="BX842" s="14">
        <f ca="1"/>
        <v>152</v>
      </c>
      <c r="BY842" s="14" t="str">
        <f ca="1"/>
        <v>Paige Powers</v>
      </c>
      <c r="BZ842" s="14">
        <f ca="1"/>
        <v>3371.03</v>
      </c>
      <c r="CO842" t="s">
        <v>1587</v>
      </c>
      <c r="CP842" s="8">
        <v>89.91</v>
      </c>
      <c r="CR842" s="14">
        <f ca="1"/>
        <v>372</v>
      </c>
      <c r="CS842" s="14" t="str">
        <f ca="1"/>
        <v>Westland</v>
      </c>
      <c r="CT842" s="14">
        <f ca="1"/>
        <v>727.2</v>
      </c>
    </row>
    <row r="843" spans="46:98" x14ac:dyDescent="0.3">
      <c r="AT843" t="s">
        <v>2943</v>
      </c>
      <c r="AU843" s="8">
        <v>36.72</v>
      </c>
      <c r="AV843" s="8"/>
      <c r="AW843" s="8"/>
      <c r="AX843" s="14">
        <f ca="1"/>
        <v>840</v>
      </c>
      <c r="AY843" s="14" t="str">
        <f ca="1"/>
        <v>GBC Standard Plastic Binding Systems' Combs</v>
      </c>
      <c r="AZ843" s="14">
        <f ca="1"/>
        <v>38.04</v>
      </c>
      <c r="BA843" s="8"/>
      <c r="BB843" s="8"/>
      <c r="BC843" s="8"/>
      <c r="BD843" s="8"/>
      <c r="BE843" s="8"/>
      <c r="BU843" t="s">
        <v>2273</v>
      </c>
      <c r="BV843" s="8">
        <v>529.24</v>
      </c>
      <c r="BX843" s="14">
        <f ca="1"/>
        <v>1020</v>
      </c>
      <c r="BY843" s="14" t="str">
        <f ca="1"/>
        <v>Pam Anthony</v>
      </c>
      <c r="BZ843" s="14">
        <f ca="1"/>
        <v>40.369999999999997</v>
      </c>
      <c r="CO843" t="s">
        <v>2563</v>
      </c>
      <c r="CP843" s="8">
        <v>2815.5299999999997</v>
      </c>
      <c r="CR843" s="14">
        <f ca="1"/>
        <v>708</v>
      </c>
      <c r="CS843" s="14" t="str">
        <f ca="1"/>
        <v>Wheat Ridge</v>
      </c>
      <c r="CT843" s="14">
        <f ca="1"/>
        <v>89.91</v>
      </c>
    </row>
    <row r="844" spans="46:98" x14ac:dyDescent="0.3">
      <c r="AT844" t="s">
        <v>1637</v>
      </c>
      <c r="AU844" s="8">
        <v>35.96</v>
      </c>
      <c r="AV844" s="8"/>
      <c r="AW844" s="8"/>
      <c r="AX844" s="14">
        <f ca="1"/>
        <v>841</v>
      </c>
      <c r="AY844" s="14" t="str">
        <f ca="1"/>
        <v>Newell 307</v>
      </c>
      <c r="AZ844" s="14">
        <f ca="1"/>
        <v>36.82</v>
      </c>
      <c r="BA844" s="8"/>
      <c r="BB844" s="8"/>
      <c r="BC844" s="8"/>
      <c r="BD844" s="8"/>
      <c r="BE844" s="8"/>
      <c r="BU844" t="s">
        <v>170</v>
      </c>
      <c r="BV844" s="8">
        <v>12196.08</v>
      </c>
      <c r="BX844" s="14">
        <f ca="1"/>
        <v>469</v>
      </c>
      <c r="BY844" s="14" t="str">
        <f ca="1"/>
        <v>Pam Bennett</v>
      </c>
      <c r="BZ844" s="14">
        <f ca="1"/>
        <v>664.34</v>
      </c>
      <c r="CO844" t="s">
        <v>2077</v>
      </c>
      <c r="CP844" s="8">
        <v>2210.83</v>
      </c>
      <c r="CR844" s="14">
        <f ca="1"/>
        <v>156</v>
      </c>
      <c r="CS844" s="14" t="str">
        <f ca="1"/>
        <v>Wheeling</v>
      </c>
      <c r="CT844" s="14">
        <f ca="1"/>
        <v>2815.5299999999997</v>
      </c>
    </row>
    <row r="845" spans="46:98" x14ac:dyDescent="0.3">
      <c r="AT845" t="s">
        <v>2072</v>
      </c>
      <c r="AU845" s="8">
        <v>34.909999999999997</v>
      </c>
      <c r="AV845" s="8"/>
      <c r="AW845" s="8"/>
      <c r="AX845" s="14">
        <f ca="1"/>
        <v>842</v>
      </c>
      <c r="AY845" s="14" t="str">
        <f ca="1"/>
        <v>Revere Boxed Rubber Bands by Revere</v>
      </c>
      <c r="AZ845" s="14">
        <f ca="1"/>
        <v>36.72</v>
      </c>
      <c r="BA845" s="8"/>
      <c r="BB845" s="8"/>
      <c r="BC845" s="8"/>
      <c r="BD845" s="8"/>
      <c r="BE845" s="8"/>
      <c r="BU845" t="s">
        <v>147</v>
      </c>
      <c r="BV845" s="8">
        <v>2629.48</v>
      </c>
      <c r="BX845" s="14">
        <f ca="1"/>
        <v>516</v>
      </c>
      <c r="BY845" s="14" t="str">
        <f ca="1"/>
        <v>Pam Gilbert</v>
      </c>
      <c r="BZ845" s="14">
        <f ca="1"/>
        <v>529.24</v>
      </c>
      <c r="CO845" t="s">
        <v>1496</v>
      </c>
      <c r="CP845" s="8">
        <v>279.01</v>
      </c>
      <c r="CR845" s="14">
        <f ca="1"/>
        <v>201</v>
      </c>
      <c r="CS845" s="14" t="str">
        <f ca="1"/>
        <v>Whitehall</v>
      </c>
      <c r="CT845" s="14">
        <f ca="1"/>
        <v>2210.83</v>
      </c>
    </row>
    <row r="846" spans="46:98" x14ac:dyDescent="0.3">
      <c r="AT846" t="s">
        <v>2571</v>
      </c>
      <c r="AU846" s="8">
        <v>33.950000000000003</v>
      </c>
      <c r="AV846" s="8"/>
      <c r="AW846" s="8"/>
      <c r="AX846" s="14">
        <f ca="1"/>
        <v>843</v>
      </c>
      <c r="AY846" s="14" t="str">
        <f ca="1"/>
        <v>Xerox 196</v>
      </c>
      <c r="AZ846" s="14">
        <f ca="1"/>
        <v>35.96</v>
      </c>
      <c r="BA846" s="8"/>
      <c r="BB846" s="8"/>
      <c r="BC846" s="8"/>
      <c r="BD846" s="8"/>
      <c r="BE846" s="8"/>
      <c r="BU846" t="s">
        <v>575</v>
      </c>
      <c r="BV846" s="8">
        <v>493.08000000000004</v>
      </c>
      <c r="BX846" s="14">
        <f ca="1"/>
        <v>22</v>
      </c>
      <c r="BY846" s="14" t="str">
        <f ca="1"/>
        <v>Pam Patton</v>
      </c>
      <c r="BZ846" s="14">
        <f ca="1"/>
        <v>12196.08</v>
      </c>
      <c r="CO846" t="s">
        <v>2881</v>
      </c>
      <c r="CP846" s="8">
        <v>940.40000000000009</v>
      </c>
      <c r="CR846" s="14">
        <f ca="1"/>
        <v>550</v>
      </c>
      <c r="CS846" s="14" t="str">
        <f ca="1"/>
        <v>Whittier</v>
      </c>
      <c r="CT846" s="14">
        <f ca="1"/>
        <v>279.01</v>
      </c>
    </row>
    <row r="847" spans="46:98" x14ac:dyDescent="0.3">
      <c r="AT847" t="s">
        <v>2967</v>
      </c>
      <c r="AU847" s="8">
        <v>33.840000000000003</v>
      </c>
      <c r="AV847" s="8"/>
      <c r="AW847" s="8"/>
      <c r="AX847" s="14">
        <f ca="1"/>
        <v>844</v>
      </c>
      <c r="AY847" s="14" t="str">
        <f ca="1"/>
        <v>Iris Project Case</v>
      </c>
      <c r="AZ847" s="14">
        <f ca="1"/>
        <v>34.909999999999997</v>
      </c>
      <c r="BA847" s="8"/>
      <c r="BB847" s="8"/>
      <c r="BC847" s="8"/>
      <c r="BD847" s="8"/>
      <c r="BE847" s="8"/>
      <c r="BU847" t="s">
        <v>1339</v>
      </c>
      <c r="BV847" s="8">
        <v>1159.79</v>
      </c>
      <c r="BX847" s="14">
        <f ca="1"/>
        <v>190</v>
      </c>
      <c r="BY847" s="14" t="str">
        <f ca="1"/>
        <v>Pamela Wiley</v>
      </c>
      <c r="BZ847" s="14">
        <f ca="1"/>
        <v>2629.48</v>
      </c>
      <c r="CO847" t="s">
        <v>865</v>
      </c>
      <c r="CP847" s="8">
        <v>1300.31</v>
      </c>
      <c r="CR847" s="14">
        <f ca="1"/>
        <v>335</v>
      </c>
      <c r="CS847" s="14" t="str">
        <f ca="1"/>
        <v>Wichita</v>
      </c>
      <c r="CT847" s="14">
        <f ca="1"/>
        <v>940.40000000000009</v>
      </c>
    </row>
    <row r="848" spans="46:98" x14ac:dyDescent="0.3">
      <c r="AT848" t="s">
        <v>2287</v>
      </c>
      <c r="AU848" s="8">
        <v>31.54</v>
      </c>
      <c r="AV848" s="8"/>
      <c r="AW848" s="8"/>
      <c r="AX848" s="14">
        <f ca="1"/>
        <v>845</v>
      </c>
      <c r="AY848" s="14" t="str">
        <f ca="1"/>
        <v>Xerox 1974</v>
      </c>
      <c r="AZ848" s="14">
        <f ca="1"/>
        <v>33.950000000000003</v>
      </c>
      <c r="BA848" s="8"/>
      <c r="BB848" s="8"/>
      <c r="BC848" s="8"/>
      <c r="BD848" s="8"/>
      <c r="BE848" s="8"/>
      <c r="BU848" t="s">
        <v>2880</v>
      </c>
      <c r="BV848" s="8">
        <v>940.40000000000009</v>
      </c>
      <c r="BX848" s="14">
        <f ca="1"/>
        <v>534</v>
      </c>
      <c r="BY848" s="14" t="str">
        <f ca="1"/>
        <v>Pat Baker</v>
      </c>
      <c r="BZ848" s="14">
        <f ca="1"/>
        <v>493.08000000000004</v>
      </c>
      <c r="CO848" t="s">
        <v>2787</v>
      </c>
      <c r="CP848" s="8">
        <v>144.03</v>
      </c>
      <c r="CR848" s="14">
        <f ca="1"/>
        <v>281</v>
      </c>
      <c r="CS848" s="14" t="str">
        <f ca="1"/>
        <v>Wilkinsburg</v>
      </c>
      <c r="CT848" s="14">
        <f ca="1"/>
        <v>1300.31</v>
      </c>
    </row>
    <row r="849" spans="46:98" x14ac:dyDescent="0.3">
      <c r="AT849" t="s">
        <v>918</v>
      </c>
      <c r="AU849" s="8">
        <v>30.89</v>
      </c>
      <c r="AV849" s="8"/>
      <c r="AW849" s="8"/>
      <c r="AX849" s="14">
        <f ca="1"/>
        <v>846</v>
      </c>
      <c r="AY849" s="14" t="str">
        <f ca="1"/>
        <v>Decoflex Hanging Personal Folder File</v>
      </c>
      <c r="AZ849" s="14">
        <f ca="1"/>
        <v>33.840000000000003</v>
      </c>
      <c r="BA849" s="8"/>
      <c r="BB849" s="8"/>
      <c r="BC849" s="8"/>
      <c r="BD849" s="8"/>
      <c r="BE849" s="8"/>
      <c r="BU849" t="s">
        <v>2507</v>
      </c>
      <c r="BV849" s="8">
        <v>824.21</v>
      </c>
      <c r="BX849" s="14">
        <f ca="1"/>
        <v>353</v>
      </c>
      <c r="BY849" s="14" t="str">
        <f ca="1"/>
        <v>Pat Kinney</v>
      </c>
      <c r="BZ849" s="14">
        <f ca="1"/>
        <v>1159.79</v>
      </c>
      <c r="CO849" t="s">
        <v>3010</v>
      </c>
      <c r="CP849" s="8">
        <v>2212.84</v>
      </c>
      <c r="CR849" s="14">
        <f ca="1"/>
        <v>644</v>
      </c>
      <c r="CS849" s="14" t="str">
        <f ca="1"/>
        <v>Willoughby</v>
      </c>
      <c r="CT849" s="14">
        <f ca="1"/>
        <v>144.03</v>
      </c>
    </row>
    <row r="850" spans="46:98" x14ac:dyDescent="0.3">
      <c r="AT850" t="s">
        <v>2831</v>
      </c>
      <c r="AU850" s="8">
        <v>30.47</v>
      </c>
      <c r="AV850" s="8"/>
      <c r="AW850" s="8"/>
      <c r="AX850" s="14">
        <f ca="1"/>
        <v>847</v>
      </c>
      <c r="AY850" s="14" t="str">
        <f ca="1"/>
        <v>Xerox 199</v>
      </c>
      <c r="AZ850" s="14">
        <f ca="1"/>
        <v>31.54</v>
      </c>
      <c r="BA850" s="8"/>
      <c r="BB850" s="8"/>
      <c r="BC850" s="8"/>
      <c r="BD850" s="8"/>
      <c r="BE850" s="8"/>
      <c r="BU850" t="s">
        <v>2923</v>
      </c>
      <c r="BV850" s="8">
        <v>55.68</v>
      </c>
      <c r="BX850" s="14">
        <f ca="1"/>
        <v>397</v>
      </c>
      <c r="BY850" s="14" t="str">
        <f ca="1"/>
        <v>Patricia Cole Blair</v>
      </c>
      <c r="BZ850" s="14">
        <f ca="1"/>
        <v>940.40000000000009</v>
      </c>
      <c r="CO850" t="s">
        <v>1277</v>
      </c>
      <c r="CP850" s="8">
        <v>285.87</v>
      </c>
      <c r="CR850" s="14">
        <f ca="1"/>
        <v>200</v>
      </c>
      <c r="CS850" s="14" t="str">
        <f ca="1"/>
        <v>Willow Grove</v>
      </c>
      <c r="CT850" s="14">
        <f ca="1"/>
        <v>2212.84</v>
      </c>
    </row>
    <row r="851" spans="46:98" x14ac:dyDescent="0.3">
      <c r="AT851" t="s">
        <v>2282</v>
      </c>
      <c r="AU851" s="8">
        <v>29.88</v>
      </c>
      <c r="AV851" s="8"/>
      <c r="AW851" s="8"/>
      <c r="AX851" s="14">
        <f ca="1"/>
        <v>848</v>
      </c>
      <c r="AY851" s="14" t="str">
        <f ca="1"/>
        <v>Brites Rubber Bands, 1 1/2 oz. Box</v>
      </c>
      <c r="AZ851" s="14">
        <f ca="1"/>
        <v>30.89</v>
      </c>
      <c r="BA851" s="8"/>
      <c r="BB851" s="8"/>
      <c r="BC851" s="8"/>
      <c r="BD851" s="8"/>
      <c r="BE851" s="8"/>
      <c r="BU851" t="s">
        <v>2834</v>
      </c>
      <c r="BV851" s="8">
        <v>167.12</v>
      </c>
      <c r="BX851" s="14">
        <f ca="1"/>
        <v>425</v>
      </c>
      <c r="BY851" s="14" t="str">
        <f ca="1"/>
        <v>Patrick Adcock</v>
      </c>
      <c r="BZ851" s="14">
        <f ca="1"/>
        <v>824.21</v>
      </c>
      <c r="CO851" t="s">
        <v>1397</v>
      </c>
      <c r="CP851" s="8">
        <v>3073.5499999999997</v>
      </c>
      <c r="CR851" s="14">
        <f ca="1"/>
        <v>545</v>
      </c>
      <c r="CS851" s="14" t="str">
        <f ca="1"/>
        <v>Wilmette</v>
      </c>
      <c r="CT851" s="14">
        <f ca="1"/>
        <v>285.87</v>
      </c>
    </row>
    <row r="852" spans="46:98" x14ac:dyDescent="0.3">
      <c r="AT852" t="s">
        <v>426</v>
      </c>
      <c r="AU852" s="8">
        <v>29.79</v>
      </c>
      <c r="AV852" s="8"/>
      <c r="AW852" s="8"/>
      <c r="AX852" s="14">
        <f ca="1"/>
        <v>849</v>
      </c>
      <c r="AY852" s="14" t="str">
        <f ca="1"/>
        <v>Binney &amp; Smith inkTank™ Erasable Pocket Highlighter, Chisel Tip, Yellow</v>
      </c>
      <c r="AZ852" s="14">
        <f ca="1"/>
        <v>30.47</v>
      </c>
      <c r="BA852" s="8"/>
      <c r="BB852" s="8"/>
      <c r="BC852" s="8"/>
      <c r="BD852" s="8"/>
      <c r="BE852" s="8"/>
      <c r="BU852" t="s">
        <v>531</v>
      </c>
      <c r="BV852" s="8">
        <v>1967.98</v>
      </c>
      <c r="BX852" s="14">
        <f ca="1"/>
        <v>970</v>
      </c>
      <c r="BY852" s="14" t="str">
        <f ca="1"/>
        <v>Patrick Byrne</v>
      </c>
      <c r="BZ852" s="14">
        <f ca="1"/>
        <v>55.68</v>
      </c>
      <c r="CO852" t="s">
        <v>1938</v>
      </c>
      <c r="CP852" s="8">
        <v>345.07</v>
      </c>
      <c r="CR852" s="14">
        <f ca="1"/>
        <v>136</v>
      </c>
      <c r="CS852" s="14" t="str">
        <f ca="1"/>
        <v>Wilmington</v>
      </c>
      <c r="CT852" s="14">
        <f ca="1"/>
        <v>3073.5499999999997</v>
      </c>
    </row>
    <row r="853" spans="46:98" x14ac:dyDescent="0.3">
      <c r="AT853" t="s">
        <v>1465</v>
      </c>
      <c r="AU853" s="8">
        <v>29.57</v>
      </c>
      <c r="AV853" s="8"/>
      <c r="AW853" s="8"/>
      <c r="AX853" s="14">
        <f ca="1"/>
        <v>850</v>
      </c>
      <c r="AY853" s="14" t="str">
        <f ca="1"/>
        <v>Prang Colored Pencils</v>
      </c>
      <c r="AZ853" s="14">
        <f ca="1"/>
        <v>29.88</v>
      </c>
      <c r="BA853" s="8"/>
      <c r="BB853" s="8"/>
      <c r="BC853" s="8"/>
      <c r="BD853" s="8"/>
      <c r="BE853" s="8"/>
      <c r="BU853" t="s">
        <v>2962</v>
      </c>
      <c r="BV853" s="8">
        <v>25.45</v>
      </c>
      <c r="BX853" s="14">
        <f ca="1"/>
        <v>775</v>
      </c>
      <c r="BY853" s="14" t="str">
        <f ca="1"/>
        <v>Patrick Lowry</v>
      </c>
      <c r="BZ853" s="14">
        <f ca="1"/>
        <v>167.12</v>
      </c>
      <c r="CO853" t="s">
        <v>438</v>
      </c>
      <c r="CP853" s="8">
        <v>512.41</v>
      </c>
      <c r="CR853" s="14">
        <f ca="1"/>
        <v>506</v>
      </c>
      <c r="CS853" s="14" t="str">
        <f ca="1"/>
        <v>Wilson</v>
      </c>
      <c r="CT853" s="14">
        <f ca="1"/>
        <v>345.07</v>
      </c>
    </row>
    <row r="854" spans="46:98" x14ac:dyDescent="0.3">
      <c r="AT854" t="s">
        <v>2540</v>
      </c>
      <c r="AU854" s="8">
        <v>29.02</v>
      </c>
      <c r="AV854" s="8"/>
      <c r="AW854" s="8"/>
      <c r="AX854" s="14">
        <f ca="1"/>
        <v>851</v>
      </c>
      <c r="AY854" s="14" t="str">
        <f ca="1"/>
        <v>Avery Hi-Liter® Smear-Safe Highlighters</v>
      </c>
      <c r="AZ854" s="14">
        <f ca="1"/>
        <v>29.79</v>
      </c>
      <c r="BA854" s="8"/>
      <c r="BB854" s="8"/>
      <c r="BC854" s="8"/>
      <c r="BD854" s="8"/>
      <c r="BE854" s="8"/>
      <c r="BU854" t="s">
        <v>597</v>
      </c>
      <c r="BV854" s="8">
        <v>1094.33</v>
      </c>
      <c r="BX854" s="14">
        <f ca="1"/>
        <v>242</v>
      </c>
      <c r="BY854" s="14" t="str">
        <f ca="1"/>
        <v>Patrick Rosenthal</v>
      </c>
      <c r="BZ854" s="14">
        <f ca="1"/>
        <v>1967.98</v>
      </c>
      <c r="CO854" t="s">
        <v>2212</v>
      </c>
      <c r="CP854" s="8">
        <v>55.08</v>
      </c>
      <c r="CR854" s="14">
        <f ca="1"/>
        <v>429</v>
      </c>
      <c r="CS854" s="14" t="str">
        <f ca="1"/>
        <v>Winchester</v>
      </c>
      <c r="CT854" s="14">
        <f ca="1"/>
        <v>512.41</v>
      </c>
    </row>
    <row r="855" spans="46:98" x14ac:dyDescent="0.3">
      <c r="AT855" t="s">
        <v>913</v>
      </c>
      <c r="AU855" s="8">
        <v>28.66</v>
      </c>
      <c r="AV855" s="8"/>
      <c r="AW855" s="8"/>
      <c r="AX855" s="14">
        <f ca="1"/>
        <v>852</v>
      </c>
      <c r="AY855" s="14" t="str">
        <f ca="1"/>
        <v>BASF Silver 74 Minute CD-R</v>
      </c>
      <c r="AZ855" s="14">
        <f ca="1"/>
        <v>29.57</v>
      </c>
      <c r="BA855" s="8"/>
      <c r="BB855" s="8"/>
      <c r="BC855" s="8"/>
      <c r="BD855" s="8"/>
      <c r="BE855" s="8"/>
      <c r="BU855" t="s">
        <v>2762</v>
      </c>
      <c r="BV855" s="8">
        <v>88.83</v>
      </c>
      <c r="BX855" s="14">
        <f ca="1"/>
        <v>1072</v>
      </c>
      <c r="BY855" s="14" t="str">
        <f ca="1"/>
        <v>Patsy Harmon</v>
      </c>
      <c r="BZ855" s="14">
        <f ca="1"/>
        <v>25.45</v>
      </c>
      <c r="CO855" t="s">
        <v>2671</v>
      </c>
      <c r="CP855" s="8">
        <v>1010.11</v>
      </c>
      <c r="CR855" s="14">
        <f ca="1"/>
        <v>762</v>
      </c>
      <c r="CS855" s="14" t="str">
        <f ca="1"/>
        <v>Winter Garden</v>
      </c>
      <c r="CT855" s="14">
        <f ca="1"/>
        <v>55.08</v>
      </c>
    </row>
    <row r="856" spans="46:98" x14ac:dyDescent="0.3">
      <c r="AT856" t="s">
        <v>2574</v>
      </c>
      <c r="AU856" s="8">
        <v>28.27</v>
      </c>
      <c r="AV856" s="8"/>
      <c r="AW856" s="8"/>
      <c r="AX856" s="14">
        <f ca="1"/>
        <v>853</v>
      </c>
      <c r="AY856" s="14" t="str">
        <f ca="1"/>
        <v>Newell 333</v>
      </c>
      <c r="AZ856" s="14">
        <f ca="1"/>
        <v>29.02</v>
      </c>
      <c r="BA856" s="8"/>
      <c r="BB856" s="8"/>
      <c r="BC856" s="8"/>
      <c r="BD856" s="8"/>
      <c r="BE856" s="8"/>
      <c r="BU856" t="s">
        <v>197</v>
      </c>
      <c r="BV856" s="8">
        <v>8549.0400000000009</v>
      </c>
      <c r="BX856" s="14">
        <f ca="1"/>
        <v>362</v>
      </c>
      <c r="BY856" s="14" t="str">
        <f ca="1"/>
        <v>Patsy Shea</v>
      </c>
      <c r="BZ856" s="14">
        <f ca="1"/>
        <v>1094.33</v>
      </c>
      <c r="CO856" t="s">
        <v>2255</v>
      </c>
      <c r="CP856" s="8">
        <v>61.1</v>
      </c>
      <c r="CR856" s="14">
        <f ca="1"/>
        <v>323</v>
      </c>
      <c r="CS856" s="14" t="str">
        <f ca="1"/>
        <v>Winter Haven</v>
      </c>
      <c r="CT856" s="14">
        <f ca="1"/>
        <v>1010.11</v>
      </c>
    </row>
    <row r="857" spans="46:98" x14ac:dyDescent="0.3">
      <c r="AT857" t="s">
        <v>1437</v>
      </c>
      <c r="AU857" s="8">
        <v>27.96</v>
      </c>
      <c r="AV857" s="8"/>
      <c r="AW857" s="8"/>
      <c r="AX857" s="14">
        <f ca="1"/>
        <v>854</v>
      </c>
      <c r="AY857" s="14" t="str">
        <f ca="1"/>
        <v>Eldon Pizzaz™ Desk Accessories</v>
      </c>
      <c r="AZ857" s="14">
        <f ca="1"/>
        <v>28.66</v>
      </c>
      <c r="BA857" s="8"/>
      <c r="BB857" s="8"/>
      <c r="BC857" s="8"/>
      <c r="BD857" s="8"/>
      <c r="BE857" s="8"/>
      <c r="BU857" t="s">
        <v>2564</v>
      </c>
      <c r="BV857" s="8">
        <v>159.72</v>
      </c>
      <c r="BX857" s="14">
        <f ca="1"/>
        <v>890</v>
      </c>
      <c r="BY857" s="14" t="str">
        <f ca="1"/>
        <v>Paul Puckett</v>
      </c>
      <c r="BZ857" s="14">
        <f ca="1"/>
        <v>88.83</v>
      </c>
      <c r="CO857" t="s">
        <v>2257</v>
      </c>
      <c r="CP857" s="8">
        <v>193.81</v>
      </c>
      <c r="CR857" s="14">
        <f ca="1"/>
        <v>751</v>
      </c>
      <c r="CS857" s="14" t="str">
        <f ca="1"/>
        <v>Winter Park</v>
      </c>
      <c r="CT857" s="14">
        <f ca="1"/>
        <v>61.1</v>
      </c>
    </row>
    <row r="858" spans="46:98" x14ac:dyDescent="0.3">
      <c r="AT858" t="s">
        <v>2041</v>
      </c>
      <c r="AU858" s="8">
        <v>27.45</v>
      </c>
      <c r="AV858" s="8"/>
      <c r="AW858" s="8"/>
      <c r="AX858" s="14">
        <f ca="1"/>
        <v>855</v>
      </c>
      <c r="AY858" s="14" t="str">
        <f ca="1"/>
        <v>Binder Clips by OIC</v>
      </c>
      <c r="AZ858" s="14">
        <f ca="1"/>
        <v>28.27</v>
      </c>
      <c r="BA858" s="8"/>
      <c r="BB858" s="8"/>
      <c r="BC858" s="8"/>
      <c r="BD858" s="8"/>
      <c r="BE858" s="8"/>
      <c r="BU858" t="s">
        <v>2841</v>
      </c>
      <c r="BV858" s="8">
        <v>925.19</v>
      </c>
      <c r="BX858" s="14">
        <f ca="1"/>
        <v>52</v>
      </c>
      <c r="BY858" s="14" t="str">
        <f ca="1"/>
        <v>Paul Tate</v>
      </c>
      <c r="BZ858" s="14">
        <f ca="1"/>
        <v>8549.0400000000009</v>
      </c>
      <c r="CO858" t="s">
        <v>2908</v>
      </c>
      <c r="CP858" s="8">
        <v>40.369999999999997</v>
      </c>
      <c r="CR858" s="14">
        <f ca="1"/>
        <v>603</v>
      </c>
      <c r="CS858" s="14" t="str">
        <f ca="1"/>
        <v>Winter Springs</v>
      </c>
      <c r="CT858" s="14">
        <f ca="1"/>
        <v>193.81</v>
      </c>
    </row>
    <row r="859" spans="46:98" x14ac:dyDescent="0.3">
      <c r="AT859" t="s">
        <v>2888</v>
      </c>
      <c r="AU859" s="8">
        <v>26.66</v>
      </c>
      <c r="AV859" s="8"/>
      <c r="AW859" s="8"/>
      <c r="AX859" s="14">
        <f ca="1"/>
        <v>856</v>
      </c>
      <c r="AY859" s="14" t="str">
        <f ca="1"/>
        <v>Tensor Computer Mounted Lamp</v>
      </c>
      <c r="AZ859" s="14">
        <f ca="1"/>
        <v>27.96</v>
      </c>
      <c r="BA859" s="8"/>
      <c r="BB859" s="8"/>
      <c r="BC859" s="8"/>
      <c r="BD859" s="8"/>
      <c r="BE859" s="8"/>
      <c r="BU859" t="s">
        <v>2656</v>
      </c>
      <c r="BV859" s="8">
        <v>18.71</v>
      </c>
      <c r="BX859" s="14">
        <f ca="1"/>
        <v>784</v>
      </c>
      <c r="BY859" s="14" t="str">
        <f ca="1"/>
        <v>Paul W French</v>
      </c>
      <c r="BZ859" s="14">
        <f ca="1"/>
        <v>159.72</v>
      </c>
      <c r="CO859" t="s">
        <v>2594</v>
      </c>
      <c r="CP859" s="8">
        <v>116.93</v>
      </c>
      <c r="CR859" s="14">
        <f ca="1"/>
        <v>795</v>
      </c>
      <c r="CS859" s="14" t="str">
        <f ca="1"/>
        <v>Winthrop</v>
      </c>
      <c r="CT859" s="14">
        <f ca="1"/>
        <v>40.369999999999997</v>
      </c>
    </row>
    <row r="860" spans="46:98" x14ac:dyDescent="0.3">
      <c r="AT860" t="s">
        <v>665</v>
      </c>
      <c r="AU860" s="8">
        <v>25.37</v>
      </c>
      <c r="AV860" s="8"/>
      <c r="AW860" s="8"/>
      <c r="AX860" s="14">
        <f ca="1"/>
        <v>857</v>
      </c>
      <c r="AY860" s="14" t="str">
        <f ca="1"/>
        <v>Eldon Spacemaker® Box, Quick-Snap Lid, Clear</v>
      </c>
      <c r="AZ860" s="14">
        <f ca="1"/>
        <v>27.45</v>
      </c>
      <c r="BA860" s="8"/>
      <c r="BB860" s="8"/>
      <c r="BC860" s="8"/>
      <c r="BD860" s="8"/>
      <c r="BE860" s="8"/>
      <c r="BU860" t="s">
        <v>2359</v>
      </c>
      <c r="BV860" s="8">
        <v>42.44</v>
      </c>
      <c r="BX860" s="14">
        <f ca="1"/>
        <v>401</v>
      </c>
      <c r="BY860" s="14" t="str">
        <f ca="1"/>
        <v>Paula Hubbard</v>
      </c>
      <c r="BZ860" s="14">
        <f ca="1"/>
        <v>925.19</v>
      </c>
      <c r="CO860" t="s">
        <v>2050</v>
      </c>
      <c r="CP860" s="8">
        <v>8229.48</v>
      </c>
      <c r="CR860" s="14">
        <f ca="1"/>
        <v>675</v>
      </c>
      <c r="CS860" s="14" t="str">
        <f ca="1"/>
        <v>Woburn</v>
      </c>
      <c r="CT860" s="14">
        <f ca="1"/>
        <v>116.93</v>
      </c>
    </row>
    <row r="861" spans="46:98" x14ac:dyDescent="0.3">
      <c r="AT861" t="s">
        <v>821</v>
      </c>
      <c r="AU861" s="8">
        <v>25.26</v>
      </c>
      <c r="AV861" s="8"/>
      <c r="AW861" s="8"/>
      <c r="AX861" s="14">
        <f ca="1"/>
        <v>858</v>
      </c>
      <c r="AY861" s="14" t="str">
        <f ca="1"/>
        <v>DAX Value U-Channel Document Frames, Easel Back</v>
      </c>
      <c r="AZ861" s="14">
        <f ca="1"/>
        <v>26.66</v>
      </c>
      <c r="BA861" s="8"/>
      <c r="BB861" s="8"/>
      <c r="BC861" s="8"/>
      <c r="BD861" s="8"/>
      <c r="BE861" s="8"/>
      <c r="BU861" t="s">
        <v>2057</v>
      </c>
      <c r="BV861" s="8">
        <v>2829.19</v>
      </c>
      <c r="BX861" s="14">
        <f ca="1"/>
        <v>1092</v>
      </c>
      <c r="BY861" s="14" t="str">
        <f ca="1"/>
        <v>Pauline Boyette</v>
      </c>
      <c r="BZ861" s="14">
        <f ca="1"/>
        <v>18.71</v>
      </c>
      <c r="CO861" t="s">
        <v>581</v>
      </c>
      <c r="CP861" s="8">
        <v>387.86</v>
      </c>
      <c r="CR861" s="14">
        <f ca="1"/>
        <v>38</v>
      </c>
      <c r="CS861" s="14" t="str">
        <f ca="1"/>
        <v>Woodburn</v>
      </c>
      <c r="CT861" s="14">
        <f ca="1"/>
        <v>8229.48</v>
      </c>
    </row>
    <row r="862" spans="46:98" x14ac:dyDescent="0.3">
      <c r="AT862" t="s">
        <v>2314</v>
      </c>
      <c r="AU862" s="8">
        <v>24.44</v>
      </c>
      <c r="AV862" s="8"/>
      <c r="AW862" s="8"/>
      <c r="AX862" s="14">
        <f ca="1"/>
        <v>859</v>
      </c>
      <c r="AY862" s="14" t="str">
        <f ca="1"/>
        <v>Self-Adhesive Removable Labels</v>
      </c>
      <c r="AZ862" s="14">
        <f ca="1"/>
        <v>25.37</v>
      </c>
      <c r="BA862" s="8"/>
      <c r="BB862" s="8"/>
      <c r="BC862" s="8"/>
      <c r="BD862" s="8"/>
      <c r="BE862" s="8"/>
      <c r="BU862" t="s">
        <v>1819</v>
      </c>
      <c r="BV862" s="8">
        <v>782.66</v>
      </c>
      <c r="BX862" s="14">
        <f ca="1"/>
        <v>1012</v>
      </c>
      <c r="BY862" s="14" t="str">
        <f ca="1"/>
        <v>Pauline Brooks</v>
      </c>
      <c r="BZ862" s="14">
        <f ca="1"/>
        <v>42.44</v>
      </c>
      <c r="CO862" t="s">
        <v>1548</v>
      </c>
      <c r="CP862" s="8">
        <v>350.88</v>
      </c>
      <c r="CR862" s="14">
        <f ca="1"/>
        <v>483</v>
      </c>
      <c r="CS862" s="14" t="str">
        <f ca="1"/>
        <v>Woodland</v>
      </c>
      <c r="CT862" s="14">
        <f ca="1"/>
        <v>387.86</v>
      </c>
    </row>
    <row r="863" spans="46:98" x14ac:dyDescent="0.3">
      <c r="AT863" t="s">
        <v>836</v>
      </c>
      <c r="AU863" s="8">
        <v>24.18</v>
      </c>
      <c r="AV863" s="8"/>
      <c r="AW863" s="8"/>
      <c r="AX863" s="14">
        <f ca="1"/>
        <v>860</v>
      </c>
      <c r="AY863" s="14" t="str">
        <f ca="1"/>
        <v>Avery 492</v>
      </c>
      <c r="AZ863" s="14">
        <f ca="1"/>
        <v>25.26</v>
      </c>
      <c r="BA863" s="8"/>
      <c r="BB863" s="8"/>
      <c r="BC863" s="8"/>
      <c r="BD863" s="8"/>
      <c r="BE863" s="8"/>
      <c r="BU863" t="s">
        <v>2583</v>
      </c>
      <c r="BV863" s="8">
        <v>31.18</v>
      </c>
      <c r="BX863" s="14">
        <f ca="1"/>
        <v>175</v>
      </c>
      <c r="BY863" s="14" t="str">
        <f ca="1"/>
        <v>Pauline Denton</v>
      </c>
      <c r="BZ863" s="14">
        <f ca="1"/>
        <v>2829.19</v>
      </c>
      <c r="CO863" t="s">
        <v>1279</v>
      </c>
      <c r="CP863" s="8">
        <v>20.37</v>
      </c>
      <c r="CR863" s="14">
        <f ca="1"/>
        <v>503</v>
      </c>
      <c r="CS863" s="14" t="str">
        <f ca="1"/>
        <v>Woodmere</v>
      </c>
      <c r="CT863" s="14">
        <f ca="1"/>
        <v>350.88</v>
      </c>
    </row>
    <row r="864" spans="46:98" x14ac:dyDescent="0.3">
      <c r="AT864" t="s">
        <v>2047</v>
      </c>
      <c r="AU864" s="8">
        <v>22.83</v>
      </c>
      <c r="AV864" s="8"/>
      <c r="AW864" s="8"/>
      <c r="AX864" s="14">
        <f ca="1"/>
        <v>861</v>
      </c>
      <c r="AY864" s="14" t="str">
        <f ca="1"/>
        <v>Imation 3.5" DS-HD Macintosh Formatted Diskettes, 10/Pack</v>
      </c>
      <c r="AZ864" s="14">
        <f ca="1"/>
        <v>24.44</v>
      </c>
      <c r="BA864" s="8"/>
      <c r="BB864" s="8"/>
      <c r="BC864" s="8"/>
      <c r="BD864" s="8"/>
      <c r="BE864" s="8"/>
      <c r="BU864" t="s">
        <v>482</v>
      </c>
      <c r="BV864" s="8">
        <v>3248.17</v>
      </c>
      <c r="BX864" s="14">
        <f ca="1"/>
        <v>434</v>
      </c>
      <c r="BY864" s="14" t="str">
        <f ca="1"/>
        <v>Pauline Finch</v>
      </c>
      <c r="BZ864" s="14">
        <f ca="1"/>
        <v>782.66</v>
      </c>
      <c r="CO864" t="s">
        <v>1999</v>
      </c>
      <c r="CP864" s="8">
        <v>1969.82</v>
      </c>
      <c r="CR864" s="14">
        <f ca="1"/>
        <v>838</v>
      </c>
      <c r="CS864" s="14" t="str">
        <f ca="1"/>
        <v>Woodridge</v>
      </c>
      <c r="CT864" s="14">
        <f ca="1"/>
        <v>20.37</v>
      </c>
    </row>
    <row r="865" spans="46:98" x14ac:dyDescent="0.3">
      <c r="AT865" t="s">
        <v>2080</v>
      </c>
      <c r="AU865" s="8">
        <v>22.82</v>
      </c>
      <c r="AV865" s="8"/>
      <c r="AW865" s="8"/>
      <c r="AX865" s="14">
        <f ca="1"/>
        <v>862</v>
      </c>
      <c r="AY865" s="14" t="str">
        <f ca="1"/>
        <v>Staples Vinyl Coated Paper Clips</v>
      </c>
      <c r="AZ865" s="14">
        <f ca="1"/>
        <v>24.18</v>
      </c>
      <c r="BA865" s="8"/>
      <c r="BB865" s="8"/>
      <c r="BC865" s="8"/>
      <c r="BD865" s="8"/>
      <c r="BE865" s="8"/>
      <c r="BU865" t="s">
        <v>2000</v>
      </c>
      <c r="BV865" s="8">
        <v>313.63</v>
      </c>
      <c r="BX865" s="14">
        <f ca="1"/>
        <v>1054</v>
      </c>
      <c r="BY865" s="14" t="str">
        <f ca="1"/>
        <v>Peggy Chan</v>
      </c>
      <c r="BZ865" s="14">
        <f ca="1"/>
        <v>31.18</v>
      </c>
      <c r="CO865" t="s">
        <v>2764</v>
      </c>
      <c r="CP865" s="8">
        <v>88.83</v>
      </c>
      <c r="CR865" s="14">
        <f ca="1"/>
        <v>220</v>
      </c>
      <c r="CS865" s="14" t="str">
        <f ca="1"/>
        <v>Woodstock</v>
      </c>
      <c r="CT865" s="14">
        <f ca="1"/>
        <v>1969.82</v>
      </c>
    </row>
    <row r="866" spans="46:98" x14ac:dyDescent="0.3">
      <c r="AT866" t="s">
        <v>567</v>
      </c>
      <c r="AU866" s="8">
        <v>22.8</v>
      </c>
      <c r="AV866" s="8"/>
      <c r="AW866" s="8"/>
      <c r="AX866" s="14">
        <f ca="1"/>
        <v>863</v>
      </c>
      <c r="AY866" s="14" t="str">
        <f ca="1"/>
        <v>Prang Dustless Chalk Sticks</v>
      </c>
      <c r="AZ866" s="14">
        <f ca="1"/>
        <v>22.83</v>
      </c>
      <c r="BA866" s="8"/>
      <c r="BB866" s="8"/>
      <c r="BC866" s="8"/>
      <c r="BD866" s="8"/>
      <c r="BE866" s="8"/>
      <c r="BU866" t="s">
        <v>1656</v>
      </c>
      <c r="BV866" s="8">
        <v>3705.14</v>
      </c>
      <c r="BX866" s="14">
        <f ca="1"/>
        <v>157</v>
      </c>
      <c r="BY866" s="14" t="str">
        <f ca="1"/>
        <v>Peggy Lanier</v>
      </c>
      <c r="BZ866" s="14">
        <f ca="1"/>
        <v>3248.17</v>
      </c>
      <c r="CO866" t="s">
        <v>1702</v>
      </c>
      <c r="CP866" s="8">
        <v>25.35</v>
      </c>
      <c r="CR866" s="14">
        <f ca="1"/>
        <v>713</v>
      </c>
      <c r="CS866" s="14" t="str">
        <f ca="1"/>
        <v>Wooster</v>
      </c>
      <c r="CT866" s="14">
        <f ca="1"/>
        <v>88.83</v>
      </c>
    </row>
    <row r="867" spans="46:98" x14ac:dyDescent="0.3">
      <c r="AT867" t="s">
        <v>518</v>
      </c>
      <c r="AU867" s="8">
        <v>22.61</v>
      </c>
      <c r="AV867" s="8"/>
      <c r="AW867" s="8"/>
      <c r="AX867" s="14">
        <f ca="1"/>
        <v>864</v>
      </c>
      <c r="AY867" s="14" t="str">
        <f ca="1"/>
        <v>Xerox 4200 Series MultiUse Premium Copy Paper (20Lb. and 84 Bright)</v>
      </c>
      <c r="AZ867" s="14">
        <f ca="1"/>
        <v>22.82</v>
      </c>
      <c r="BA867" s="8"/>
      <c r="BB867" s="8"/>
      <c r="BC867" s="8"/>
      <c r="BD867" s="8"/>
      <c r="BE867" s="8"/>
      <c r="BU867" t="s">
        <v>1847</v>
      </c>
      <c r="BV867" s="8">
        <v>924.8</v>
      </c>
      <c r="BX867" s="14">
        <f ca="1"/>
        <v>639</v>
      </c>
      <c r="BY867" s="14" t="str">
        <f ca="1"/>
        <v>Peggy Rowe</v>
      </c>
      <c r="BZ867" s="14">
        <f ca="1"/>
        <v>313.63</v>
      </c>
      <c r="CO867" t="s">
        <v>2725</v>
      </c>
      <c r="CP867" s="8">
        <v>64.400000000000006</v>
      </c>
      <c r="CR867" s="14">
        <f ca="1"/>
        <v>832</v>
      </c>
      <c r="CS867" s="14" t="str">
        <f ca="1"/>
        <v>Worcester</v>
      </c>
      <c r="CT867" s="14">
        <f ca="1"/>
        <v>25.35</v>
      </c>
    </row>
    <row r="868" spans="46:98" x14ac:dyDescent="0.3">
      <c r="AT868" t="s">
        <v>2730</v>
      </c>
      <c r="AU868" s="8">
        <v>22.23</v>
      </c>
      <c r="AV868" s="8"/>
      <c r="AW868" s="8"/>
      <c r="AX868" s="14">
        <f ca="1"/>
        <v>865</v>
      </c>
      <c r="AY868" s="14" t="str">
        <f ca="1"/>
        <v>Avery 479</v>
      </c>
      <c r="AZ868" s="14">
        <f ca="1"/>
        <v>22.8</v>
      </c>
      <c r="BA868" s="8"/>
      <c r="BB868" s="8"/>
      <c r="BC868" s="8"/>
      <c r="BD868" s="8"/>
      <c r="BE868" s="8"/>
      <c r="BU868" t="s">
        <v>2487</v>
      </c>
      <c r="BV868" s="8">
        <v>364.03</v>
      </c>
      <c r="BX868" s="14">
        <f ca="1"/>
        <v>141</v>
      </c>
      <c r="BY868" s="14" t="str">
        <f ca="1"/>
        <v>Penny Leach</v>
      </c>
      <c r="BZ868" s="14">
        <f ca="1"/>
        <v>3705.14</v>
      </c>
      <c r="CO868" t="s">
        <v>2659</v>
      </c>
      <c r="CP868" s="8">
        <v>385.45</v>
      </c>
      <c r="CR868" s="14">
        <f ca="1"/>
        <v>747</v>
      </c>
      <c r="CS868" s="14" t="str">
        <f ca="1"/>
        <v>Yarmouth</v>
      </c>
      <c r="CT868" s="14">
        <f ca="1"/>
        <v>64.400000000000006</v>
      </c>
    </row>
    <row r="869" spans="46:98" x14ac:dyDescent="0.3">
      <c r="AT869" t="s">
        <v>2586</v>
      </c>
      <c r="AU869" s="8">
        <v>22.16</v>
      </c>
      <c r="AV869" s="8"/>
      <c r="AW869" s="8"/>
      <c r="AX869" s="14">
        <f ca="1"/>
        <v>866</v>
      </c>
      <c r="AY869" s="14" t="str">
        <f ca="1"/>
        <v>Eldon® 200 Class™ Desk Accessories, Burgundy</v>
      </c>
      <c r="AZ869" s="14">
        <f ca="1"/>
        <v>22.61</v>
      </c>
      <c r="BA869" s="8"/>
      <c r="BB869" s="8"/>
      <c r="BC869" s="8"/>
      <c r="BD869" s="8"/>
      <c r="BE869" s="8"/>
      <c r="BU869" t="s">
        <v>927</v>
      </c>
      <c r="BV869" s="8">
        <v>3627.08</v>
      </c>
      <c r="BX869" s="14">
        <f ca="1"/>
        <v>402</v>
      </c>
      <c r="BY869" s="14" t="str">
        <f ca="1"/>
        <v>Penny O Caldwell</v>
      </c>
      <c r="BZ869" s="14">
        <f ca="1"/>
        <v>924.8</v>
      </c>
      <c r="CO869" t="s">
        <v>1689</v>
      </c>
      <c r="CP869" s="8">
        <v>98.96</v>
      </c>
      <c r="CR869" s="14">
        <f ca="1"/>
        <v>485</v>
      </c>
      <c r="CS869" s="14" t="str">
        <f ca="1"/>
        <v>York</v>
      </c>
      <c r="CT869" s="14">
        <f ca="1"/>
        <v>385.45</v>
      </c>
    </row>
    <row r="870" spans="46:98" x14ac:dyDescent="0.3">
      <c r="AT870" t="s">
        <v>877</v>
      </c>
      <c r="AU870" s="8">
        <v>22.13</v>
      </c>
      <c r="AV870" s="8"/>
      <c r="AW870" s="8"/>
      <c r="AX870" s="14">
        <f ca="1"/>
        <v>867</v>
      </c>
      <c r="AY870" s="14" t="str">
        <f ca="1"/>
        <v>Newell 321</v>
      </c>
      <c r="AZ870" s="14">
        <f ca="1"/>
        <v>22.23</v>
      </c>
      <c r="BA870" s="8"/>
      <c r="BB870" s="8"/>
      <c r="BC870" s="8"/>
      <c r="BD870" s="8"/>
      <c r="BE870" s="8"/>
      <c r="BU870" t="s">
        <v>2037</v>
      </c>
      <c r="BV870" s="8">
        <v>277.12</v>
      </c>
      <c r="BX870" s="14">
        <f ca="1"/>
        <v>612</v>
      </c>
      <c r="BY870" s="14" t="str">
        <f ca="1"/>
        <v>Penny Rich</v>
      </c>
      <c r="BZ870" s="14">
        <f ca="1"/>
        <v>364.03</v>
      </c>
      <c r="CO870" t="s">
        <v>1414</v>
      </c>
      <c r="CP870" s="8">
        <v>8226.0300000000007</v>
      </c>
      <c r="CR870" s="14">
        <f ca="1"/>
        <v>697</v>
      </c>
      <c r="CS870" s="14" t="str">
        <f ca="1"/>
        <v>Yuba City</v>
      </c>
      <c r="CT870" s="14">
        <f ca="1"/>
        <v>98.96</v>
      </c>
    </row>
    <row r="871" spans="46:98" x14ac:dyDescent="0.3">
      <c r="AT871" t="s">
        <v>1121</v>
      </c>
      <c r="AU871" s="8">
        <v>21.96</v>
      </c>
      <c r="AV871" s="8"/>
      <c r="AW871" s="8"/>
      <c r="AX871" s="14">
        <f ca="1"/>
        <v>868</v>
      </c>
      <c r="AY871" s="14" t="str">
        <f ca="1"/>
        <v>Telephone Message Books with Fax/Mobile Section, 4 1/4" x 6"</v>
      </c>
      <c r="AZ871" s="14">
        <f ca="1"/>
        <v>22.16</v>
      </c>
      <c r="BA871" s="8"/>
      <c r="BB871" s="8"/>
      <c r="BC871" s="8"/>
      <c r="BD871" s="8"/>
      <c r="BE871" s="8"/>
      <c r="BU871" t="s">
        <v>289</v>
      </c>
      <c r="BV871" s="8">
        <v>412.72</v>
      </c>
      <c r="BX871" s="14">
        <f ca="1"/>
        <v>144</v>
      </c>
      <c r="BY871" s="14" t="str">
        <f ca="1"/>
        <v>Penny Tuttle</v>
      </c>
      <c r="BZ871" s="14">
        <f ca="1"/>
        <v>3627.08</v>
      </c>
      <c r="CR871" s="14">
        <f ca="1"/>
        <v>39</v>
      </c>
      <c r="CS871" s="14" t="str">
        <f ca="1"/>
        <v>Yucaipa</v>
      </c>
      <c r="CT871" s="14">
        <f ca="1"/>
        <v>8226.0300000000007</v>
      </c>
    </row>
    <row r="872" spans="46:98" x14ac:dyDescent="0.3">
      <c r="AT872" t="s">
        <v>649</v>
      </c>
      <c r="AU872" s="8">
        <v>21.77</v>
      </c>
      <c r="AV872" s="8"/>
      <c r="AW872" s="8"/>
      <c r="AX872" s="14">
        <f ca="1"/>
        <v>869</v>
      </c>
      <c r="AY872" s="14" t="str">
        <f ca="1"/>
        <v>GBC VeloBinder Strips</v>
      </c>
      <c r="AZ872" s="14">
        <f ca="1"/>
        <v>22.13</v>
      </c>
      <c r="BA872" s="8"/>
      <c r="BB872" s="8"/>
      <c r="BC872" s="8"/>
      <c r="BD872" s="8"/>
      <c r="BE872" s="8"/>
      <c r="BU872" t="s">
        <v>1261</v>
      </c>
      <c r="BV872" s="8">
        <v>296.75</v>
      </c>
      <c r="BX872" s="14">
        <f ca="1"/>
        <v>673</v>
      </c>
      <c r="BY872" s="14" t="str">
        <f ca="1"/>
        <v>Peter Adams</v>
      </c>
      <c r="BZ872" s="14">
        <f ca="1"/>
        <v>277.12</v>
      </c>
    </row>
    <row r="873" spans="46:98" x14ac:dyDescent="0.3">
      <c r="AT873" t="s">
        <v>1074</v>
      </c>
      <c r="AU873" s="8">
        <v>21.34</v>
      </c>
      <c r="AV873" s="8"/>
      <c r="AW873" s="8"/>
      <c r="AX873" s="14">
        <f ca="1"/>
        <v>870</v>
      </c>
      <c r="AY873" s="14" t="str">
        <f ca="1"/>
        <v>Master Caster Door Stop, Brown</v>
      </c>
      <c r="AZ873" s="14">
        <f ca="1"/>
        <v>21.96</v>
      </c>
      <c r="BA873" s="8"/>
      <c r="BB873" s="8"/>
      <c r="BC873" s="8"/>
      <c r="BD873" s="8"/>
      <c r="BE873" s="8"/>
      <c r="BU873" t="s">
        <v>2017</v>
      </c>
      <c r="BV873" s="8">
        <v>3001.2699999999995</v>
      </c>
      <c r="BX873" s="14">
        <f ca="1"/>
        <v>575</v>
      </c>
      <c r="BY873" s="14" t="str">
        <f ca="1"/>
        <v>Peter Brooks</v>
      </c>
      <c r="BZ873" s="14">
        <f ca="1"/>
        <v>412.72</v>
      </c>
    </row>
    <row r="874" spans="46:98" x14ac:dyDescent="0.3">
      <c r="AT874" t="s">
        <v>1936</v>
      </c>
      <c r="AU874" s="8">
        <v>20.54</v>
      </c>
      <c r="AV874" s="8"/>
      <c r="AW874" s="8"/>
      <c r="AX874" s="14">
        <f ca="1"/>
        <v>871</v>
      </c>
      <c r="AY874" s="14" t="str">
        <f ca="1"/>
        <v>Newell 326</v>
      </c>
      <c r="AZ874" s="14">
        <f ca="1"/>
        <v>21.77</v>
      </c>
      <c r="BA874" s="8"/>
      <c r="BB874" s="8"/>
      <c r="BC874" s="8"/>
      <c r="BD874" s="8"/>
      <c r="BE874" s="8"/>
      <c r="BU874" t="s">
        <v>2014</v>
      </c>
      <c r="BV874" s="8">
        <v>334.44</v>
      </c>
      <c r="BX874" s="14">
        <f ca="1"/>
        <v>655</v>
      </c>
      <c r="BY874" s="14" t="str">
        <f ca="1"/>
        <v>Peter Hardy</v>
      </c>
      <c r="BZ874" s="14">
        <f ca="1"/>
        <v>296.75</v>
      </c>
    </row>
    <row r="875" spans="46:98" x14ac:dyDescent="0.3">
      <c r="AT875" t="s">
        <v>377</v>
      </c>
      <c r="AU875" s="8">
        <v>20.239999999999998</v>
      </c>
      <c r="AV875" s="8"/>
      <c r="AW875" s="8"/>
      <c r="AX875" s="14">
        <f ca="1"/>
        <v>872</v>
      </c>
      <c r="AY875" s="14" t="str">
        <f ca="1"/>
        <v>Avery® Durable Slant Ring Binders With Label Holder</v>
      </c>
      <c r="AZ875" s="14">
        <f ca="1"/>
        <v>21.34</v>
      </c>
      <c r="BA875" s="8"/>
      <c r="BB875" s="8"/>
      <c r="BC875" s="8"/>
      <c r="BD875" s="8"/>
      <c r="BE875" s="8"/>
      <c r="BU875" t="s">
        <v>2263</v>
      </c>
      <c r="BV875" s="8">
        <v>1434.51</v>
      </c>
      <c r="BX875" s="14">
        <f ca="1"/>
        <v>165</v>
      </c>
      <c r="BY875" s="14" t="str">
        <f ca="1"/>
        <v>Peter McConnell</v>
      </c>
      <c r="BZ875" s="14">
        <f ca="1"/>
        <v>3001.2699999999995</v>
      </c>
    </row>
    <row r="876" spans="46:98" x14ac:dyDescent="0.3">
      <c r="AT876" t="s">
        <v>2234</v>
      </c>
      <c r="AU876" s="8">
        <v>19.440000000000001</v>
      </c>
      <c r="AV876" s="8"/>
      <c r="AW876" s="8"/>
      <c r="AX876" s="14">
        <f ca="1"/>
        <v>873</v>
      </c>
      <c r="AY876" s="14" t="str">
        <f ca="1"/>
        <v>Unpadded Memo Slips</v>
      </c>
      <c r="AZ876" s="14">
        <f ca="1"/>
        <v>20.54</v>
      </c>
      <c r="BA876" s="8"/>
      <c r="BB876" s="8"/>
      <c r="BC876" s="8"/>
      <c r="BD876" s="8"/>
      <c r="BE876" s="8"/>
      <c r="BU876" t="s">
        <v>1490</v>
      </c>
      <c r="BV876" s="8">
        <v>3.51</v>
      </c>
      <c r="BX876" s="14">
        <f ca="1"/>
        <v>626</v>
      </c>
      <c r="BY876" s="14" t="str">
        <f ca="1"/>
        <v>Philip Hawkins</v>
      </c>
      <c r="BZ876" s="14">
        <f ca="1"/>
        <v>334.44</v>
      </c>
    </row>
    <row r="877" spans="46:98" x14ac:dyDescent="0.3">
      <c r="AT877" t="s">
        <v>418</v>
      </c>
      <c r="AU877" s="8">
        <v>19.32</v>
      </c>
      <c r="AV877" s="8"/>
      <c r="AW877" s="8"/>
      <c r="AX877" s="14">
        <f ca="1"/>
        <v>874</v>
      </c>
      <c r="AY877" s="14" t="str">
        <f ca="1"/>
        <v>Newell 308</v>
      </c>
      <c r="AZ877" s="14">
        <f ca="1"/>
        <v>20.239999999999998</v>
      </c>
      <c r="BA877" s="8"/>
      <c r="BB877" s="8"/>
      <c r="BC877" s="8"/>
      <c r="BD877" s="8"/>
      <c r="BE877" s="8"/>
      <c r="BU877" t="s">
        <v>2402</v>
      </c>
      <c r="BV877" s="8">
        <v>250.5</v>
      </c>
      <c r="BX877" s="14">
        <f ca="1"/>
        <v>303</v>
      </c>
      <c r="BY877" s="14" t="str">
        <f ca="1"/>
        <v>Phillip Blum</v>
      </c>
      <c r="BZ877" s="14">
        <f ca="1"/>
        <v>1434.51</v>
      </c>
    </row>
    <row r="878" spans="46:98" x14ac:dyDescent="0.3">
      <c r="AT878" t="s">
        <v>1307</v>
      </c>
      <c r="AU878" s="8">
        <v>19.29</v>
      </c>
      <c r="AV878" s="8"/>
      <c r="AW878" s="8"/>
      <c r="AX878" s="14">
        <f ca="1"/>
        <v>875</v>
      </c>
      <c r="AY878" s="14" t="str">
        <f ca="1"/>
        <v>Hanging Personal Folder File</v>
      </c>
      <c r="AZ878" s="14">
        <f ca="1"/>
        <v>19.440000000000001</v>
      </c>
      <c r="BA878" s="8"/>
      <c r="BB878" s="8"/>
      <c r="BC878" s="8"/>
      <c r="BD878" s="8"/>
      <c r="BE878" s="8"/>
      <c r="BU878" t="s">
        <v>2192</v>
      </c>
      <c r="BV878" s="8">
        <v>63.66</v>
      </c>
      <c r="BX878" s="14">
        <f ca="1"/>
        <v>1129</v>
      </c>
      <c r="BY878" s="14" t="str">
        <f ca="1"/>
        <v>Phillip Chappell</v>
      </c>
      <c r="BZ878" s="14">
        <f ca="1"/>
        <v>3.51</v>
      </c>
    </row>
    <row r="879" spans="46:98" x14ac:dyDescent="0.3">
      <c r="AT879" t="s">
        <v>1763</v>
      </c>
      <c r="AU879" s="8">
        <v>19.16</v>
      </c>
      <c r="AV879" s="8"/>
      <c r="AW879" s="8"/>
      <c r="AX879" s="14">
        <f ca="1"/>
        <v>876</v>
      </c>
      <c r="AY879" s="14" t="str">
        <f ca="1"/>
        <v>GBC ProClick Spines for 32-Hole Punch</v>
      </c>
      <c r="AZ879" s="14">
        <f ca="1"/>
        <v>19.32</v>
      </c>
      <c r="BA879" s="8"/>
      <c r="BB879" s="8"/>
      <c r="BC879" s="8"/>
      <c r="BD879" s="8"/>
      <c r="BE879" s="8"/>
      <c r="BU879" t="s">
        <v>2739</v>
      </c>
      <c r="BV879" s="8">
        <v>55.43</v>
      </c>
      <c r="BX879" s="14">
        <f ca="1"/>
        <v>701</v>
      </c>
      <c r="BY879" s="14" t="str">
        <f ca="1"/>
        <v>Phillip Holmes</v>
      </c>
      <c r="BZ879" s="14">
        <f ca="1"/>
        <v>250.5</v>
      </c>
    </row>
    <row r="880" spans="46:98" x14ac:dyDescent="0.3">
      <c r="AT880" t="s">
        <v>2138</v>
      </c>
      <c r="AU880" s="8">
        <v>19.14</v>
      </c>
      <c r="AV880" s="8"/>
      <c r="AW880" s="8"/>
      <c r="AX880" s="14">
        <f ca="1"/>
        <v>877</v>
      </c>
      <c r="AY880" s="14" t="str">
        <f ca="1"/>
        <v>Newell 346</v>
      </c>
      <c r="AZ880" s="14">
        <f ca="1"/>
        <v>19.29</v>
      </c>
      <c r="BA880" s="8"/>
      <c r="BB880" s="8"/>
      <c r="BC880" s="8"/>
      <c r="BD880" s="8"/>
      <c r="BE880" s="8"/>
      <c r="BU880" t="s">
        <v>2844</v>
      </c>
      <c r="BV880" s="8">
        <v>257.92</v>
      </c>
      <c r="BX880" s="14">
        <f ca="1"/>
        <v>946</v>
      </c>
      <c r="BY880" s="14" t="str">
        <f ca="1"/>
        <v>Phillip Pollard</v>
      </c>
      <c r="BZ880" s="14">
        <f ca="1"/>
        <v>63.66</v>
      </c>
    </row>
    <row r="881" spans="46:78" x14ac:dyDescent="0.3">
      <c r="AT881" t="s">
        <v>2463</v>
      </c>
      <c r="AU881" s="8">
        <v>19.12</v>
      </c>
      <c r="AV881" s="8"/>
      <c r="AW881" s="8"/>
      <c r="AX881" s="14">
        <f ca="1"/>
        <v>878</v>
      </c>
      <c r="AY881" s="14" t="str">
        <f ca="1"/>
        <v>Letter/Legal File Tote with Clear Snap-On Lid, Black Granite</v>
      </c>
      <c r="AZ881" s="14">
        <f ca="1"/>
        <v>19.16</v>
      </c>
      <c r="BA881" s="8"/>
      <c r="BB881" s="8"/>
      <c r="BC881" s="8"/>
      <c r="BD881" s="8"/>
      <c r="BE881" s="8"/>
      <c r="BU881" t="s">
        <v>1871</v>
      </c>
      <c r="BV881" s="8">
        <v>40.799999999999997</v>
      </c>
      <c r="BX881" s="14">
        <f ca="1"/>
        <v>971</v>
      </c>
      <c r="BY881" s="14" t="str">
        <f ca="1"/>
        <v>Phyllis Hull</v>
      </c>
      <c r="BZ881" s="14">
        <f ca="1"/>
        <v>55.43</v>
      </c>
    </row>
    <row r="882" spans="46:78" x14ac:dyDescent="0.3">
      <c r="AT882" t="s">
        <v>3018</v>
      </c>
      <c r="AU882" s="8">
        <v>18.8</v>
      </c>
      <c r="AV882" s="8"/>
      <c r="AW882" s="8"/>
      <c r="AX882" s="14">
        <f ca="1"/>
        <v>879</v>
      </c>
      <c r="AY882" s="14" t="str">
        <f ca="1"/>
        <v>Assorted Color Push Pins</v>
      </c>
      <c r="AZ882" s="14">
        <f ca="1"/>
        <v>19.14</v>
      </c>
      <c r="BA882" s="8"/>
      <c r="BB882" s="8"/>
      <c r="BC882" s="8"/>
      <c r="BD882" s="8"/>
      <c r="BE882" s="8"/>
      <c r="BU882" t="s">
        <v>3009</v>
      </c>
      <c r="BV882" s="8">
        <v>2212.84</v>
      </c>
      <c r="BX882" s="14">
        <f ca="1"/>
        <v>692</v>
      </c>
      <c r="BY882" s="14" t="str">
        <f ca="1"/>
        <v>Phyllis Little</v>
      </c>
      <c r="BZ882" s="14">
        <f ca="1"/>
        <v>257.92</v>
      </c>
    </row>
    <row r="883" spans="46:78" x14ac:dyDescent="0.3">
      <c r="AT883" t="s">
        <v>2136</v>
      </c>
      <c r="AU883" s="8">
        <v>18.68</v>
      </c>
      <c r="AV883" s="8"/>
      <c r="AW883" s="8"/>
      <c r="AX883" s="14">
        <f ca="1"/>
        <v>880</v>
      </c>
      <c r="AY883" s="14" t="str">
        <f ca="1"/>
        <v>Stockwell Push Pins</v>
      </c>
      <c r="AZ883" s="14">
        <f ca="1"/>
        <v>19.12</v>
      </c>
      <c r="BA883" s="8"/>
      <c r="BB883" s="8"/>
      <c r="BC883" s="8"/>
      <c r="BD883" s="8"/>
      <c r="BE883" s="8"/>
      <c r="BU883" t="s">
        <v>664</v>
      </c>
      <c r="BV883" s="8">
        <v>25.37</v>
      </c>
      <c r="BX883" s="14">
        <f ca="1"/>
        <v>1018</v>
      </c>
      <c r="BY883" s="14" t="str">
        <f ca="1"/>
        <v>Priscilla Allen</v>
      </c>
      <c r="BZ883" s="14">
        <f ca="1"/>
        <v>40.799999999999997</v>
      </c>
    </row>
    <row r="884" spans="46:78" x14ac:dyDescent="0.3">
      <c r="AT884" t="s">
        <v>909</v>
      </c>
      <c r="AU884" s="8">
        <v>18.59</v>
      </c>
      <c r="AV884" s="8"/>
      <c r="AW884" s="8"/>
      <c r="AX884" s="14">
        <f ca="1"/>
        <v>881</v>
      </c>
      <c r="AY884" s="14" t="str">
        <f ca="1"/>
        <v>Staples Gold Paper Clips</v>
      </c>
      <c r="AZ884" s="14">
        <f ca="1"/>
        <v>18.8</v>
      </c>
      <c r="BA884" s="8"/>
      <c r="BB884" s="8"/>
      <c r="BC884" s="8"/>
      <c r="BD884" s="8"/>
      <c r="BE884" s="8"/>
      <c r="BU884" t="s">
        <v>781</v>
      </c>
      <c r="BV884" s="8">
        <v>1015.25</v>
      </c>
      <c r="BX884" s="14">
        <f ca="1"/>
        <v>222</v>
      </c>
      <c r="BY884" s="14" t="str">
        <f ca="1"/>
        <v>Priscilla Brandon</v>
      </c>
      <c r="BZ884" s="14">
        <f ca="1"/>
        <v>2212.84</v>
      </c>
    </row>
    <row r="885" spans="46:78" x14ac:dyDescent="0.3">
      <c r="AT885" t="s">
        <v>1750</v>
      </c>
      <c r="AU885" s="8">
        <v>17.64</v>
      </c>
      <c r="AV885" s="8"/>
      <c r="AW885" s="8"/>
      <c r="AX885" s="14">
        <f ca="1"/>
        <v>882</v>
      </c>
      <c r="AY885" s="14" t="str">
        <f ca="1"/>
        <v>Acco PRESSTEX® Data Binder with Storage Hooks, Dark Blue, 9 1/2" X 11"</v>
      </c>
      <c r="AZ885" s="14">
        <f ca="1"/>
        <v>18.68</v>
      </c>
      <c r="BA885" s="8"/>
      <c r="BB885" s="8"/>
      <c r="BC885" s="8"/>
      <c r="BD885" s="8"/>
      <c r="BE885" s="8"/>
      <c r="BU885" t="s">
        <v>1821</v>
      </c>
      <c r="BV885" s="8">
        <v>183.32999999999998</v>
      </c>
      <c r="BX885" s="14">
        <f ca="1"/>
        <v>1073</v>
      </c>
      <c r="BY885" s="14" t="str">
        <f ca="1"/>
        <v>Priscilla Frank</v>
      </c>
      <c r="BZ885" s="14">
        <f ca="1"/>
        <v>25.37</v>
      </c>
    </row>
    <row r="886" spans="46:78" x14ac:dyDescent="0.3">
      <c r="AT886" t="s">
        <v>1947</v>
      </c>
      <c r="AU886" s="8">
        <v>16.88</v>
      </c>
      <c r="AV886" s="8"/>
      <c r="AW886" s="8"/>
      <c r="AX886" s="14">
        <f ca="1"/>
        <v>883</v>
      </c>
      <c r="AY886" s="14" t="str">
        <f ca="1"/>
        <v>Dixon Ticonderoga Core-Lock Colored Pencils</v>
      </c>
      <c r="AZ886" s="14">
        <f ca="1"/>
        <v>18.59</v>
      </c>
      <c r="BA886" s="8"/>
      <c r="BB886" s="8"/>
      <c r="BC886" s="8"/>
      <c r="BD886" s="8"/>
      <c r="BE886" s="8"/>
      <c r="BU886" t="s">
        <v>2793</v>
      </c>
      <c r="BV886" s="8">
        <v>52.43</v>
      </c>
      <c r="BX886" s="14">
        <f ca="1"/>
        <v>380</v>
      </c>
      <c r="BY886" s="14" t="str">
        <f ca="1"/>
        <v>Rachel Bates</v>
      </c>
      <c r="BZ886" s="14">
        <f ca="1"/>
        <v>1015.25</v>
      </c>
    </row>
    <row r="887" spans="46:78" x14ac:dyDescent="0.3">
      <c r="AT887" t="s">
        <v>542</v>
      </c>
      <c r="AU887" s="8">
        <v>16.670000000000002</v>
      </c>
      <c r="AV887" s="8"/>
      <c r="AW887" s="8"/>
      <c r="AX887" s="14">
        <f ca="1"/>
        <v>884</v>
      </c>
      <c r="AY887" s="14" t="str">
        <f ca="1"/>
        <v>GBC Plastic Binding Combs</v>
      </c>
      <c r="AZ887" s="14">
        <f ca="1"/>
        <v>17.64</v>
      </c>
      <c r="BA887" s="8"/>
      <c r="BB887" s="8"/>
      <c r="BC887" s="8"/>
      <c r="BD887" s="8"/>
      <c r="BE887" s="8"/>
      <c r="BU887" t="s">
        <v>2441</v>
      </c>
      <c r="BV887" s="8">
        <v>1030.51</v>
      </c>
      <c r="BX887" s="14">
        <f ca="1"/>
        <v>760</v>
      </c>
      <c r="BY887" s="14" t="str">
        <f ca="1"/>
        <v>Rachel Casey</v>
      </c>
      <c r="BZ887" s="14">
        <f ca="1"/>
        <v>183.32999999999998</v>
      </c>
    </row>
    <row r="888" spans="46:78" x14ac:dyDescent="0.3">
      <c r="AT888" t="s">
        <v>1455</v>
      </c>
      <c r="AU888" s="8">
        <v>16.309999999999999</v>
      </c>
      <c r="AV888" s="8"/>
      <c r="AW888" s="8"/>
      <c r="AX888" s="14">
        <f ca="1"/>
        <v>885</v>
      </c>
      <c r="AY888" s="14" t="str">
        <f ca="1"/>
        <v>Sanford Pocket Accent® Highlighters</v>
      </c>
      <c r="AZ888" s="14">
        <f ca="1"/>
        <v>16.88</v>
      </c>
      <c r="BA888" s="8"/>
      <c r="BB888" s="8"/>
      <c r="BC888" s="8"/>
      <c r="BD888" s="8"/>
      <c r="BE888" s="8"/>
      <c r="BU888" t="s">
        <v>1602</v>
      </c>
      <c r="BV888" s="8">
        <v>103.12</v>
      </c>
      <c r="BX888" s="14">
        <f ca="1"/>
        <v>983</v>
      </c>
      <c r="BY888" s="14" t="str">
        <f ca="1"/>
        <v>Ralph Woods Scott</v>
      </c>
      <c r="BZ888" s="14">
        <f ca="1"/>
        <v>52.43</v>
      </c>
    </row>
    <row r="889" spans="46:78" x14ac:dyDescent="0.3">
      <c r="AT889" t="s">
        <v>2134</v>
      </c>
      <c r="AU889" s="8">
        <v>16.03</v>
      </c>
      <c r="AV889" s="8"/>
      <c r="AW889" s="8"/>
      <c r="AX889" s="14">
        <f ca="1"/>
        <v>886</v>
      </c>
      <c r="AY889" s="14" t="str">
        <f ca="1"/>
        <v>Avery 482</v>
      </c>
      <c r="AZ889" s="14">
        <f ca="1"/>
        <v>16.670000000000002</v>
      </c>
      <c r="BA889" s="8"/>
      <c r="BB889" s="8"/>
      <c r="BC889" s="8"/>
      <c r="BD889" s="8"/>
      <c r="BE889" s="8"/>
      <c r="BU889" t="s">
        <v>479</v>
      </c>
      <c r="BV889" s="8">
        <v>2653.02</v>
      </c>
      <c r="BX889" s="14">
        <f ca="1"/>
        <v>377</v>
      </c>
      <c r="BY889" s="14" t="str">
        <f ca="1"/>
        <v>Randall Boykin</v>
      </c>
      <c r="BZ889" s="14">
        <f ca="1"/>
        <v>1030.51</v>
      </c>
    </row>
    <row r="890" spans="46:78" x14ac:dyDescent="0.3">
      <c r="AT890" t="s">
        <v>1835</v>
      </c>
      <c r="AU890" s="8">
        <v>15.93</v>
      </c>
      <c r="AV890" s="8"/>
      <c r="AW890" s="8"/>
      <c r="AX890" s="14">
        <f ca="1"/>
        <v>887</v>
      </c>
      <c r="AY890" s="14" t="str">
        <f ca="1"/>
        <v>Xerox 1997</v>
      </c>
      <c r="AZ890" s="14">
        <f ca="1"/>
        <v>16.309999999999999</v>
      </c>
      <c r="BA890" s="8"/>
      <c r="BB890" s="8"/>
      <c r="BC890" s="8"/>
      <c r="BD890" s="8"/>
      <c r="BE890" s="8"/>
      <c r="BU890" t="s">
        <v>2042</v>
      </c>
      <c r="BV890" s="8">
        <v>157.32999999999998</v>
      </c>
      <c r="BX890" s="14">
        <f ca="1"/>
        <v>856</v>
      </c>
      <c r="BY890" s="14" t="str">
        <f ca="1"/>
        <v>Randall Montgomery</v>
      </c>
      <c r="BZ890" s="14">
        <f ca="1"/>
        <v>103.12</v>
      </c>
    </row>
    <row r="891" spans="46:78" x14ac:dyDescent="0.3">
      <c r="AT891" t="s">
        <v>1353</v>
      </c>
      <c r="AU891" s="8">
        <v>15.73</v>
      </c>
      <c r="AV891" s="8"/>
      <c r="AW891" s="8"/>
      <c r="AX891" s="14">
        <f ca="1"/>
        <v>888</v>
      </c>
      <c r="AY891" s="14" t="str">
        <f ca="1"/>
        <v>Newell 339</v>
      </c>
      <c r="AZ891" s="14">
        <f ca="1"/>
        <v>16.03</v>
      </c>
      <c r="BA891" s="8"/>
      <c r="BB891" s="8"/>
      <c r="BC891" s="8"/>
      <c r="BD891" s="8"/>
      <c r="BE891" s="8"/>
      <c r="BU891" t="s">
        <v>2858</v>
      </c>
      <c r="BV891" s="8">
        <v>334.85</v>
      </c>
      <c r="BX891" s="14">
        <f ca="1"/>
        <v>187</v>
      </c>
      <c r="BY891" s="14" t="str">
        <f ca="1"/>
        <v>Randy Jiang</v>
      </c>
      <c r="BZ891" s="14">
        <f ca="1"/>
        <v>2653.02</v>
      </c>
    </row>
    <row r="892" spans="46:78" x14ac:dyDescent="0.3">
      <c r="AT892" t="s">
        <v>2108</v>
      </c>
      <c r="AU892" s="8">
        <v>15.7</v>
      </c>
      <c r="AV892" s="8"/>
      <c r="AW892" s="8"/>
      <c r="AX892" s="14">
        <f ca="1"/>
        <v>889</v>
      </c>
      <c r="AY892" s="14" t="str">
        <f ca="1"/>
        <v>Self-Adhesive Ring Binder Labels</v>
      </c>
      <c r="AZ892" s="14">
        <f ca="1"/>
        <v>15.93</v>
      </c>
      <c r="BA892" s="8"/>
      <c r="BB892" s="8"/>
      <c r="BC892" s="8"/>
      <c r="BD892" s="8"/>
      <c r="BE892" s="8"/>
      <c r="BU892" t="s">
        <v>1097</v>
      </c>
      <c r="BV892" s="8">
        <v>4057.38</v>
      </c>
      <c r="BX892" s="14">
        <f ca="1"/>
        <v>790</v>
      </c>
      <c r="BY892" s="14" t="str">
        <f ca="1"/>
        <v>Ray Grady</v>
      </c>
      <c r="BZ892" s="14">
        <f ca="1"/>
        <v>157.32999999999998</v>
      </c>
    </row>
    <row r="893" spans="46:78" x14ac:dyDescent="0.3">
      <c r="AT893" t="s">
        <v>2733</v>
      </c>
      <c r="AU893" s="8">
        <v>14.65</v>
      </c>
      <c r="AV893" s="8"/>
      <c r="AW893" s="8"/>
      <c r="AX893" s="14">
        <f ca="1"/>
        <v>890</v>
      </c>
      <c r="AY893" s="14" t="str">
        <f ca="1"/>
        <v>Advantus Push Pins</v>
      </c>
      <c r="AZ893" s="14">
        <f ca="1"/>
        <v>15.73</v>
      </c>
      <c r="BA893" s="8"/>
      <c r="BB893" s="8"/>
      <c r="BC893" s="8"/>
      <c r="BD893" s="8"/>
      <c r="BE893" s="8"/>
      <c r="BU893" t="s">
        <v>2246</v>
      </c>
      <c r="BV893" s="8">
        <v>36.58</v>
      </c>
      <c r="BX893" s="14">
        <f ca="1"/>
        <v>625</v>
      </c>
      <c r="BY893" s="14" t="str">
        <f ca="1"/>
        <v>Ray Oakley</v>
      </c>
      <c r="BZ893" s="14">
        <f ca="1"/>
        <v>334.85</v>
      </c>
    </row>
    <row r="894" spans="46:78" x14ac:dyDescent="0.3">
      <c r="AT894" t="s">
        <v>529</v>
      </c>
      <c r="AU894" s="8">
        <v>14.29</v>
      </c>
      <c r="AV894" s="8"/>
      <c r="AW894" s="8"/>
      <c r="AX894" s="14">
        <f ca="1"/>
        <v>891</v>
      </c>
      <c r="AY894" s="14" t="str">
        <f ca="1"/>
        <v>Premium Writing Pencils, Soft, #2 by Central Association for the Blind</v>
      </c>
      <c r="AZ894" s="14">
        <f ca="1"/>
        <v>15.7</v>
      </c>
      <c r="BA894" s="8"/>
      <c r="BB894" s="8"/>
      <c r="BC894" s="8"/>
      <c r="BD894" s="8"/>
      <c r="BE894" s="8"/>
      <c r="BU894" t="s">
        <v>1920</v>
      </c>
      <c r="BV894" s="8">
        <v>267.32</v>
      </c>
      <c r="BX894" s="14">
        <f ca="1"/>
        <v>127</v>
      </c>
      <c r="BY894" s="14" t="str">
        <f ca="1"/>
        <v>Ray Silverman</v>
      </c>
      <c r="BZ894" s="14">
        <f ca="1"/>
        <v>4057.38</v>
      </c>
    </row>
    <row r="895" spans="46:78" x14ac:dyDescent="0.3">
      <c r="AT895" t="s">
        <v>2731</v>
      </c>
      <c r="AU895" s="8">
        <v>13.99</v>
      </c>
      <c r="AV895" s="8"/>
      <c r="AW895" s="8"/>
      <c r="AX895" s="14">
        <f ca="1"/>
        <v>892</v>
      </c>
      <c r="AY895" s="14" t="str">
        <f ca="1"/>
        <v>Wirebound Message Books, 2 7/8" x 5", 3 Forms per Page</v>
      </c>
      <c r="AZ895" s="14">
        <f ca="1"/>
        <v>14.65</v>
      </c>
      <c r="BA895" s="8"/>
      <c r="BB895" s="8"/>
      <c r="BC895" s="8"/>
      <c r="BD895" s="8"/>
      <c r="BE895" s="8"/>
      <c r="BU895" t="s">
        <v>1801</v>
      </c>
      <c r="BV895" s="8">
        <v>318.47999999999996</v>
      </c>
      <c r="BX895" s="14">
        <f ca="1"/>
        <v>1033</v>
      </c>
      <c r="BY895" s="14" t="str">
        <f ca="1"/>
        <v>Rebecca Lindsey</v>
      </c>
      <c r="BZ895" s="14">
        <f ca="1"/>
        <v>36.58</v>
      </c>
    </row>
    <row r="896" spans="46:78" x14ac:dyDescent="0.3">
      <c r="AT896" t="s">
        <v>637</v>
      </c>
      <c r="AU896" s="8">
        <v>13.16</v>
      </c>
      <c r="AV896" s="8"/>
      <c r="AW896" s="8"/>
      <c r="AX896" s="14">
        <f ca="1"/>
        <v>893</v>
      </c>
      <c r="AY896" s="14" t="str">
        <f ca="1"/>
        <v>Xerox 207</v>
      </c>
      <c r="AZ896" s="14">
        <f ca="1"/>
        <v>14.29</v>
      </c>
      <c r="BA896" s="8"/>
      <c r="BB896" s="8"/>
      <c r="BC896" s="8"/>
      <c r="BD896" s="8"/>
      <c r="BE896" s="8"/>
      <c r="BU896" t="s">
        <v>832</v>
      </c>
      <c r="BV896" s="8">
        <v>2626.3399999999997</v>
      </c>
      <c r="BX896" s="14">
        <f ca="1"/>
        <v>683</v>
      </c>
      <c r="BY896" s="14" t="str">
        <f ca="1"/>
        <v>Regina Langley</v>
      </c>
      <c r="BZ896" s="14">
        <f ca="1"/>
        <v>267.32</v>
      </c>
    </row>
    <row r="897" spans="46:78" x14ac:dyDescent="0.3">
      <c r="AT897" t="s">
        <v>703</v>
      </c>
      <c r="AU897" s="8">
        <v>13.05</v>
      </c>
      <c r="AV897" s="8"/>
      <c r="AW897" s="8"/>
      <c r="AX897" s="14">
        <f ca="1"/>
        <v>894</v>
      </c>
      <c r="AY897" s="14" t="str">
        <f ca="1"/>
        <v>Newell 351</v>
      </c>
      <c r="AZ897" s="14">
        <f ca="1"/>
        <v>13.99</v>
      </c>
      <c r="BA897" s="8"/>
      <c r="BB897" s="8"/>
      <c r="BC897" s="8"/>
      <c r="BD897" s="8"/>
      <c r="BE897" s="8"/>
      <c r="BU897" t="s">
        <v>2425</v>
      </c>
      <c r="BV897" s="8">
        <v>843.41000000000008</v>
      </c>
      <c r="BX897" s="14">
        <f ca="1"/>
        <v>636</v>
      </c>
      <c r="BY897" s="14" t="str">
        <f ca="1"/>
        <v>Renee Alston</v>
      </c>
      <c r="BZ897" s="14">
        <f ca="1"/>
        <v>318.47999999999996</v>
      </c>
    </row>
    <row r="898" spans="46:78" x14ac:dyDescent="0.3">
      <c r="AT898" t="s">
        <v>1837</v>
      </c>
      <c r="AU898" s="8">
        <v>10.94</v>
      </c>
      <c r="AV898" s="8"/>
      <c r="AW898" s="8"/>
      <c r="AX898" s="14">
        <f ca="1"/>
        <v>895</v>
      </c>
      <c r="AY898" s="14" t="str">
        <f ca="1"/>
        <v>1/4 Fold Party Design Invitations &amp; White Envelopes, 24 8-1/2" X 11" Cards, 25 Env./Pack</v>
      </c>
      <c r="AZ898" s="14">
        <f ca="1"/>
        <v>13.16</v>
      </c>
      <c r="BA898" s="8"/>
      <c r="BB898" s="8"/>
      <c r="BC898" s="8"/>
      <c r="BD898" s="8"/>
      <c r="BE898" s="8"/>
      <c r="BU898" t="s">
        <v>2670</v>
      </c>
      <c r="BV898" s="8">
        <v>1010.11</v>
      </c>
      <c r="BX898" s="14">
        <f ca="1"/>
        <v>192</v>
      </c>
      <c r="BY898" s="14" t="str">
        <f ca="1"/>
        <v>Renee Huang</v>
      </c>
      <c r="BZ898" s="14">
        <f ca="1"/>
        <v>2626.3399999999997</v>
      </c>
    </row>
    <row r="899" spans="46:78" x14ac:dyDescent="0.3">
      <c r="AT899" t="s">
        <v>493</v>
      </c>
      <c r="AU899" s="8">
        <v>10.72</v>
      </c>
      <c r="AV899" s="8"/>
      <c r="AW899" s="8"/>
      <c r="AX899" s="14">
        <f ca="1"/>
        <v>896</v>
      </c>
      <c r="AY899" s="14" t="str">
        <f ca="1"/>
        <v>Avery 497</v>
      </c>
      <c r="AZ899" s="14">
        <f ca="1"/>
        <v>13.05</v>
      </c>
      <c r="BA899" s="8"/>
      <c r="BB899" s="8"/>
      <c r="BC899" s="8"/>
      <c r="BD899" s="8"/>
      <c r="BE899" s="8"/>
      <c r="BU899" t="s">
        <v>2732</v>
      </c>
      <c r="BV899" s="8">
        <v>468.27</v>
      </c>
      <c r="BX899" s="14">
        <f ca="1"/>
        <v>420</v>
      </c>
      <c r="BY899" s="14" t="str">
        <f ca="1"/>
        <v>Renee McKenzie</v>
      </c>
      <c r="BZ899" s="14">
        <f ca="1"/>
        <v>843.41000000000008</v>
      </c>
    </row>
    <row r="900" spans="46:78" x14ac:dyDescent="0.3">
      <c r="AT900" t="s">
        <v>477</v>
      </c>
      <c r="AU900" s="8">
        <v>10.65</v>
      </c>
      <c r="AV900" s="8"/>
      <c r="AW900" s="8"/>
      <c r="AX900" s="14">
        <f ca="1"/>
        <v>897</v>
      </c>
      <c r="AY900" s="14" t="str">
        <f ca="1"/>
        <v>Wirebound Service Call Books, 5 1/2" x 4"</v>
      </c>
      <c r="AZ900" s="14">
        <f ca="1"/>
        <v>10.94</v>
      </c>
      <c r="BA900" s="8"/>
      <c r="BB900" s="8"/>
      <c r="BC900" s="8"/>
      <c r="BD900" s="8"/>
      <c r="BE900" s="8"/>
      <c r="BU900" t="s">
        <v>1156</v>
      </c>
      <c r="BV900" s="8">
        <v>37.89</v>
      </c>
      <c r="BX900" s="14">
        <f ca="1"/>
        <v>382</v>
      </c>
      <c r="BY900" s="14" t="str">
        <f ca="1"/>
        <v>Rhonda Bryant</v>
      </c>
      <c r="BZ900" s="14">
        <f ca="1"/>
        <v>1010.11</v>
      </c>
    </row>
    <row r="901" spans="46:78" x14ac:dyDescent="0.3">
      <c r="AT901" t="s">
        <v>1906</v>
      </c>
      <c r="AU901" s="8">
        <v>10.11</v>
      </c>
      <c r="AV901" s="8"/>
      <c r="AW901" s="8"/>
      <c r="AX901" s="14">
        <f ca="1"/>
        <v>898</v>
      </c>
      <c r="AY901" s="14" t="str">
        <f ca="1"/>
        <v>Xerox 1984</v>
      </c>
      <c r="AZ901" s="14">
        <f ca="1"/>
        <v>10.72</v>
      </c>
      <c r="BA901" s="8"/>
      <c r="BB901" s="8"/>
      <c r="BC901" s="8"/>
      <c r="BD901" s="8"/>
      <c r="BE901" s="8"/>
      <c r="BU901" t="s">
        <v>741</v>
      </c>
      <c r="BV901" s="8">
        <v>894.03000000000009</v>
      </c>
      <c r="BX901" s="14">
        <f ca="1"/>
        <v>545</v>
      </c>
      <c r="BY901" s="14" t="str">
        <f ca="1"/>
        <v>Rhonda Ivey</v>
      </c>
      <c r="BZ901" s="14">
        <f ca="1"/>
        <v>468.27</v>
      </c>
    </row>
    <row r="902" spans="46:78" x14ac:dyDescent="0.3">
      <c r="AT902" t="s">
        <v>2616</v>
      </c>
      <c r="AU902" s="8">
        <v>8.8000000000000007</v>
      </c>
      <c r="AV902" s="8"/>
      <c r="AW902" s="8"/>
      <c r="AX902" s="14">
        <f ca="1"/>
        <v>899</v>
      </c>
      <c r="AY902" s="14" t="str">
        <f ca="1"/>
        <v>Wirebound Message Books, Four 2 3/4" x 5" Forms per Page, 600 Sets per Book</v>
      </c>
      <c r="AZ902" s="14">
        <f ca="1"/>
        <v>10.65</v>
      </c>
      <c r="BA902" s="8"/>
      <c r="BB902" s="8"/>
      <c r="BC902" s="8"/>
      <c r="BD902" s="8"/>
      <c r="BE902" s="8"/>
      <c r="BU902" t="s">
        <v>762</v>
      </c>
      <c r="BV902" s="8">
        <v>15269.7</v>
      </c>
      <c r="BX902" s="14">
        <f ca="1"/>
        <v>1031</v>
      </c>
      <c r="BY902" s="14" t="str">
        <f ca="1"/>
        <v>Rhonda Schroeder</v>
      </c>
      <c r="BZ902" s="14">
        <f ca="1"/>
        <v>37.89</v>
      </c>
    </row>
    <row r="903" spans="46:78" x14ac:dyDescent="0.3">
      <c r="AT903" t="s">
        <v>1589</v>
      </c>
      <c r="AU903" s="8">
        <v>8.77</v>
      </c>
      <c r="AV903" s="8"/>
      <c r="AW903" s="8"/>
      <c r="AX903" s="14">
        <f ca="1"/>
        <v>900</v>
      </c>
      <c r="AY903" s="14" t="str">
        <f ca="1"/>
        <v>Hoover Replacement Belts For Soft Guard™ &amp; Commercial Ltweight Upright Vacs, 2/Pk</v>
      </c>
      <c r="AZ903" s="14">
        <f ca="1"/>
        <v>10.11</v>
      </c>
      <c r="BA903" s="8"/>
      <c r="BB903" s="8"/>
      <c r="BC903" s="8"/>
      <c r="BD903" s="8"/>
      <c r="BE903" s="8"/>
      <c r="BU903" t="s">
        <v>695</v>
      </c>
      <c r="BV903" s="8">
        <v>3877.69</v>
      </c>
      <c r="BX903" s="14">
        <f ca="1"/>
        <v>410</v>
      </c>
      <c r="BY903" s="14" t="str">
        <f ca="1"/>
        <v>Rhonda Stein</v>
      </c>
      <c r="BZ903" s="14">
        <f ca="1"/>
        <v>894.03000000000009</v>
      </c>
    </row>
    <row r="904" spans="46:78" x14ac:dyDescent="0.3">
      <c r="AT904" t="s">
        <v>2806</v>
      </c>
      <c r="AU904" s="8">
        <v>8.74</v>
      </c>
      <c r="AV904" s="8"/>
      <c r="AW904" s="8"/>
      <c r="AX904" s="14">
        <f ca="1"/>
        <v>901</v>
      </c>
      <c r="AY904" s="14" t="str">
        <f ca="1"/>
        <v>Hoover Replacement Belt for Commercial Guardsman Heavy-Duty Upright Vacuum</v>
      </c>
      <c r="AZ904" s="14">
        <f ca="1"/>
        <v>8.8000000000000007</v>
      </c>
      <c r="BA904" s="8"/>
      <c r="BB904" s="8"/>
      <c r="BC904" s="8"/>
      <c r="BD904" s="8"/>
      <c r="BE904" s="8"/>
      <c r="BU904" t="s">
        <v>1318</v>
      </c>
      <c r="BV904" s="8">
        <v>202.98</v>
      </c>
      <c r="BX904" s="14">
        <f ca="1"/>
        <v>12</v>
      </c>
      <c r="BY904" s="14" t="str">
        <f ca="1"/>
        <v>Richard McClure</v>
      </c>
      <c r="BZ904" s="14">
        <f ca="1"/>
        <v>15269.7</v>
      </c>
    </row>
    <row r="905" spans="46:78" x14ac:dyDescent="0.3">
      <c r="AT905" t="s">
        <v>1462</v>
      </c>
      <c r="AU905" s="8">
        <v>8.7200000000000006</v>
      </c>
      <c r="AV905" s="8"/>
      <c r="AW905" s="8"/>
      <c r="AX905" s="14">
        <f ca="1"/>
        <v>902</v>
      </c>
      <c r="AY905" s="14" t="str">
        <f ca="1"/>
        <v>Avery 49</v>
      </c>
      <c r="AZ905" s="14">
        <f ca="1"/>
        <v>8.77</v>
      </c>
      <c r="BA905" s="8"/>
      <c r="BB905" s="8"/>
      <c r="BC905" s="8"/>
      <c r="BD905" s="8"/>
      <c r="BE905" s="8"/>
      <c r="BU905" t="s">
        <v>220</v>
      </c>
      <c r="BV905" s="8">
        <v>8717.75</v>
      </c>
      <c r="BX905" s="14">
        <f ca="1"/>
        <v>130</v>
      </c>
      <c r="BY905" s="14" t="str">
        <f ca="1"/>
        <v>Richard Tan</v>
      </c>
      <c r="BZ905" s="14">
        <f ca="1"/>
        <v>3877.69</v>
      </c>
    </row>
    <row r="906" spans="46:78" x14ac:dyDescent="0.3">
      <c r="AT906" t="s">
        <v>1731</v>
      </c>
      <c r="AU906" s="8">
        <v>8.41</v>
      </c>
      <c r="AV906" s="8"/>
      <c r="AW906" s="8"/>
      <c r="AX906" s="14">
        <f ca="1"/>
        <v>903</v>
      </c>
      <c r="AY906" s="14" t="str">
        <f ca="1"/>
        <v>Avery 507</v>
      </c>
      <c r="AZ906" s="14">
        <f ca="1"/>
        <v>8.74</v>
      </c>
      <c r="BA906" s="8"/>
      <c r="BB906" s="8"/>
      <c r="BC906" s="8"/>
      <c r="BD906" s="8"/>
      <c r="BE906" s="8"/>
      <c r="BU906" t="s">
        <v>2517</v>
      </c>
      <c r="BV906" s="8">
        <v>51.99</v>
      </c>
      <c r="BX906" s="14">
        <f ca="1"/>
        <v>740</v>
      </c>
      <c r="BY906" s="14" t="str">
        <f ca="1"/>
        <v>Rick Ellis</v>
      </c>
      <c r="BZ906" s="14">
        <f ca="1"/>
        <v>202.98</v>
      </c>
    </row>
    <row r="907" spans="46:78" x14ac:dyDescent="0.3">
      <c r="AT907" t="s">
        <v>1744</v>
      </c>
      <c r="AU907" s="8">
        <v>5.5</v>
      </c>
      <c r="AV907" s="8"/>
      <c r="AW907" s="8"/>
      <c r="AX907" s="14">
        <f ca="1"/>
        <v>904</v>
      </c>
      <c r="AY907" s="14" t="str">
        <f ca="1"/>
        <v>Sanford EarthWrite® Recycled Pencils, Medium Soft, #2</v>
      </c>
      <c r="AZ907" s="14">
        <f ca="1"/>
        <v>8.7200000000000006</v>
      </c>
      <c r="BA907" s="8"/>
      <c r="BB907" s="8"/>
      <c r="BC907" s="8"/>
      <c r="BD907" s="8"/>
      <c r="BE907" s="8"/>
      <c r="BU907" t="s">
        <v>1383</v>
      </c>
      <c r="BV907" s="8">
        <v>1862.3200000000002</v>
      </c>
      <c r="BX907" s="14">
        <f ca="1"/>
        <v>51</v>
      </c>
      <c r="BY907" s="14" t="str">
        <f ca="1"/>
        <v>Rick Foster Hawkins</v>
      </c>
      <c r="BZ907" s="14">
        <f ca="1"/>
        <v>8717.75</v>
      </c>
    </row>
    <row r="908" spans="46:78" x14ac:dyDescent="0.3">
      <c r="AT908" t="s">
        <v>1831</v>
      </c>
      <c r="AU908" s="8">
        <v>5.28</v>
      </c>
      <c r="AV908" s="8"/>
      <c r="AW908" s="8"/>
      <c r="AX908" s="14">
        <f ca="1"/>
        <v>905</v>
      </c>
      <c r="AY908" s="14" t="str">
        <f ca="1"/>
        <v>Adams Telephone Message Books, 5 1/4” x 11”</v>
      </c>
      <c r="AZ908" s="14">
        <f ca="1"/>
        <v>8.41</v>
      </c>
      <c r="BA908" s="8"/>
      <c r="BB908" s="8"/>
      <c r="BC908" s="8"/>
      <c r="BD908" s="8"/>
      <c r="BE908" s="8"/>
      <c r="BU908" t="s">
        <v>1464</v>
      </c>
      <c r="BV908" s="8">
        <v>300.57</v>
      </c>
      <c r="BX908" s="14">
        <f ca="1"/>
        <v>986</v>
      </c>
      <c r="BY908" s="14" t="str">
        <f ca="1"/>
        <v>Rick Houston</v>
      </c>
      <c r="BZ908" s="14">
        <f ca="1"/>
        <v>51.99</v>
      </c>
    </row>
    <row r="909" spans="46:78" x14ac:dyDescent="0.3">
      <c r="AT909" t="s">
        <v>967</v>
      </c>
      <c r="AU909" s="8">
        <v>4.55</v>
      </c>
      <c r="AV909" s="8"/>
      <c r="AW909" s="8"/>
      <c r="AX909" s="14">
        <f ca="1"/>
        <v>906</v>
      </c>
      <c r="AY909" s="14" t="str">
        <f ca="1"/>
        <v>Newell 335</v>
      </c>
      <c r="AZ909" s="14">
        <f ca="1"/>
        <v>5.5</v>
      </c>
      <c r="BA909" s="8"/>
      <c r="BB909" s="8"/>
      <c r="BC909" s="8"/>
      <c r="BD909" s="8"/>
      <c r="BE909" s="8"/>
      <c r="BU909" t="s">
        <v>2492</v>
      </c>
      <c r="BV909" s="8">
        <v>111.78</v>
      </c>
      <c r="BX909" s="14">
        <f ca="1"/>
        <v>252</v>
      </c>
      <c r="BY909" s="14" t="str">
        <f ca="1"/>
        <v>Ricky Allred</v>
      </c>
      <c r="BZ909" s="14">
        <f ca="1"/>
        <v>1862.3200000000002</v>
      </c>
    </row>
    <row r="910" spans="46:78" x14ac:dyDescent="0.3">
      <c r="AT910" t="s">
        <v>1596</v>
      </c>
      <c r="AU910" s="8">
        <v>4.21</v>
      </c>
      <c r="AV910" s="8"/>
      <c r="AW910" s="8"/>
      <c r="AX910" s="14">
        <f ca="1"/>
        <v>907</v>
      </c>
      <c r="AY910" s="14" t="str">
        <f ca="1"/>
        <v>Bagged Rubber Bands</v>
      </c>
      <c r="AZ910" s="14">
        <f ca="1"/>
        <v>5.28</v>
      </c>
      <c r="BA910" s="8"/>
      <c r="BB910" s="8"/>
      <c r="BC910" s="8"/>
      <c r="BD910" s="8"/>
      <c r="BE910" s="8"/>
      <c r="BU910" t="s">
        <v>2974</v>
      </c>
      <c r="BV910" s="8">
        <v>51.13</v>
      </c>
      <c r="BX910" s="14">
        <f ca="1"/>
        <v>653</v>
      </c>
      <c r="BY910" s="14" t="str">
        <f ca="1"/>
        <v>Ricky Garner</v>
      </c>
      <c r="BZ910" s="14">
        <f ca="1"/>
        <v>300.57</v>
      </c>
    </row>
    <row r="911" spans="46:78" x14ac:dyDescent="0.3">
      <c r="AT911" t="s">
        <v>1716</v>
      </c>
      <c r="AU911" s="8">
        <v>4</v>
      </c>
      <c r="AV911" s="8"/>
      <c r="AW911" s="8"/>
      <c r="AX911" s="14">
        <f ca="1"/>
        <v>908</v>
      </c>
      <c r="AY911" s="14" t="str">
        <f ca="1"/>
        <v>Newell 320</v>
      </c>
      <c r="AZ911" s="14">
        <f ca="1"/>
        <v>4.55</v>
      </c>
      <c r="BA911" s="8"/>
      <c r="BB911" s="8"/>
      <c r="BC911" s="8"/>
      <c r="BD911" s="8"/>
      <c r="BE911" s="8"/>
      <c r="BU911" t="s">
        <v>1171</v>
      </c>
      <c r="BV911" s="8">
        <v>2598.65</v>
      </c>
      <c r="BX911" s="14">
        <f ca="1"/>
        <v>846</v>
      </c>
      <c r="BY911" s="14" t="str">
        <f ca="1"/>
        <v>Ricky Hensley</v>
      </c>
      <c r="BZ911" s="14">
        <f ca="1"/>
        <v>111.78</v>
      </c>
    </row>
    <row r="912" spans="46:78" x14ac:dyDescent="0.3">
      <c r="AT912" t="s">
        <v>618</v>
      </c>
      <c r="AU912" s="8">
        <v>3.53</v>
      </c>
      <c r="AV912" s="8"/>
      <c r="AW912" s="8"/>
      <c r="AX912" s="14">
        <f ca="1"/>
        <v>909</v>
      </c>
      <c r="AY912" s="14" t="str">
        <f ca="1"/>
        <v>Newell 31</v>
      </c>
      <c r="AZ912" s="14">
        <f ca="1"/>
        <v>4.21</v>
      </c>
      <c r="BA912" s="8"/>
      <c r="BB912" s="8"/>
      <c r="BC912" s="8"/>
      <c r="BD912" s="8"/>
      <c r="BE912" s="8"/>
      <c r="BU912" t="s">
        <v>901</v>
      </c>
      <c r="BV912" s="8">
        <v>127.22</v>
      </c>
      <c r="BX912" s="14">
        <f ca="1"/>
        <v>991</v>
      </c>
      <c r="BY912" s="14" t="str">
        <f ca="1"/>
        <v>Ricky Sanders</v>
      </c>
      <c r="BZ912" s="14">
        <f ca="1"/>
        <v>51.13</v>
      </c>
    </row>
    <row r="913" spans="46:78" x14ac:dyDescent="0.3">
      <c r="AT913" t="s">
        <v>744</v>
      </c>
      <c r="AU913" s="8">
        <v>3.13</v>
      </c>
      <c r="AV913" s="8"/>
      <c r="AW913" s="8"/>
      <c r="AX913" s="14">
        <f ca="1"/>
        <v>910</v>
      </c>
      <c r="AY913" s="14" t="str">
        <f ca="1"/>
        <v>Avery 501</v>
      </c>
      <c r="AZ913" s="14">
        <f ca="1"/>
        <v>4</v>
      </c>
      <c r="BA913" s="8"/>
      <c r="BB913" s="8"/>
      <c r="BC913" s="8"/>
      <c r="BD913" s="8"/>
      <c r="BE913" s="8"/>
      <c r="BU913" t="s">
        <v>784</v>
      </c>
      <c r="BV913" s="8">
        <v>145.41999999999999</v>
      </c>
      <c r="BX913" s="14">
        <f ca="1"/>
        <v>194</v>
      </c>
      <c r="BY913" s="14" t="str">
        <f ca="1"/>
        <v>Ricky W Clements</v>
      </c>
      <c r="BZ913" s="14">
        <f ca="1"/>
        <v>2598.65</v>
      </c>
    </row>
    <row r="914" spans="46:78" x14ac:dyDescent="0.3">
      <c r="AT914" t="s">
        <v>682</v>
      </c>
      <c r="AU914" s="8">
        <v>3.07</v>
      </c>
      <c r="AV914" s="8"/>
      <c r="AW914" s="8"/>
      <c r="AX914" s="14">
        <f ca="1"/>
        <v>911</v>
      </c>
      <c r="AY914" s="14" t="str">
        <f ca="1"/>
        <v>Avery Reinforcements for Hole-Punch Pages</v>
      </c>
      <c r="AZ914" s="14">
        <f ca="1"/>
        <v>3.53</v>
      </c>
      <c r="BA914" s="8"/>
      <c r="BB914" s="8"/>
      <c r="BC914" s="8"/>
      <c r="BD914" s="8"/>
      <c r="BE914" s="8"/>
      <c r="BU914" t="s">
        <v>634</v>
      </c>
      <c r="BV914" s="8">
        <v>165.04</v>
      </c>
      <c r="BX914" s="14">
        <f ca="1"/>
        <v>823</v>
      </c>
      <c r="BY914" s="14" t="str">
        <f ca="1"/>
        <v>Rita Barton</v>
      </c>
      <c r="BZ914" s="14">
        <f ca="1"/>
        <v>127.22</v>
      </c>
    </row>
    <row r="915" spans="46:78" x14ac:dyDescent="0.3">
      <c r="AX915" s="14">
        <f ca="1"/>
        <v>912</v>
      </c>
      <c r="AY915" s="14" t="str">
        <f ca="1"/>
        <v>Letter Slitter</v>
      </c>
      <c r="AZ915" s="14">
        <f ca="1"/>
        <v>3.13</v>
      </c>
      <c r="BU915" t="s">
        <v>1563</v>
      </c>
      <c r="BV915" s="8">
        <v>818.49</v>
      </c>
      <c r="BX915" s="14">
        <f ca="1"/>
        <v>798</v>
      </c>
      <c r="BY915" s="14" t="str">
        <f ca="1"/>
        <v>Robert Brantley</v>
      </c>
      <c r="BZ915" s="14">
        <f ca="1"/>
        <v>145.41999999999999</v>
      </c>
    </row>
    <row r="916" spans="46:78" x14ac:dyDescent="0.3">
      <c r="AX916" s="14">
        <f ca="1"/>
        <v>913</v>
      </c>
      <c r="AY916" s="14" t="str">
        <f ca="1"/>
        <v>*Staples* Packaging Labels</v>
      </c>
      <c r="AZ916" s="14">
        <f ca="1"/>
        <v>3.07</v>
      </c>
      <c r="BU916" t="s">
        <v>838</v>
      </c>
      <c r="BV916" s="8">
        <v>80.349999999999994</v>
      </c>
      <c r="BX916" s="14">
        <f ca="1"/>
        <v>777</v>
      </c>
      <c r="BY916" s="14" t="str">
        <f ca="1"/>
        <v>Robert Cowan</v>
      </c>
      <c r="BZ916" s="14">
        <f ca="1"/>
        <v>165.04</v>
      </c>
    </row>
    <row r="917" spans="46:78" x14ac:dyDescent="0.3">
      <c r="BU917" t="s">
        <v>2322</v>
      </c>
      <c r="BV917" s="8">
        <v>330.02</v>
      </c>
      <c r="BX917" s="14">
        <f ca="1"/>
        <v>428</v>
      </c>
      <c r="BY917" s="14" t="str">
        <f ca="1"/>
        <v>Robert Rollins</v>
      </c>
      <c r="BZ917" s="14">
        <f ca="1"/>
        <v>818.49</v>
      </c>
    </row>
    <row r="918" spans="46:78" x14ac:dyDescent="0.3">
      <c r="BU918" t="s">
        <v>1487</v>
      </c>
      <c r="BV918" s="8">
        <v>51.82</v>
      </c>
      <c r="BX918" s="14">
        <f ca="1"/>
        <v>908</v>
      </c>
      <c r="BY918" s="14" t="str">
        <f ca="1"/>
        <v>Roberta Daniel</v>
      </c>
      <c r="BZ918" s="14">
        <f ca="1"/>
        <v>80.349999999999994</v>
      </c>
    </row>
    <row r="919" spans="46:78" x14ac:dyDescent="0.3">
      <c r="BU919" t="s">
        <v>2740</v>
      </c>
      <c r="BV919" s="8">
        <v>818.81</v>
      </c>
      <c r="BX919" s="14">
        <f ca="1"/>
        <v>629</v>
      </c>
      <c r="BY919" s="14" t="str">
        <f ca="1"/>
        <v>Roberta Mitchell</v>
      </c>
      <c r="BZ919" s="14">
        <f ca="1"/>
        <v>330.02</v>
      </c>
    </row>
    <row r="920" spans="46:78" x14ac:dyDescent="0.3">
      <c r="BU920" t="s">
        <v>2987</v>
      </c>
      <c r="BV920" s="8">
        <v>761.18</v>
      </c>
      <c r="BX920" s="14">
        <f ca="1"/>
        <v>989</v>
      </c>
      <c r="BY920" s="14" t="str">
        <f ca="1"/>
        <v>Roberta Mullins Peters</v>
      </c>
      <c r="BZ920" s="14">
        <f ca="1"/>
        <v>51.82</v>
      </c>
    </row>
    <row r="921" spans="46:78" x14ac:dyDescent="0.3">
      <c r="BU921" t="s">
        <v>2936</v>
      </c>
      <c r="BV921" s="8">
        <v>1173.76</v>
      </c>
      <c r="BX921" s="14">
        <f ca="1"/>
        <v>427</v>
      </c>
      <c r="BY921" s="14" t="str">
        <f ca="1"/>
        <v>Robin High</v>
      </c>
      <c r="BZ921" s="14">
        <f ca="1"/>
        <v>818.81</v>
      </c>
    </row>
    <row r="922" spans="46:78" x14ac:dyDescent="0.3">
      <c r="BU922" t="s">
        <v>2098</v>
      </c>
      <c r="BV922" s="8">
        <v>768.81</v>
      </c>
      <c r="BX922" s="14">
        <f ca="1"/>
        <v>443</v>
      </c>
      <c r="BY922" s="14" t="str">
        <f ca="1"/>
        <v>Robin Kramer Vaughn</v>
      </c>
      <c r="BZ922" s="14">
        <f ca="1"/>
        <v>761.18</v>
      </c>
    </row>
    <row r="923" spans="46:78" x14ac:dyDescent="0.3">
      <c r="BU923" t="s">
        <v>1730</v>
      </c>
      <c r="BV923" s="8">
        <v>113.36</v>
      </c>
      <c r="BX923" s="14">
        <f ca="1"/>
        <v>351</v>
      </c>
      <c r="BY923" s="14" t="str">
        <f ca="1"/>
        <v>Robin Tyler</v>
      </c>
      <c r="BZ923" s="14">
        <f ca="1"/>
        <v>1173.76</v>
      </c>
    </row>
    <row r="924" spans="46:78" x14ac:dyDescent="0.3">
      <c r="BU924" t="s">
        <v>3022</v>
      </c>
      <c r="BV924" s="8">
        <v>207.22</v>
      </c>
      <c r="BX924" s="14">
        <f ca="1"/>
        <v>438</v>
      </c>
      <c r="BY924" s="14" t="str">
        <f ca="1"/>
        <v>Robyn Crawford</v>
      </c>
      <c r="BZ924" s="14">
        <f ca="1"/>
        <v>768.81</v>
      </c>
    </row>
    <row r="925" spans="46:78" x14ac:dyDescent="0.3">
      <c r="BU925" t="s">
        <v>686</v>
      </c>
      <c r="BV925" s="8">
        <v>649.94000000000005</v>
      </c>
      <c r="BX925" s="14">
        <f ca="1"/>
        <v>844</v>
      </c>
      <c r="BY925" s="14" t="str">
        <f ca="1"/>
        <v>Robyn Garner</v>
      </c>
      <c r="BZ925" s="14">
        <f ca="1"/>
        <v>113.36</v>
      </c>
    </row>
    <row r="926" spans="46:78" x14ac:dyDescent="0.3">
      <c r="BU926" t="s">
        <v>915</v>
      </c>
      <c r="BV926" s="8">
        <v>1229.23</v>
      </c>
      <c r="BX926" s="14">
        <f ca="1"/>
        <v>732</v>
      </c>
      <c r="BY926" s="14" t="str">
        <f ca="1"/>
        <v>Robyn Hayes</v>
      </c>
      <c r="BZ926" s="14">
        <f ca="1"/>
        <v>207.22</v>
      </c>
    </row>
    <row r="927" spans="46:78" x14ac:dyDescent="0.3">
      <c r="BU927" t="s">
        <v>1996</v>
      </c>
      <c r="BV927" s="8">
        <v>3322.82</v>
      </c>
      <c r="BX927" s="14">
        <f ca="1"/>
        <v>475</v>
      </c>
      <c r="BY927" s="14" t="str">
        <f ca="1"/>
        <v>Robyn Lyon</v>
      </c>
      <c r="BZ927" s="14">
        <f ca="1"/>
        <v>649.94000000000005</v>
      </c>
    </row>
    <row r="928" spans="46:78" x14ac:dyDescent="0.3">
      <c r="BU928" t="s">
        <v>1899</v>
      </c>
      <c r="BV928" s="8">
        <v>393.98</v>
      </c>
      <c r="BX928" s="14">
        <f ca="1"/>
        <v>337</v>
      </c>
      <c r="BY928" s="14" t="str">
        <f ca="1"/>
        <v>Robyn Zhou</v>
      </c>
      <c r="BZ928" s="14">
        <f ca="1"/>
        <v>1229.23</v>
      </c>
    </row>
    <row r="929" spans="73:78" x14ac:dyDescent="0.3">
      <c r="BU929" t="s">
        <v>2074</v>
      </c>
      <c r="BV929" s="8">
        <v>61.52</v>
      </c>
      <c r="BX929" s="14">
        <f ca="1"/>
        <v>153</v>
      </c>
      <c r="BY929" s="14" t="str">
        <f ca="1"/>
        <v>Rodney Field</v>
      </c>
      <c r="BZ929" s="14">
        <f ca="1"/>
        <v>3322.82</v>
      </c>
    </row>
    <row r="930" spans="73:78" x14ac:dyDescent="0.3">
      <c r="BU930" t="s">
        <v>2334</v>
      </c>
      <c r="BV930" s="8">
        <v>154.71</v>
      </c>
      <c r="BX930" s="14">
        <f ca="1"/>
        <v>588</v>
      </c>
      <c r="BY930" s="14" t="str">
        <f ca="1"/>
        <v>Rodney Kearney</v>
      </c>
      <c r="BZ930" s="14">
        <f ca="1"/>
        <v>393.98</v>
      </c>
    </row>
    <row r="931" spans="73:78" x14ac:dyDescent="0.3">
      <c r="BU931" t="s">
        <v>2079</v>
      </c>
      <c r="BV931" s="8">
        <v>211.48</v>
      </c>
      <c r="BX931" s="14">
        <f ca="1"/>
        <v>948</v>
      </c>
      <c r="BY931" s="14" t="str">
        <f ca="1"/>
        <v>Roger Blalock Cassidy</v>
      </c>
      <c r="BZ931" s="14">
        <f ca="1"/>
        <v>61.52</v>
      </c>
    </row>
    <row r="932" spans="73:78" x14ac:dyDescent="0.3">
      <c r="BU932" t="s">
        <v>946</v>
      </c>
      <c r="BV932" s="8">
        <v>108.25</v>
      </c>
      <c r="BX932" s="14">
        <f ca="1"/>
        <v>791</v>
      </c>
      <c r="BY932" s="14" t="str">
        <f ca="1"/>
        <v>Roger Meyer</v>
      </c>
      <c r="BZ932" s="14">
        <f ca="1"/>
        <v>154.71</v>
      </c>
    </row>
    <row r="933" spans="73:78" x14ac:dyDescent="0.3">
      <c r="BU933" t="s">
        <v>2783</v>
      </c>
      <c r="BV933" s="8">
        <v>48.81</v>
      </c>
      <c r="BX933" s="14">
        <f ca="1"/>
        <v>729</v>
      </c>
      <c r="BY933" s="14" t="str">
        <f ca="1"/>
        <v>Roger Schwartz</v>
      </c>
      <c r="BZ933" s="14">
        <f ca="1"/>
        <v>211.48</v>
      </c>
    </row>
    <row r="934" spans="73:78" x14ac:dyDescent="0.3">
      <c r="BU934" t="s">
        <v>2410</v>
      </c>
      <c r="BV934" s="8">
        <v>25.7</v>
      </c>
      <c r="BX934" s="14">
        <f ca="1"/>
        <v>851</v>
      </c>
      <c r="BY934" s="14" t="str">
        <f ca="1"/>
        <v>Ron Newton</v>
      </c>
      <c r="BZ934" s="14">
        <f ca="1"/>
        <v>108.25</v>
      </c>
    </row>
    <row r="935" spans="73:78" x14ac:dyDescent="0.3">
      <c r="BU935" t="s">
        <v>2059</v>
      </c>
      <c r="BV935" s="8">
        <v>14.53</v>
      </c>
      <c r="BX935" s="14">
        <f ca="1"/>
        <v>997</v>
      </c>
      <c r="BY935" s="14" t="str">
        <f ca="1"/>
        <v>Ronald O'Neill</v>
      </c>
      <c r="BZ935" s="14">
        <f ca="1"/>
        <v>48.81</v>
      </c>
    </row>
    <row r="936" spans="73:78" x14ac:dyDescent="0.3">
      <c r="BU936" t="s">
        <v>1433</v>
      </c>
      <c r="BV936" s="8">
        <v>6362.85</v>
      </c>
      <c r="BX936" s="14">
        <f ca="1"/>
        <v>1071</v>
      </c>
      <c r="BY936" s="14" t="str">
        <f ca="1"/>
        <v>Ronnie Creech</v>
      </c>
      <c r="BZ936" s="14">
        <f ca="1"/>
        <v>25.7</v>
      </c>
    </row>
    <row r="937" spans="73:78" x14ac:dyDescent="0.3">
      <c r="BU937" t="s">
        <v>1974</v>
      </c>
      <c r="BV937" s="8">
        <v>466.04</v>
      </c>
      <c r="BX937" s="14">
        <f ca="1"/>
        <v>1104</v>
      </c>
      <c r="BY937" s="14" t="str">
        <f ca="1"/>
        <v>Ronnie Nolan</v>
      </c>
      <c r="BZ937" s="14">
        <f ca="1"/>
        <v>14.53</v>
      </c>
    </row>
    <row r="938" spans="73:78" x14ac:dyDescent="0.3">
      <c r="BU938" t="s">
        <v>632</v>
      </c>
      <c r="BV938" s="8">
        <v>18.489999999999998</v>
      </c>
      <c r="BX938" s="14">
        <f ca="1"/>
        <v>79</v>
      </c>
      <c r="BY938" s="14" t="str">
        <f ca="1"/>
        <v>Ronnie Proctor</v>
      </c>
      <c r="BZ938" s="14">
        <f ca="1"/>
        <v>6362.85</v>
      </c>
    </row>
    <row r="939" spans="73:78" x14ac:dyDescent="0.3">
      <c r="BU939" t="s">
        <v>331</v>
      </c>
      <c r="BV939" s="8">
        <v>29916.01</v>
      </c>
      <c r="BX939" s="14">
        <f ca="1"/>
        <v>547</v>
      </c>
      <c r="BY939" s="14" t="str">
        <f ca="1"/>
        <v>Rosemary Branch</v>
      </c>
      <c r="BZ939" s="14">
        <f ca="1"/>
        <v>466.04</v>
      </c>
    </row>
    <row r="940" spans="73:78" x14ac:dyDescent="0.3">
      <c r="BU940" t="s">
        <v>2803</v>
      </c>
      <c r="BV940" s="8">
        <v>284.39</v>
      </c>
      <c r="BX940" s="14">
        <f ca="1"/>
        <v>1093</v>
      </c>
      <c r="BY940" s="14" t="str">
        <f ca="1"/>
        <v>Rosemary English</v>
      </c>
      <c r="BZ940" s="14">
        <f ca="1"/>
        <v>18.489999999999998</v>
      </c>
    </row>
    <row r="941" spans="73:78" x14ac:dyDescent="0.3">
      <c r="BU941" t="s">
        <v>1286</v>
      </c>
      <c r="BV941" s="8">
        <v>2115.9500000000003</v>
      </c>
      <c r="BX941" s="14">
        <f ca="1"/>
        <v>4</v>
      </c>
      <c r="BY941" s="14" t="str">
        <f ca="1"/>
        <v>Rosemary O'Brien</v>
      </c>
      <c r="BZ941" s="14">
        <f ca="1"/>
        <v>29916.01</v>
      </c>
    </row>
    <row r="942" spans="73:78" x14ac:dyDescent="0.3">
      <c r="BU942" t="s">
        <v>84</v>
      </c>
      <c r="BV942" s="8">
        <v>718.03</v>
      </c>
      <c r="BX942" s="14">
        <f ca="1"/>
        <v>664</v>
      </c>
      <c r="BY942" s="14" t="str">
        <f ca="1"/>
        <v>Rosemary Stark</v>
      </c>
      <c r="BZ942" s="14">
        <f ca="1"/>
        <v>284.39</v>
      </c>
    </row>
    <row r="943" spans="73:78" x14ac:dyDescent="0.3">
      <c r="BU943" t="s">
        <v>1546</v>
      </c>
      <c r="BV943" s="8">
        <v>145.12</v>
      </c>
      <c r="BX943" s="14">
        <f ca="1"/>
        <v>231</v>
      </c>
      <c r="BY943" s="14" t="str">
        <f ca="1"/>
        <v>Ross Frederick</v>
      </c>
      <c r="BZ943" s="14">
        <f ca="1"/>
        <v>2115.9500000000003</v>
      </c>
    </row>
    <row r="944" spans="73:78" x14ac:dyDescent="0.3">
      <c r="BU944" t="s">
        <v>2830</v>
      </c>
      <c r="BV944" s="8">
        <v>1503.05</v>
      </c>
      <c r="BX944" s="14">
        <f ca="1"/>
        <v>456</v>
      </c>
      <c r="BY944" s="14" t="str">
        <f ca="1"/>
        <v>Ross Simpson</v>
      </c>
      <c r="BZ944" s="14">
        <f ca="1"/>
        <v>718.03</v>
      </c>
    </row>
    <row r="945" spans="73:78" x14ac:dyDescent="0.3">
      <c r="BU945" t="s">
        <v>817</v>
      </c>
      <c r="BV945" s="8">
        <v>3206.94</v>
      </c>
      <c r="BX945" s="14">
        <f ca="1"/>
        <v>800</v>
      </c>
      <c r="BY945" s="14" t="str">
        <f ca="1"/>
        <v>Roy Hardison</v>
      </c>
      <c r="BZ945" s="14">
        <f ca="1"/>
        <v>145.12</v>
      </c>
    </row>
    <row r="946" spans="73:78" x14ac:dyDescent="0.3">
      <c r="BU946" t="s">
        <v>2663</v>
      </c>
      <c r="BV946" s="8">
        <v>2788.2200000000003</v>
      </c>
      <c r="BX946" s="14">
        <f ca="1"/>
        <v>294</v>
      </c>
      <c r="BY946" s="14" t="str">
        <f ca="1"/>
        <v>Roy Rouse</v>
      </c>
      <c r="BZ946" s="14">
        <f ca="1"/>
        <v>1503.05</v>
      </c>
    </row>
    <row r="947" spans="73:78" x14ac:dyDescent="0.3">
      <c r="BU947" t="s">
        <v>1554</v>
      </c>
      <c r="BV947" s="8">
        <v>128.13</v>
      </c>
      <c r="BX947" s="14">
        <f ca="1"/>
        <v>158</v>
      </c>
      <c r="BY947" s="14" t="str">
        <f ca="1"/>
        <v>Ruby Gibbons</v>
      </c>
      <c r="BZ947" s="14">
        <f ca="1"/>
        <v>3206.94</v>
      </c>
    </row>
    <row r="948" spans="73:78" x14ac:dyDescent="0.3">
      <c r="BU948" t="s">
        <v>1352</v>
      </c>
      <c r="BV948" s="8">
        <v>15.73</v>
      </c>
      <c r="BX948" s="14">
        <f ca="1"/>
        <v>180</v>
      </c>
      <c r="BY948" s="14" t="str">
        <f ca="1"/>
        <v>Russell Chan</v>
      </c>
      <c r="BZ948" s="14">
        <f ca="1"/>
        <v>2788.2200000000003</v>
      </c>
    </row>
    <row r="949" spans="73:78" x14ac:dyDescent="0.3">
      <c r="BU949" t="s">
        <v>1631</v>
      </c>
      <c r="BV949" s="8">
        <v>9055.36</v>
      </c>
      <c r="BX949" s="14">
        <f ca="1"/>
        <v>820</v>
      </c>
      <c r="BY949" s="14" t="str">
        <f ca="1"/>
        <v>Russell W Melton</v>
      </c>
      <c r="BZ949" s="14">
        <f ca="1"/>
        <v>128.13</v>
      </c>
    </row>
    <row r="950" spans="73:78" x14ac:dyDescent="0.3">
      <c r="BU950" t="s">
        <v>421</v>
      </c>
      <c r="BV950" s="8">
        <v>607.48</v>
      </c>
      <c r="BX950" s="14">
        <f ca="1"/>
        <v>1100</v>
      </c>
      <c r="BY950" s="14" t="str">
        <f ca="1"/>
        <v>Ruth Dudley</v>
      </c>
      <c r="BZ950" s="14">
        <f ca="1"/>
        <v>15.73</v>
      </c>
    </row>
    <row r="951" spans="73:78" x14ac:dyDescent="0.3">
      <c r="BU951" t="s">
        <v>1029</v>
      </c>
      <c r="BV951" s="8">
        <v>136.25</v>
      </c>
      <c r="BX951" s="14">
        <f ca="1"/>
        <v>45</v>
      </c>
      <c r="BY951" s="14" t="str">
        <f ca="1"/>
        <v>Ruth Lamm</v>
      </c>
      <c r="BZ951" s="14">
        <f ca="1"/>
        <v>9055.36</v>
      </c>
    </row>
    <row r="952" spans="73:78" x14ac:dyDescent="0.3">
      <c r="BU952" t="s">
        <v>563</v>
      </c>
      <c r="BV952" s="8">
        <v>612.91999999999996</v>
      </c>
      <c r="BX952" s="14">
        <f ca="1"/>
        <v>488</v>
      </c>
      <c r="BY952" s="14" t="str">
        <f ca="1"/>
        <v>Ryan Foster</v>
      </c>
      <c r="BZ952" s="14">
        <f ca="1"/>
        <v>607.48</v>
      </c>
    </row>
    <row r="953" spans="73:78" x14ac:dyDescent="0.3">
      <c r="BU953" t="s">
        <v>2917</v>
      </c>
      <c r="BV953" s="8">
        <v>1214.03</v>
      </c>
      <c r="BX953" s="14">
        <f ca="1"/>
        <v>810</v>
      </c>
      <c r="BY953" s="14" t="str">
        <f ca="1"/>
        <v>Ryan Herman</v>
      </c>
      <c r="BZ953" s="14">
        <f ca="1"/>
        <v>136.25</v>
      </c>
    </row>
    <row r="954" spans="73:78" x14ac:dyDescent="0.3">
      <c r="BU954" t="s">
        <v>1737</v>
      </c>
      <c r="BV954" s="8">
        <v>5359.17</v>
      </c>
      <c r="BX954" s="14">
        <f ca="1"/>
        <v>486</v>
      </c>
      <c r="BY954" s="14" t="str">
        <f ca="1"/>
        <v>Sally Dunn</v>
      </c>
      <c r="BZ954" s="14">
        <f ca="1"/>
        <v>612.91999999999996</v>
      </c>
    </row>
    <row r="955" spans="73:78" x14ac:dyDescent="0.3">
      <c r="BU955" t="s">
        <v>1489</v>
      </c>
      <c r="BV955" s="8">
        <v>266.39</v>
      </c>
      <c r="BX955" s="14">
        <f ca="1"/>
        <v>343</v>
      </c>
      <c r="BY955" s="14" t="str">
        <f ca="1"/>
        <v>Sally House</v>
      </c>
      <c r="BZ955" s="14">
        <f ca="1"/>
        <v>1214.03</v>
      </c>
    </row>
    <row r="956" spans="73:78" x14ac:dyDescent="0.3">
      <c r="BU956" t="s">
        <v>1174</v>
      </c>
      <c r="BV956" s="8">
        <v>899.81</v>
      </c>
      <c r="BX956" s="14">
        <f ca="1"/>
        <v>96</v>
      </c>
      <c r="BY956" s="14" t="str">
        <f ca="1"/>
        <v>Sally Liu</v>
      </c>
      <c r="BZ956" s="14">
        <f ca="1"/>
        <v>5359.17</v>
      </c>
    </row>
    <row r="957" spans="73:78" x14ac:dyDescent="0.3">
      <c r="BU957" t="s">
        <v>523</v>
      </c>
      <c r="BV957" s="8">
        <v>100.79</v>
      </c>
      <c r="BX957" s="14">
        <f ca="1"/>
        <v>685</v>
      </c>
      <c r="BY957" s="14" t="str">
        <f ca="1"/>
        <v>Sam Oh</v>
      </c>
      <c r="BZ957" s="14">
        <f ca="1"/>
        <v>266.39</v>
      </c>
    </row>
    <row r="958" spans="73:78" x14ac:dyDescent="0.3">
      <c r="BU958" t="s">
        <v>1894</v>
      </c>
      <c r="BV958" s="8">
        <v>277.60000000000002</v>
      </c>
      <c r="BX958" s="14">
        <f ca="1"/>
        <v>408</v>
      </c>
      <c r="BY958" s="14" t="str">
        <f ca="1"/>
        <v>Sam Rouse</v>
      </c>
      <c r="BZ958" s="14">
        <f ca="1"/>
        <v>899.81</v>
      </c>
    </row>
    <row r="959" spans="73:78" x14ac:dyDescent="0.3">
      <c r="BU959" t="s">
        <v>2816</v>
      </c>
      <c r="BV959" s="8">
        <v>3108.98</v>
      </c>
      <c r="BX959" s="14">
        <f ca="1"/>
        <v>862</v>
      </c>
      <c r="BY959" s="14" t="str">
        <f ca="1"/>
        <v>Sam Woodward</v>
      </c>
      <c r="BZ959" s="14">
        <f ca="1"/>
        <v>100.79</v>
      </c>
    </row>
    <row r="960" spans="73:78" x14ac:dyDescent="0.3">
      <c r="BU960" t="s">
        <v>2632</v>
      </c>
      <c r="BV960" s="8">
        <v>1125.75</v>
      </c>
      <c r="BX960" s="14">
        <f ca="1"/>
        <v>672</v>
      </c>
      <c r="BY960" s="14" t="str">
        <f ca="1"/>
        <v>Samantha Koch</v>
      </c>
      <c r="BZ960" s="14">
        <f ca="1"/>
        <v>277.60000000000002</v>
      </c>
    </row>
    <row r="961" spans="73:78" x14ac:dyDescent="0.3">
      <c r="BU961" t="s">
        <v>2587</v>
      </c>
      <c r="BV961" s="8">
        <v>58.85</v>
      </c>
      <c r="BX961" s="14">
        <f ca="1"/>
        <v>159</v>
      </c>
      <c r="BY961" s="14" t="str">
        <f ca="1"/>
        <v>Samantha Weaver</v>
      </c>
      <c r="BZ961" s="14">
        <f ca="1"/>
        <v>3108.98</v>
      </c>
    </row>
    <row r="962" spans="73:78" x14ac:dyDescent="0.3">
      <c r="BU962" t="s">
        <v>2121</v>
      </c>
      <c r="BV962" s="8">
        <v>1184.52</v>
      </c>
      <c r="BX962" s="14">
        <f ca="1"/>
        <v>358</v>
      </c>
      <c r="BY962" s="14" t="str">
        <f ca="1"/>
        <v>Samuel Newman</v>
      </c>
      <c r="BZ962" s="14">
        <f ca="1"/>
        <v>1125.75</v>
      </c>
    </row>
    <row r="963" spans="73:78" x14ac:dyDescent="0.3">
      <c r="BU963" t="s">
        <v>1839</v>
      </c>
      <c r="BV963" s="8">
        <v>2359.37</v>
      </c>
      <c r="BX963" s="14">
        <f ca="1"/>
        <v>955</v>
      </c>
      <c r="BY963" s="14" t="str">
        <f ca="1"/>
        <v>Sandra Berry</v>
      </c>
      <c r="BZ963" s="14">
        <f ca="1"/>
        <v>58.85</v>
      </c>
    </row>
    <row r="964" spans="73:78" x14ac:dyDescent="0.3">
      <c r="BU964" t="s">
        <v>1734</v>
      </c>
      <c r="BV964" s="8">
        <v>281.82</v>
      </c>
      <c r="BX964" s="14">
        <f ca="1"/>
        <v>348</v>
      </c>
      <c r="BY964" s="14" t="str">
        <f ca="1"/>
        <v>Sandra Faulkner</v>
      </c>
      <c r="BZ964" s="14">
        <f ca="1"/>
        <v>1184.52</v>
      </c>
    </row>
    <row r="965" spans="73:78" x14ac:dyDescent="0.3">
      <c r="BU965" t="s">
        <v>2164</v>
      </c>
      <c r="BV965" s="8">
        <v>233.82</v>
      </c>
      <c r="BX965" s="14">
        <f ca="1"/>
        <v>208</v>
      </c>
      <c r="BY965" s="14" t="str">
        <f ca="1"/>
        <v>Sandra Sharma</v>
      </c>
      <c r="BZ965" s="14">
        <f ca="1"/>
        <v>2359.37</v>
      </c>
    </row>
    <row r="966" spans="73:78" x14ac:dyDescent="0.3">
      <c r="BU966" t="s">
        <v>1003</v>
      </c>
      <c r="BV966" s="8">
        <v>6103.1900000000005</v>
      </c>
      <c r="BX966" s="14">
        <f ca="1"/>
        <v>669</v>
      </c>
      <c r="BY966" s="14" t="str">
        <f ca="1"/>
        <v>Sandy Cannon</v>
      </c>
      <c r="BZ966" s="14">
        <f ca="1"/>
        <v>281.82</v>
      </c>
    </row>
    <row r="967" spans="73:78" x14ac:dyDescent="0.3">
      <c r="BU967" t="s">
        <v>499</v>
      </c>
      <c r="BV967" s="8">
        <v>370.68</v>
      </c>
      <c r="BX967" s="14">
        <f ca="1"/>
        <v>712</v>
      </c>
      <c r="BY967" s="14" t="str">
        <f ca="1"/>
        <v>Sandy Ellington</v>
      </c>
      <c r="BZ967" s="14">
        <f ca="1"/>
        <v>233.82</v>
      </c>
    </row>
    <row r="968" spans="73:78" x14ac:dyDescent="0.3">
      <c r="BU968" t="s">
        <v>1239</v>
      </c>
      <c r="BV968" s="8">
        <v>305.45999999999998</v>
      </c>
      <c r="BX968" s="14">
        <f ca="1"/>
        <v>82</v>
      </c>
      <c r="BY968" s="14" t="str">
        <f ca="1"/>
        <v>Sandy Hunt</v>
      </c>
      <c r="BZ968" s="14">
        <f ca="1"/>
        <v>6103.1900000000005</v>
      </c>
    </row>
    <row r="969" spans="73:78" x14ac:dyDescent="0.3">
      <c r="BU969" t="s">
        <v>1790</v>
      </c>
      <c r="BV969" s="8">
        <v>102.54</v>
      </c>
      <c r="BX969" s="14">
        <f ca="1"/>
        <v>605</v>
      </c>
      <c r="BY969" s="14" t="str">
        <f ca="1"/>
        <v>Sandy Mueller</v>
      </c>
      <c r="BZ969" s="14">
        <f ca="1"/>
        <v>370.68</v>
      </c>
    </row>
    <row r="970" spans="73:78" x14ac:dyDescent="0.3">
      <c r="BU970" t="s">
        <v>1494</v>
      </c>
      <c r="BV970" s="8">
        <v>279.01</v>
      </c>
      <c r="BX970" s="14">
        <f ca="1"/>
        <v>647</v>
      </c>
      <c r="BY970" s="14" t="str">
        <f ca="1"/>
        <v>Sara Faulkner</v>
      </c>
      <c r="BZ970" s="14">
        <f ca="1"/>
        <v>305.45999999999998</v>
      </c>
    </row>
    <row r="971" spans="73:78" x14ac:dyDescent="0.3">
      <c r="BU971" t="s">
        <v>3017</v>
      </c>
      <c r="BV971" s="8">
        <v>964.79</v>
      </c>
      <c r="BX971" s="14">
        <f ca="1"/>
        <v>857</v>
      </c>
      <c r="BY971" s="14" t="str">
        <f ca="1"/>
        <v>Sara O'Connor</v>
      </c>
      <c r="BZ971" s="14">
        <f ca="1"/>
        <v>102.54</v>
      </c>
    </row>
    <row r="972" spans="73:78" x14ac:dyDescent="0.3">
      <c r="BU972" t="s">
        <v>272</v>
      </c>
      <c r="BV972" s="8">
        <v>15943.48</v>
      </c>
      <c r="BX972" s="14">
        <f ca="1"/>
        <v>671</v>
      </c>
      <c r="BY972" s="14" t="str">
        <f ca="1"/>
        <v>Sarah N Becker</v>
      </c>
      <c r="BZ972" s="14">
        <f ca="1"/>
        <v>279.01</v>
      </c>
    </row>
    <row r="973" spans="73:78" x14ac:dyDescent="0.3">
      <c r="BU973" t="s">
        <v>1949</v>
      </c>
      <c r="BV973" s="8">
        <v>919.09</v>
      </c>
      <c r="BX973" s="14">
        <f ca="1"/>
        <v>391</v>
      </c>
      <c r="BY973" s="14" t="str">
        <f ca="1"/>
        <v>Sarah Ramsey</v>
      </c>
      <c r="BZ973" s="14">
        <f ca="1"/>
        <v>964.79</v>
      </c>
    </row>
    <row r="974" spans="73:78" x14ac:dyDescent="0.3">
      <c r="BU974" t="s">
        <v>1941</v>
      </c>
      <c r="BV974" s="8">
        <v>9580</v>
      </c>
      <c r="BX974" s="14">
        <f ca="1"/>
        <v>11</v>
      </c>
      <c r="BY974" s="14" t="str">
        <f ca="1"/>
        <v>Scott Bunn</v>
      </c>
      <c r="BZ974" s="14">
        <f ca="1"/>
        <v>15943.48</v>
      </c>
    </row>
    <row r="975" spans="73:78" x14ac:dyDescent="0.3">
      <c r="BU975" t="s">
        <v>1247</v>
      </c>
      <c r="BV975" s="8">
        <v>561.65</v>
      </c>
      <c r="BX975" s="14">
        <f ca="1"/>
        <v>405</v>
      </c>
      <c r="BY975" s="14" t="str">
        <f ca="1"/>
        <v>Scott Feldman</v>
      </c>
      <c r="BZ975" s="14">
        <f ca="1"/>
        <v>919.09</v>
      </c>
    </row>
    <row r="976" spans="73:78" x14ac:dyDescent="0.3">
      <c r="BU976" t="s">
        <v>1926</v>
      </c>
      <c r="BV976" s="8">
        <v>883.63</v>
      </c>
      <c r="BX976" s="14">
        <f ca="1"/>
        <v>43</v>
      </c>
      <c r="BY976" s="14" t="str">
        <f ca="1"/>
        <v>Scott McKenna</v>
      </c>
      <c r="BZ976" s="14">
        <f ca="1"/>
        <v>9580</v>
      </c>
    </row>
    <row r="977" spans="73:78" x14ac:dyDescent="0.3">
      <c r="BU977" t="s">
        <v>2139</v>
      </c>
      <c r="BV977" s="8">
        <v>141.59</v>
      </c>
      <c r="BX977" s="14">
        <f ca="1"/>
        <v>504</v>
      </c>
      <c r="BY977" s="14" t="str">
        <f ca="1"/>
        <v>Scott Moore</v>
      </c>
      <c r="BZ977" s="14">
        <f ca="1"/>
        <v>561.65</v>
      </c>
    </row>
    <row r="978" spans="73:78" x14ac:dyDescent="0.3">
      <c r="BU978" t="s">
        <v>2576</v>
      </c>
      <c r="BV978" s="8">
        <v>1608.11</v>
      </c>
      <c r="BX978" s="14">
        <f ca="1"/>
        <v>414</v>
      </c>
      <c r="BY978" s="14" t="str">
        <f ca="1"/>
        <v>Sean Burton</v>
      </c>
      <c r="BZ978" s="14">
        <f ca="1"/>
        <v>883.63</v>
      </c>
    </row>
    <row r="979" spans="73:78" x14ac:dyDescent="0.3">
      <c r="BU979" t="s">
        <v>159</v>
      </c>
      <c r="BV979" s="8">
        <v>14645.449999999999</v>
      </c>
      <c r="BX979" s="14">
        <f ca="1"/>
        <v>804</v>
      </c>
      <c r="BY979" s="14" t="str">
        <f ca="1"/>
        <v>Sean Herbert</v>
      </c>
      <c r="BZ979" s="14">
        <f ca="1"/>
        <v>141.59</v>
      </c>
    </row>
    <row r="980" spans="73:78" x14ac:dyDescent="0.3">
      <c r="BU980" t="s">
        <v>2505</v>
      </c>
      <c r="BV980" s="8">
        <v>48.32</v>
      </c>
      <c r="BX980" s="14">
        <f ca="1"/>
        <v>285</v>
      </c>
      <c r="BY980" s="14" t="str">
        <f ca="1"/>
        <v>Sean McKenna</v>
      </c>
      <c r="BZ980" s="14">
        <f ca="1"/>
        <v>1608.11</v>
      </c>
    </row>
    <row r="981" spans="73:78" x14ac:dyDescent="0.3">
      <c r="BU981" t="s">
        <v>2525</v>
      </c>
      <c r="BV981" s="8">
        <v>63.32</v>
      </c>
      <c r="BX981" s="14">
        <f ca="1"/>
        <v>14</v>
      </c>
      <c r="BY981" s="14" t="str">
        <f ca="1"/>
        <v>Sean N Boyer</v>
      </c>
      <c r="BZ981" s="14">
        <f ca="1"/>
        <v>14645.449999999999</v>
      </c>
    </row>
    <row r="982" spans="73:78" x14ac:dyDescent="0.3">
      <c r="BU982" t="s">
        <v>973</v>
      </c>
      <c r="BV982" s="8">
        <v>97.98</v>
      </c>
      <c r="BX982" s="14">
        <f ca="1"/>
        <v>999</v>
      </c>
      <c r="BY982" s="14" t="str">
        <f ca="1"/>
        <v>Sean Pugh</v>
      </c>
      <c r="BZ982" s="14">
        <f ca="1"/>
        <v>48.32</v>
      </c>
    </row>
    <row r="983" spans="73:78" x14ac:dyDescent="0.3">
      <c r="BU983" t="s">
        <v>680</v>
      </c>
      <c r="BV983" s="8">
        <v>69.959999999999994</v>
      </c>
      <c r="BX983" s="14">
        <f ca="1"/>
        <v>947</v>
      </c>
      <c r="BY983" s="14" t="str">
        <f ca="1"/>
        <v>Sean Stephenson</v>
      </c>
      <c r="BZ983" s="14">
        <f ca="1"/>
        <v>63.32</v>
      </c>
    </row>
    <row r="984" spans="73:78" x14ac:dyDescent="0.3">
      <c r="BU984" t="s">
        <v>2873</v>
      </c>
      <c r="BV984" s="8">
        <v>107.51</v>
      </c>
      <c r="BX984" s="14">
        <f ca="1"/>
        <v>874</v>
      </c>
      <c r="BY984" s="14" t="str">
        <f ca="1"/>
        <v>Seth Matthews</v>
      </c>
      <c r="BZ984" s="14">
        <f ca="1"/>
        <v>97.98</v>
      </c>
    </row>
    <row r="985" spans="73:78" x14ac:dyDescent="0.3">
      <c r="BU985" t="s">
        <v>2708</v>
      </c>
      <c r="BV985" s="8">
        <v>5019.9100000000008</v>
      </c>
      <c r="BX985" s="14">
        <f ca="1"/>
        <v>931</v>
      </c>
      <c r="BY985" s="14" t="str">
        <f ca="1"/>
        <v>Seth Merrill</v>
      </c>
      <c r="BZ985" s="14">
        <f ca="1"/>
        <v>69.959999999999994</v>
      </c>
    </row>
    <row r="986" spans="73:78" x14ac:dyDescent="0.3">
      <c r="BU986" t="s">
        <v>870</v>
      </c>
      <c r="BV986" s="8">
        <v>378.82</v>
      </c>
      <c r="BX986" s="14">
        <f ca="1"/>
        <v>853</v>
      </c>
      <c r="BY986" s="14" t="str">
        <f ca="1"/>
        <v>Shannon Aldridge</v>
      </c>
      <c r="BZ986" s="14">
        <f ca="1"/>
        <v>107.51</v>
      </c>
    </row>
    <row r="987" spans="73:78" x14ac:dyDescent="0.3">
      <c r="BU987" t="s">
        <v>1055</v>
      </c>
      <c r="BV987" s="8">
        <v>22.48</v>
      </c>
      <c r="BX987" s="14">
        <f ca="1"/>
        <v>103</v>
      </c>
      <c r="BY987" s="14" t="str">
        <f ca="1"/>
        <v>Sharon Ellis</v>
      </c>
      <c r="BZ987" s="14">
        <f ca="1"/>
        <v>5019.9100000000008</v>
      </c>
    </row>
    <row r="988" spans="73:78" x14ac:dyDescent="0.3">
      <c r="BU988" t="s">
        <v>756</v>
      </c>
      <c r="BV988" s="8">
        <v>6119.82</v>
      </c>
      <c r="BX988" s="14">
        <f ca="1"/>
        <v>601</v>
      </c>
      <c r="BY988" s="14" t="str">
        <f ca="1"/>
        <v>Sharon Kessler</v>
      </c>
      <c r="BZ988" s="14">
        <f ca="1"/>
        <v>378.82</v>
      </c>
    </row>
    <row r="989" spans="73:78" x14ac:dyDescent="0.3">
      <c r="BU989" t="s">
        <v>2383</v>
      </c>
      <c r="BV989" s="8">
        <v>83.93</v>
      </c>
      <c r="BX989" s="14">
        <f ca="1"/>
        <v>1079</v>
      </c>
      <c r="BY989" s="14" t="str">
        <f ca="1"/>
        <v>Sharon Long</v>
      </c>
      <c r="BZ989" s="14">
        <f ca="1"/>
        <v>22.48</v>
      </c>
    </row>
    <row r="990" spans="73:78" x14ac:dyDescent="0.3">
      <c r="BU990" t="s">
        <v>2186</v>
      </c>
      <c r="BV990" s="8">
        <v>31.44</v>
      </c>
      <c r="BX990" s="14">
        <f ca="1"/>
        <v>81</v>
      </c>
      <c r="BY990" s="14" t="str">
        <f ca="1"/>
        <v>Sharon Marcus</v>
      </c>
      <c r="BZ990" s="14">
        <f ca="1"/>
        <v>6119.82</v>
      </c>
    </row>
    <row r="991" spans="73:78" x14ac:dyDescent="0.3">
      <c r="BU991" t="s">
        <v>841</v>
      </c>
      <c r="BV991" s="8">
        <v>4775.1099999999997</v>
      </c>
      <c r="BX991" s="14">
        <f ca="1"/>
        <v>902</v>
      </c>
      <c r="BY991" s="14" t="str">
        <f ca="1"/>
        <v>Sharon Thomas</v>
      </c>
      <c r="BZ991" s="14">
        <f ca="1"/>
        <v>83.93</v>
      </c>
    </row>
    <row r="992" spans="73:78" x14ac:dyDescent="0.3">
      <c r="BU992" t="s">
        <v>2850</v>
      </c>
      <c r="BV992" s="8">
        <v>2400.9499999999998</v>
      </c>
      <c r="BX992" s="14">
        <f ca="1"/>
        <v>1053</v>
      </c>
      <c r="BY992" s="14" t="str">
        <f ca="1"/>
        <v>Shawn Combs</v>
      </c>
      <c r="BZ992" s="14">
        <f ca="1"/>
        <v>31.44</v>
      </c>
    </row>
    <row r="993" spans="73:78" x14ac:dyDescent="0.3">
      <c r="BU993" t="s">
        <v>1340</v>
      </c>
      <c r="BV993" s="8">
        <v>94.97</v>
      </c>
      <c r="BX993" s="14">
        <f ca="1"/>
        <v>112</v>
      </c>
      <c r="BY993" s="14" t="str">
        <f ca="1"/>
        <v>Shawn McIntyre</v>
      </c>
      <c r="BZ993" s="14">
        <f ca="1"/>
        <v>4775.1099999999997</v>
      </c>
    </row>
    <row r="994" spans="73:78" x14ac:dyDescent="0.3">
      <c r="BU994" t="s">
        <v>2751</v>
      </c>
      <c r="BV994" s="8">
        <v>1279.3800000000001</v>
      </c>
      <c r="BX994" s="14">
        <f ca="1"/>
        <v>204</v>
      </c>
      <c r="BY994" s="14" t="str">
        <f ca="1"/>
        <v>Shawn Meyer</v>
      </c>
      <c r="BZ994" s="14">
        <f ca="1"/>
        <v>2400.9499999999998</v>
      </c>
    </row>
    <row r="995" spans="73:78" x14ac:dyDescent="0.3">
      <c r="BU995" t="s">
        <v>2610</v>
      </c>
      <c r="BV995" s="8">
        <v>237.77</v>
      </c>
      <c r="BX995" s="14">
        <f ca="1"/>
        <v>878</v>
      </c>
      <c r="BY995" s="14" t="str">
        <f ca="1"/>
        <v>Shawn Stern</v>
      </c>
      <c r="BZ995" s="14">
        <f ca="1"/>
        <v>94.97</v>
      </c>
    </row>
    <row r="996" spans="73:78" x14ac:dyDescent="0.3">
      <c r="BU996" t="s">
        <v>2805</v>
      </c>
      <c r="BV996" s="8">
        <v>8.74</v>
      </c>
      <c r="BX996" s="14">
        <f ca="1"/>
        <v>327</v>
      </c>
      <c r="BY996" s="14" t="str">
        <f ca="1"/>
        <v>Sherri F Vogel</v>
      </c>
      <c r="BZ996" s="14">
        <f ca="1"/>
        <v>1279.3800000000001</v>
      </c>
    </row>
    <row r="997" spans="73:78" x14ac:dyDescent="0.3">
      <c r="BU997" t="s">
        <v>1309</v>
      </c>
      <c r="BV997" s="8">
        <v>74.38</v>
      </c>
      <c r="BX997" s="14">
        <f ca="1"/>
        <v>708</v>
      </c>
      <c r="BY997" s="14" t="str">
        <f ca="1"/>
        <v>Sherri Kramer</v>
      </c>
      <c r="BZ997" s="14">
        <f ca="1"/>
        <v>237.77</v>
      </c>
    </row>
    <row r="998" spans="73:78" x14ac:dyDescent="0.3">
      <c r="BU998" t="s">
        <v>1503</v>
      </c>
      <c r="BV998" s="8">
        <v>391.4</v>
      </c>
      <c r="BX998" s="14">
        <f ca="1"/>
        <v>1118</v>
      </c>
      <c r="BY998" s="14" t="str">
        <f ca="1"/>
        <v>Sherri McIntosh</v>
      </c>
      <c r="BZ998" s="14">
        <f ca="1"/>
        <v>8.74</v>
      </c>
    </row>
    <row r="999" spans="73:78" x14ac:dyDescent="0.3">
      <c r="BU999" t="s">
        <v>2728</v>
      </c>
      <c r="BV999" s="8">
        <v>21.93</v>
      </c>
      <c r="BX999" s="14">
        <f ca="1"/>
        <v>921</v>
      </c>
      <c r="BY999" s="14" t="str">
        <f ca="1"/>
        <v>Sherri P Stephens</v>
      </c>
      <c r="BZ999" s="14">
        <f ca="1"/>
        <v>74.38</v>
      </c>
    </row>
    <row r="1000" spans="73:78" x14ac:dyDescent="0.3">
      <c r="BU1000" t="s">
        <v>3027</v>
      </c>
      <c r="BV1000" s="8">
        <v>19.32</v>
      </c>
      <c r="BX1000" s="14">
        <f ca="1"/>
        <v>591</v>
      </c>
      <c r="BY1000" s="14" t="str">
        <f ca="1"/>
        <v>Sherry Hurley</v>
      </c>
      <c r="BZ1000" s="14">
        <f ca="1"/>
        <v>391.4</v>
      </c>
    </row>
    <row r="1001" spans="73:78" x14ac:dyDescent="0.3">
      <c r="BU1001" t="s">
        <v>2780</v>
      </c>
      <c r="BV1001" s="8">
        <v>20.46</v>
      </c>
      <c r="BX1001" s="14">
        <f ca="1"/>
        <v>1080</v>
      </c>
      <c r="BY1001" s="14" t="str">
        <f ca="1"/>
        <v>Sheryl Marsh</v>
      </c>
      <c r="BZ1001" s="14">
        <f ca="1"/>
        <v>21.93</v>
      </c>
    </row>
    <row r="1002" spans="73:78" x14ac:dyDescent="0.3">
      <c r="BU1002" t="s">
        <v>1972</v>
      </c>
      <c r="BV1002" s="8">
        <v>2291.39</v>
      </c>
      <c r="BX1002" s="14">
        <f ca="1"/>
        <v>1089</v>
      </c>
      <c r="BY1002" s="14" t="str">
        <f ca="1"/>
        <v>Sheryl Reese</v>
      </c>
      <c r="BZ1002" s="14">
        <f ca="1"/>
        <v>19.32</v>
      </c>
    </row>
    <row r="1003" spans="73:78" x14ac:dyDescent="0.3">
      <c r="BU1003" t="s">
        <v>2439</v>
      </c>
      <c r="BV1003" s="8">
        <v>127.94</v>
      </c>
      <c r="BX1003" s="14">
        <f ca="1"/>
        <v>1085</v>
      </c>
      <c r="BY1003" s="14" t="str">
        <f ca="1"/>
        <v>Shirley Riley</v>
      </c>
      <c r="BZ1003" s="14">
        <f ca="1"/>
        <v>20.46</v>
      </c>
    </row>
    <row r="1004" spans="73:78" x14ac:dyDescent="0.3">
      <c r="BU1004" t="s">
        <v>2645</v>
      </c>
      <c r="BV1004" s="8">
        <v>199.48</v>
      </c>
      <c r="BX1004" s="14">
        <f ca="1"/>
        <v>214</v>
      </c>
      <c r="BY1004" s="14" t="str">
        <f ca="1"/>
        <v>Sidney Bowling</v>
      </c>
      <c r="BZ1004" s="14">
        <f ca="1"/>
        <v>2291.39</v>
      </c>
    </row>
    <row r="1005" spans="73:78" x14ac:dyDescent="0.3">
      <c r="BU1005" t="s">
        <v>982</v>
      </c>
      <c r="BV1005" s="8">
        <v>2226.2399999999998</v>
      </c>
      <c r="BX1005" s="14">
        <f ca="1"/>
        <v>821</v>
      </c>
      <c r="BY1005" s="14" t="str">
        <f ca="1"/>
        <v>Sidney Brewer</v>
      </c>
      <c r="BZ1005" s="14">
        <f ca="1"/>
        <v>127.94</v>
      </c>
    </row>
    <row r="1006" spans="73:78" x14ac:dyDescent="0.3">
      <c r="BU1006" t="s">
        <v>1987</v>
      </c>
      <c r="BV1006" s="8">
        <v>462.57</v>
      </c>
      <c r="BX1006" s="14">
        <f ca="1"/>
        <v>747</v>
      </c>
      <c r="BY1006" s="14" t="str">
        <f ca="1"/>
        <v>Sidney Gilliam</v>
      </c>
      <c r="BZ1006" s="14">
        <f ca="1"/>
        <v>199.48</v>
      </c>
    </row>
    <row r="1007" spans="73:78" x14ac:dyDescent="0.3">
      <c r="BU1007" t="s">
        <v>677</v>
      </c>
      <c r="BV1007" s="8">
        <v>3377.7400000000002</v>
      </c>
      <c r="BX1007" s="14">
        <f ca="1"/>
        <v>220</v>
      </c>
      <c r="BY1007" s="14" t="str">
        <f ca="1"/>
        <v>Sidney Greenberg</v>
      </c>
      <c r="BZ1007" s="14">
        <f ca="1"/>
        <v>2226.2399999999998</v>
      </c>
    </row>
    <row r="1008" spans="73:78" x14ac:dyDescent="0.3">
      <c r="BU1008" t="s">
        <v>2801</v>
      </c>
      <c r="BV1008" s="8">
        <v>1868.83</v>
      </c>
      <c r="BX1008" s="14">
        <f ca="1"/>
        <v>550</v>
      </c>
      <c r="BY1008" s="14" t="str">
        <f ca="1"/>
        <v>Sidney Larson</v>
      </c>
      <c r="BZ1008" s="14">
        <f ca="1"/>
        <v>462.57</v>
      </c>
    </row>
    <row r="1009" spans="73:78" x14ac:dyDescent="0.3">
      <c r="BU1009" t="s">
        <v>2005</v>
      </c>
      <c r="BV1009" s="8">
        <v>397.17</v>
      </c>
      <c r="BX1009" s="14">
        <f ca="1"/>
        <v>151</v>
      </c>
      <c r="BY1009" s="14" t="str">
        <f ca="1"/>
        <v>Sidney Russell Austin</v>
      </c>
      <c r="BZ1009" s="14">
        <f ca="1"/>
        <v>3377.7400000000002</v>
      </c>
    </row>
    <row r="1010" spans="73:78" x14ac:dyDescent="0.3">
      <c r="BU1010" t="s">
        <v>1528</v>
      </c>
      <c r="BV1010" s="8">
        <v>287.85000000000002</v>
      </c>
      <c r="BX1010" s="14">
        <f ca="1"/>
        <v>250</v>
      </c>
      <c r="BY1010" s="14" t="str">
        <f ca="1"/>
        <v>Sidney Scarborough</v>
      </c>
      <c r="BZ1010" s="14">
        <f ca="1"/>
        <v>1868.83</v>
      </c>
    </row>
    <row r="1011" spans="73:78" x14ac:dyDescent="0.3">
      <c r="BU1011" t="s">
        <v>2990</v>
      </c>
      <c r="BV1011" s="8">
        <v>29.99</v>
      </c>
      <c r="BX1011" s="14">
        <f ca="1"/>
        <v>583</v>
      </c>
      <c r="BY1011" s="14" t="str">
        <f ca="1"/>
        <v>Stacey Hale</v>
      </c>
      <c r="BZ1011" s="14">
        <f ca="1"/>
        <v>397.17</v>
      </c>
    </row>
    <row r="1012" spans="73:78" x14ac:dyDescent="0.3">
      <c r="BU1012" t="s">
        <v>2706</v>
      </c>
      <c r="BV1012" s="8">
        <v>990.25</v>
      </c>
      <c r="BX1012" s="14">
        <f ca="1"/>
        <v>661</v>
      </c>
      <c r="BY1012" s="14" t="str">
        <f ca="1"/>
        <v>Stacey Lucas</v>
      </c>
      <c r="BZ1012" s="14">
        <f ca="1"/>
        <v>287.85000000000002</v>
      </c>
    </row>
    <row r="1013" spans="73:78" x14ac:dyDescent="0.3">
      <c r="BU1013" t="s">
        <v>2126</v>
      </c>
      <c r="BV1013" s="8">
        <v>1824.33</v>
      </c>
      <c r="BX1013" s="14">
        <f ca="1"/>
        <v>1055</v>
      </c>
      <c r="BY1013" s="14" t="str">
        <f ca="1"/>
        <v>Stacy Byrne</v>
      </c>
      <c r="BZ1013" s="14">
        <f ca="1"/>
        <v>29.99</v>
      </c>
    </row>
    <row r="1014" spans="73:78" x14ac:dyDescent="0.3">
      <c r="BU1014" t="s">
        <v>851</v>
      </c>
      <c r="BV1014" s="8">
        <v>1483.55</v>
      </c>
      <c r="BX1014" s="14">
        <f ca="1"/>
        <v>388</v>
      </c>
      <c r="BY1014" s="14" t="str">
        <f ca="1"/>
        <v>Stacy Chang</v>
      </c>
      <c r="BZ1014" s="14">
        <f ca="1"/>
        <v>990.25</v>
      </c>
    </row>
    <row r="1015" spans="73:78" x14ac:dyDescent="0.3">
      <c r="BU1015" t="s">
        <v>2497</v>
      </c>
      <c r="BV1015" s="8">
        <v>799.05000000000007</v>
      </c>
      <c r="BX1015" s="14">
        <f ca="1"/>
        <v>258</v>
      </c>
      <c r="BY1015" s="14" t="str">
        <f ca="1"/>
        <v>Stacy Gould</v>
      </c>
      <c r="BZ1015" s="14">
        <f ca="1"/>
        <v>1824.33</v>
      </c>
    </row>
    <row r="1016" spans="73:78" x14ac:dyDescent="0.3">
      <c r="BU1016" t="s">
        <v>2446</v>
      </c>
      <c r="BV1016" s="8">
        <v>98.7</v>
      </c>
      <c r="BX1016" s="14">
        <f ca="1"/>
        <v>297</v>
      </c>
      <c r="BY1016" s="14" t="str">
        <f ca="1"/>
        <v>Stanley Steele</v>
      </c>
      <c r="BZ1016" s="14">
        <f ca="1"/>
        <v>1483.55</v>
      </c>
    </row>
    <row r="1017" spans="73:78" x14ac:dyDescent="0.3">
      <c r="BU1017" t="s">
        <v>1616</v>
      </c>
      <c r="BV1017" s="8">
        <v>328.34000000000003</v>
      </c>
      <c r="BX1017" s="14">
        <f ca="1"/>
        <v>431</v>
      </c>
      <c r="BY1017" s="14" t="str">
        <f ca="1"/>
        <v>Stephanie Hawkins</v>
      </c>
      <c r="BZ1017" s="14">
        <f ca="1"/>
        <v>799.05000000000007</v>
      </c>
    </row>
    <row r="1018" spans="73:78" x14ac:dyDescent="0.3">
      <c r="BU1018" t="s">
        <v>3024</v>
      </c>
      <c r="BV1018" s="8">
        <v>5062.49</v>
      </c>
      <c r="BX1018" s="14">
        <f ca="1"/>
        <v>872</v>
      </c>
      <c r="BY1018" s="14" t="str">
        <f ca="1"/>
        <v>Stephanie Sun Perry</v>
      </c>
      <c r="BZ1018" s="14">
        <f ca="1"/>
        <v>98.7</v>
      </c>
    </row>
    <row r="1019" spans="73:78" x14ac:dyDescent="0.3">
      <c r="BU1019" t="s">
        <v>1953</v>
      </c>
      <c r="BV1019" s="8">
        <v>34.11</v>
      </c>
      <c r="BX1019" s="14">
        <f ca="1"/>
        <v>630</v>
      </c>
      <c r="BY1019" s="14" t="str">
        <f ca="1"/>
        <v>Stephen Lam</v>
      </c>
      <c r="BZ1019" s="14">
        <f ca="1"/>
        <v>328.34000000000003</v>
      </c>
    </row>
    <row r="1020" spans="73:78" x14ac:dyDescent="0.3">
      <c r="BU1020" t="s">
        <v>2781</v>
      </c>
      <c r="BV1020" s="8">
        <v>291.64</v>
      </c>
      <c r="BX1020" s="14">
        <f ca="1"/>
        <v>102</v>
      </c>
      <c r="BY1020" s="14" t="str">
        <f ca="1"/>
        <v>Steve McKee</v>
      </c>
      <c r="BZ1020" s="14">
        <f ca="1"/>
        <v>5062.49</v>
      </c>
    </row>
    <row r="1021" spans="73:78" x14ac:dyDescent="0.3">
      <c r="BU1021" t="s">
        <v>2170</v>
      </c>
      <c r="BV1021" s="8">
        <v>1029.96</v>
      </c>
      <c r="BX1021" s="14">
        <f ca="1"/>
        <v>1040</v>
      </c>
      <c r="BY1021" s="14" t="str">
        <f ca="1"/>
        <v>Steve O'Brien</v>
      </c>
      <c r="BZ1021" s="14">
        <f ca="1"/>
        <v>34.11</v>
      </c>
    </row>
    <row r="1022" spans="73:78" x14ac:dyDescent="0.3">
      <c r="BU1022" t="s">
        <v>1456</v>
      </c>
      <c r="BV1022" s="8">
        <v>2025.22</v>
      </c>
      <c r="BX1022" s="14">
        <f ca="1"/>
        <v>657</v>
      </c>
      <c r="BY1022" s="14" t="str">
        <f ca="1"/>
        <v>Steve Raynor</v>
      </c>
      <c r="BZ1022" s="14">
        <f ca="1"/>
        <v>291.64</v>
      </c>
    </row>
    <row r="1023" spans="73:78" x14ac:dyDescent="0.3">
      <c r="BU1023" t="s">
        <v>1479</v>
      </c>
      <c r="BV1023" s="8">
        <v>1362.2</v>
      </c>
      <c r="BX1023" s="14">
        <f ca="1"/>
        <v>378</v>
      </c>
      <c r="BY1023" s="14" t="str">
        <f ca="1"/>
        <v>Steven Long</v>
      </c>
      <c r="BZ1023" s="14">
        <f ca="1"/>
        <v>1029.96</v>
      </c>
    </row>
    <row r="1024" spans="73:78" x14ac:dyDescent="0.3">
      <c r="BU1024" t="s">
        <v>745</v>
      </c>
      <c r="BV1024" s="8">
        <v>59.79</v>
      </c>
      <c r="BX1024" s="14">
        <f ca="1"/>
        <v>234</v>
      </c>
      <c r="BY1024" s="14" t="str">
        <f ca="1"/>
        <v>Stuart C Robinson</v>
      </c>
      <c r="BZ1024" s="14">
        <f ca="1"/>
        <v>2025.22</v>
      </c>
    </row>
    <row r="1025" spans="73:78" x14ac:dyDescent="0.3">
      <c r="BU1025" t="s">
        <v>1377</v>
      </c>
      <c r="BV1025" s="8">
        <v>2848.38</v>
      </c>
      <c r="BX1025" s="14">
        <f ca="1"/>
        <v>314</v>
      </c>
      <c r="BY1025" s="14" t="str">
        <f ca="1"/>
        <v>Stuart Holloway</v>
      </c>
      <c r="BZ1025" s="14">
        <f ca="1"/>
        <v>1362.2</v>
      </c>
    </row>
    <row r="1026" spans="73:78" x14ac:dyDescent="0.3">
      <c r="BU1026" t="s">
        <v>345</v>
      </c>
      <c r="BV1026" s="8">
        <v>421.08</v>
      </c>
      <c r="BX1026" s="14">
        <f ca="1"/>
        <v>953</v>
      </c>
      <c r="BY1026" s="14" t="str">
        <f ca="1"/>
        <v>Stuart Sharma</v>
      </c>
      <c r="BZ1026" s="14">
        <f ca="1"/>
        <v>59.79</v>
      </c>
    </row>
    <row r="1027" spans="73:78" x14ac:dyDescent="0.3">
      <c r="BU1027" t="s">
        <v>1833</v>
      </c>
      <c r="BV1027" s="8">
        <v>459.46999999999997</v>
      </c>
      <c r="BX1027" s="14">
        <f ca="1"/>
        <v>173</v>
      </c>
      <c r="BY1027" s="14" t="str">
        <f ca="1"/>
        <v>Sue Drake</v>
      </c>
      <c r="BZ1027" s="14">
        <f ca="1"/>
        <v>2848.38</v>
      </c>
    </row>
    <row r="1028" spans="73:78" x14ac:dyDescent="0.3">
      <c r="BU1028" t="s">
        <v>943</v>
      </c>
      <c r="BV1028" s="8">
        <v>460.87</v>
      </c>
      <c r="BX1028" s="14">
        <f ca="1"/>
        <v>568</v>
      </c>
      <c r="BY1028" s="14" t="str">
        <f ca="1"/>
        <v>Susan Carroll Berman</v>
      </c>
      <c r="BZ1028" s="14">
        <f ca="1"/>
        <v>421.08</v>
      </c>
    </row>
    <row r="1029" spans="73:78" x14ac:dyDescent="0.3">
      <c r="BU1029" t="s">
        <v>1613</v>
      </c>
      <c r="BV1029" s="8">
        <v>6512.23</v>
      </c>
      <c r="BX1029" s="14">
        <f ca="1"/>
        <v>554</v>
      </c>
      <c r="BY1029" s="14" t="str">
        <f ca="1"/>
        <v>Suzanne Cochran</v>
      </c>
      <c r="BZ1029" s="14">
        <f ca="1"/>
        <v>459.46999999999997</v>
      </c>
    </row>
    <row r="1030" spans="73:78" x14ac:dyDescent="0.3">
      <c r="BU1030" t="s">
        <v>924</v>
      </c>
      <c r="BV1030" s="8">
        <v>5347.1</v>
      </c>
      <c r="BX1030" s="14">
        <f ca="1"/>
        <v>552</v>
      </c>
      <c r="BY1030" s="14" t="str">
        <f ca="1"/>
        <v>Sylvia Bush</v>
      </c>
      <c r="BZ1030" s="14">
        <f ca="1"/>
        <v>460.87</v>
      </c>
    </row>
    <row r="1031" spans="73:78" x14ac:dyDescent="0.3">
      <c r="BU1031" t="s">
        <v>2937</v>
      </c>
      <c r="BV1031" s="8">
        <v>506.5</v>
      </c>
      <c r="BX1031" s="14">
        <f ca="1"/>
        <v>76</v>
      </c>
      <c r="BY1031" s="14" t="str">
        <f ca="1"/>
        <v>Sylvia Kumar</v>
      </c>
      <c r="BZ1031" s="14">
        <f ca="1"/>
        <v>6512.23</v>
      </c>
    </row>
    <row r="1032" spans="73:78" x14ac:dyDescent="0.3">
      <c r="BU1032" t="s">
        <v>1573</v>
      </c>
      <c r="BV1032" s="8">
        <v>99.75</v>
      </c>
      <c r="BX1032" s="14">
        <f ca="1"/>
        <v>97</v>
      </c>
      <c r="BY1032" s="14" t="str">
        <f ca="1"/>
        <v>Tamara Dickinson</v>
      </c>
      <c r="BZ1032" s="14">
        <f ca="1"/>
        <v>5347.1</v>
      </c>
    </row>
    <row r="1033" spans="73:78" x14ac:dyDescent="0.3">
      <c r="BU1033" t="s">
        <v>130</v>
      </c>
      <c r="BV1033" s="8">
        <v>18642.710000000003</v>
      </c>
      <c r="BX1033" s="14">
        <f ca="1"/>
        <v>528</v>
      </c>
      <c r="BY1033" s="14" t="str">
        <f ca="1"/>
        <v>Tammy Buckley</v>
      </c>
      <c r="BZ1033" s="14">
        <f ca="1"/>
        <v>506.5</v>
      </c>
    </row>
    <row r="1034" spans="73:78" x14ac:dyDescent="0.3">
      <c r="BU1034" t="s">
        <v>1386</v>
      </c>
      <c r="BV1034" s="8">
        <v>171.33</v>
      </c>
      <c r="BX1034" s="14">
        <f ca="1"/>
        <v>867</v>
      </c>
      <c r="BY1034" s="14" t="str">
        <f ca="1"/>
        <v>Tammy Goldman</v>
      </c>
      <c r="BZ1034" s="14">
        <f ca="1"/>
        <v>99.75</v>
      </c>
    </row>
    <row r="1035" spans="73:78" x14ac:dyDescent="0.3">
      <c r="BU1035" t="s">
        <v>2735</v>
      </c>
      <c r="BV1035" s="8">
        <v>87.53</v>
      </c>
      <c r="BX1035" s="14">
        <f ca="1"/>
        <v>8</v>
      </c>
      <c r="BY1035" s="14" t="str">
        <f ca="1"/>
        <v>Tammy Raynor</v>
      </c>
      <c r="BZ1035" s="14">
        <f ca="1"/>
        <v>18642.710000000003</v>
      </c>
    </row>
    <row r="1036" spans="73:78" x14ac:dyDescent="0.3">
      <c r="BU1036" t="s">
        <v>1918</v>
      </c>
      <c r="BV1036" s="8">
        <v>77.47</v>
      </c>
      <c r="BX1036" s="14">
        <f ca="1"/>
        <v>770</v>
      </c>
      <c r="BY1036" s="14" t="str">
        <f ca="1"/>
        <v>Tara Gold</v>
      </c>
      <c r="BZ1036" s="14">
        <f ca="1"/>
        <v>171.33</v>
      </c>
    </row>
    <row r="1037" spans="73:78" x14ac:dyDescent="0.3">
      <c r="BU1037" t="s">
        <v>392</v>
      </c>
      <c r="BV1037" s="8">
        <v>686.4</v>
      </c>
      <c r="BX1037" s="14">
        <f ca="1"/>
        <v>894</v>
      </c>
      <c r="BY1037" s="14" t="str">
        <f ca="1"/>
        <v>Tara Powers Underwood</v>
      </c>
      <c r="BZ1037" s="14">
        <f ca="1"/>
        <v>87.53</v>
      </c>
    </row>
    <row r="1038" spans="73:78" x14ac:dyDescent="0.3">
      <c r="BU1038" t="s">
        <v>1374</v>
      </c>
      <c r="BV1038" s="8">
        <v>130.91</v>
      </c>
      <c r="BX1038" s="14">
        <f ca="1"/>
        <v>914</v>
      </c>
      <c r="BY1038" s="14" t="str">
        <f ca="1"/>
        <v>Ted Crowder</v>
      </c>
      <c r="BZ1038" s="14">
        <f ca="1"/>
        <v>77.47</v>
      </c>
    </row>
    <row r="1039" spans="73:78" x14ac:dyDescent="0.3">
      <c r="BU1039" t="s">
        <v>2130</v>
      </c>
      <c r="BV1039" s="8">
        <v>222.53</v>
      </c>
      <c r="BX1039" s="14">
        <f ca="1"/>
        <v>461</v>
      </c>
      <c r="BY1039" s="14" t="str">
        <f ca="1"/>
        <v>Ted Dunlap</v>
      </c>
      <c r="BZ1039" s="14">
        <f ca="1"/>
        <v>686.4</v>
      </c>
    </row>
    <row r="1040" spans="73:78" x14ac:dyDescent="0.3">
      <c r="BU1040" t="s">
        <v>2252</v>
      </c>
      <c r="BV1040" s="8">
        <v>131.26</v>
      </c>
      <c r="BX1040" s="14">
        <f ca="1"/>
        <v>816</v>
      </c>
      <c r="BY1040" s="14" t="str">
        <f ca="1"/>
        <v>Ted Durham</v>
      </c>
      <c r="BZ1040" s="14">
        <f ca="1"/>
        <v>130.91</v>
      </c>
    </row>
    <row r="1041" spans="73:78" x14ac:dyDescent="0.3">
      <c r="BU1041" t="s">
        <v>1477</v>
      </c>
      <c r="BV1041" s="8">
        <v>1076.6699999999998</v>
      </c>
      <c r="BX1041" s="14">
        <f ca="1"/>
        <v>723</v>
      </c>
      <c r="BY1041" s="14" t="str">
        <f ca="1"/>
        <v>Teresa Bishop</v>
      </c>
      <c r="BZ1041" s="14">
        <f ca="1"/>
        <v>222.53</v>
      </c>
    </row>
    <row r="1042" spans="73:78" x14ac:dyDescent="0.3">
      <c r="BU1042" t="s">
        <v>2366</v>
      </c>
      <c r="BV1042" s="8">
        <v>1506.89</v>
      </c>
      <c r="BX1042" s="14">
        <f ca="1"/>
        <v>815</v>
      </c>
      <c r="BY1042" s="14" t="str">
        <f ca="1"/>
        <v>Teresa Hill</v>
      </c>
      <c r="BZ1042" s="14">
        <f ca="1"/>
        <v>131.26</v>
      </c>
    </row>
    <row r="1043" spans="73:78" x14ac:dyDescent="0.3">
      <c r="BU1043" t="s">
        <v>2747</v>
      </c>
      <c r="BV1043" s="8">
        <v>99.36</v>
      </c>
      <c r="BX1043" s="14">
        <f ca="1"/>
        <v>368</v>
      </c>
      <c r="BY1043" s="14" t="str">
        <f ca="1"/>
        <v>Teresa Wallace</v>
      </c>
      <c r="BZ1043" s="14">
        <f ca="1"/>
        <v>1076.6699999999998</v>
      </c>
    </row>
    <row r="1044" spans="73:78" x14ac:dyDescent="0.3">
      <c r="BU1044" t="s">
        <v>2924</v>
      </c>
      <c r="BV1044" s="8">
        <v>355.92</v>
      </c>
      <c r="BX1044" s="14">
        <f ca="1"/>
        <v>293</v>
      </c>
      <c r="BY1044" s="14" t="str">
        <f ca="1"/>
        <v>Teresa Watts</v>
      </c>
      <c r="BZ1044" s="14">
        <f ca="1"/>
        <v>1506.89</v>
      </c>
    </row>
    <row r="1045" spans="73:78" x14ac:dyDescent="0.3">
      <c r="BU1045" t="s">
        <v>2950</v>
      </c>
      <c r="BV1045" s="8">
        <v>70.03</v>
      </c>
      <c r="BX1045" s="14">
        <f ca="1"/>
        <v>870</v>
      </c>
      <c r="BY1045" s="14" t="str">
        <f ca="1"/>
        <v>Terry Klein</v>
      </c>
      <c r="BZ1045" s="14">
        <f ca="1"/>
        <v>99.36</v>
      </c>
    </row>
    <row r="1046" spans="73:78" x14ac:dyDescent="0.3">
      <c r="BU1046" t="s">
        <v>2945</v>
      </c>
      <c r="BV1046" s="8">
        <v>647.07000000000005</v>
      </c>
      <c r="BX1046" s="14">
        <f ca="1"/>
        <v>615</v>
      </c>
      <c r="BY1046" s="14" t="str">
        <f ca="1"/>
        <v>Thelma Abrams</v>
      </c>
      <c r="BZ1046" s="14">
        <f ca="1"/>
        <v>355.92</v>
      </c>
    </row>
    <row r="1047" spans="73:78" x14ac:dyDescent="0.3">
      <c r="BU1047" t="s">
        <v>1693</v>
      </c>
      <c r="BV1047" s="8">
        <v>4146.28</v>
      </c>
      <c r="BX1047" s="14">
        <f ca="1"/>
        <v>930</v>
      </c>
      <c r="BY1047" s="14" t="str">
        <f ca="1"/>
        <v>Thelma Murray</v>
      </c>
      <c r="BZ1047" s="14">
        <f ca="1"/>
        <v>70.03</v>
      </c>
    </row>
    <row r="1048" spans="73:78" x14ac:dyDescent="0.3">
      <c r="BU1048" t="s">
        <v>3003</v>
      </c>
      <c r="BV1048" s="8">
        <v>220.92</v>
      </c>
      <c r="BX1048" s="14">
        <f ca="1"/>
        <v>476</v>
      </c>
      <c r="BY1048" s="14" t="str">
        <f ca="1"/>
        <v>Theodore Moran</v>
      </c>
      <c r="BZ1048" s="14">
        <f ca="1"/>
        <v>647.07000000000005</v>
      </c>
    </row>
    <row r="1049" spans="73:78" x14ac:dyDescent="0.3">
      <c r="BU1049" t="s">
        <v>1674</v>
      </c>
      <c r="BV1049" s="8">
        <v>658.44</v>
      </c>
      <c r="BX1049" s="14">
        <f ca="1"/>
        <v>124</v>
      </c>
      <c r="BY1049" s="14" t="str">
        <f ca="1"/>
        <v>Theodore Rubin</v>
      </c>
      <c r="BZ1049" s="14">
        <f ca="1"/>
        <v>4146.28</v>
      </c>
    </row>
    <row r="1050" spans="73:78" x14ac:dyDescent="0.3">
      <c r="BU1050" t="s">
        <v>2377</v>
      </c>
      <c r="BV1050" s="8">
        <v>1310.73</v>
      </c>
      <c r="BX1050" s="14">
        <f ca="1"/>
        <v>724</v>
      </c>
      <c r="BY1050" s="14" t="str">
        <f ca="1"/>
        <v>Theodore Tyson</v>
      </c>
      <c r="BZ1050" s="14">
        <f ca="1"/>
        <v>220.92</v>
      </c>
    </row>
    <row r="1051" spans="73:78" x14ac:dyDescent="0.3">
      <c r="BU1051" t="s">
        <v>2891</v>
      </c>
      <c r="BV1051" s="8">
        <v>174.58</v>
      </c>
      <c r="BX1051" s="14">
        <f ca="1"/>
        <v>470</v>
      </c>
      <c r="BY1051" s="14" t="str">
        <f ca="1"/>
        <v>Theresa Winters</v>
      </c>
      <c r="BZ1051" s="14">
        <f ca="1"/>
        <v>658.44</v>
      </c>
    </row>
    <row r="1052" spans="73:78" x14ac:dyDescent="0.3">
      <c r="BU1052" t="s">
        <v>2435</v>
      </c>
      <c r="BV1052" s="8">
        <v>369.78</v>
      </c>
      <c r="BX1052" s="14">
        <f ca="1"/>
        <v>322</v>
      </c>
      <c r="BY1052" s="14" t="str">
        <f ca="1"/>
        <v>Thomas McAllister</v>
      </c>
      <c r="BZ1052" s="14">
        <f ca="1"/>
        <v>1310.73</v>
      </c>
    </row>
    <row r="1053" spans="73:78" x14ac:dyDescent="0.3">
      <c r="BU1053" t="s">
        <v>1718</v>
      </c>
      <c r="BV1053" s="8">
        <v>2131.9900000000002</v>
      </c>
      <c r="BX1053" s="14">
        <f ca="1"/>
        <v>767</v>
      </c>
      <c r="BY1053" s="14" t="str">
        <f ca="1"/>
        <v>Thomas Spence</v>
      </c>
      <c r="BZ1053" s="14">
        <f ca="1"/>
        <v>174.58</v>
      </c>
    </row>
    <row r="1054" spans="73:78" x14ac:dyDescent="0.3">
      <c r="BU1054" t="s">
        <v>1542</v>
      </c>
      <c r="BV1054" s="8">
        <v>1417.42</v>
      </c>
      <c r="BX1054" s="14">
        <f ca="1"/>
        <v>607</v>
      </c>
      <c r="BY1054" s="14" t="str">
        <f ca="1"/>
        <v>Tiffany Grossman Hardin</v>
      </c>
      <c r="BZ1054" s="14">
        <f ca="1"/>
        <v>369.78</v>
      </c>
    </row>
    <row r="1055" spans="73:78" x14ac:dyDescent="0.3">
      <c r="BU1055" t="s">
        <v>2593</v>
      </c>
      <c r="BV1055" s="8">
        <v>116.93</v>
      </c>
      <c r="BX1055" s="14">
        <f ca="1"/>
        <v>228</v>
      </c>
      <c r="BY1055" s="14" t="str">
        <f ca="1"/>
        <v>Tiffany Merrill</v>
      </c>
      <c r="BZ1055" s="14">
        <f ca="1"/>
        <v>2131.9900000000002</v>
      </c>
    </row>
    <row r="1056" spans="73:78" x14ac:dyDescent="0.3">
      <c r="BU1056" t="s">
        <v>462</v>
      </c>
      <c r="BV1056" s="8">
        <v>413</v>
      </c>
      <c r="BX1056" s="14">
        <f ca="1"/>
        <v>307</v>
      </c>
      <c r="BY1056" s="14" t="str">
        <f ca="1"/>
        <v>Tim Connolly</v>
      </c>
      <c r="BZ1056" s="14">
        <f ca="1"/>
        <v>1417.42</v>
      </c>
    </row>
    <row r="1057" spans="73:78" x14ac:dyDescent="0.3">
      <c r="BU1057" t="s">
        <v>230</v>
      </c>
      <c r="BV1057" s="8">
        <v>9492.92</v>
      </c>
      <c r="BX1057" s="14">
        <f ca="1"/>
        <v>838</v>
      </c>
      <c r="BY1057" s="14" t="str">
        <f ca="1"/>
        <v>Timothy Currie</v>
      </c>
      <c r="BZ1057" s="14">
        <f ca="1"/>
        <v>116.93</v>
      </c>
    </row>
    <row r="1058" spans="73:78" x14ac:dyDescent="0.3">
      <c r="BU1058" t="s">
        <v>882</v>
      </c>
      <c r="BV1058" s="8">
        <v>128.54</v>
      </c>
      <c r="BX1058" s="14">
        <f ca="1"/>
        <v>574</v>
      </c>
      <c r="BY1058" s="14" t="str">
        <f ca="1"/>
        <v>Timothy Reese</v>
      </c>
      <c r="BZ1058" s="14">
        <f ca="1"/>
        <v>413</v>
      </c>
    </row>
    <row r="1059" spans="73:78" x14ac:dyDescent="0.3">
      <c r="BU1059" t="s">
        <v>1421</v>
      </c>
      <c r="BV1059" s="8">
        <v>236.97</v>
      </c>
      <c r="BX1059" s="14">
        <f ca="1"/>
        <v>44</v>
      </c>
      <c r="BY1059" s="14" t="str">
        <f ca="1"/>
        <v>Timothy Ross</v>
      </c>
      <c r="BZ1059" s="14">
        <f ca="1"/>
        <v>9492.92</v>
      </c>
    </row>
    <row r="1060" spans="73:78" x14ac:dyDescent="0.3">
      <c r="BU1060" t="s">
        <v>2910</v>
      </c>
      <c r="BV1060" s="8">
        <v>291.39999999999998</v>
      </c>
      <c r="BX1060" s="14">
        <f ca="1"/>
        <v>819</v>
      </c>
      <c r="BY1060" s="14" t="str">
        <f ca="1"/>
        <v>Tina Evans</v>
      </c>
      <c r="BZ1060" s="14">
        <f ca="1"/>
        <v>128.54</v>
      </c>
    </row>
    <row r="1061" spans="73:78" x14ac:dyDescent="0.3">
      <c r="BU1061" t="s">
        <v>1969</v>
      </c>
      <c r="BV1061" s="8">
        <v>12584.99</v>
      </c>
      <c r="BX1061" s="14">
        <f ca="1"/>
        <v>709</v>
      </c>
      <c r="BY1061" s="14" t="str">
        <f ca="1"/>
        <v>Tina Monroe</v>
      </c>
      <c r="BZ1061" s="14">
        <f ca="1"/>
        <v>236.97</v>
      </c>
    </row>
    <row r="1062" spans="73:78" x14ac:dyDescent="0.3">
      <c r="BU1062" t="s">
        <v>644</v>
      </c>
      <c r="BV1062" s="8">
        <v>11.13</v>
      </c>
      <c r="BX1062" s="14">
        <f ca="1"/>
        <v>659</v>
      </c>
      <c r="BY1062" s="14" t="str">
        <f ca="1"/>
        <v>Todd D Norris</v>
      </c>
      <c r="BZ1062" s="14">
        <f ca="1"/>
        <v>291.39999999999998</v>
      </c>
    </row>
    <row r="1063" spans="73:78" x14ac:dyDescent="0.3">
      <c r="BU1063" t="s">
        <v>2102</v>
      </c>
      <c r="BV1063" s="8">
        <v>1174.4499999999998</v>
      </c>
      <c r="BX1063" s="14">
        <f ca="1"/>
        <v>20</v>
      </c>
      <c r="BY1063" s="14" t="str">
        <f ca="1"/>
        <v>Tom Hoyle Honeycutt</v>
      </c>
      <c r="BZ1063" s="14">
        <f ca="1"/>
        <v>12584.99</v>
      </c>
    </row>
    <row r="1064" spans="73:78" x14ac:dyDescent="0.3">
      <c r="BU1064" t="s">
        <v>3025</v>
      </c>
      <c r="BV1064" s="8">
        <v>17.420000000000002</v>
      </c>
      <c r="BX1064" s="14">
        <f ca="1"/>
        <v>1110</v>
      </c>
      <c r="BY1064" s="14" t="str">
        <f ca="1"/>
        <v>Tom McFarland</v>
      </c>
      <c r="BZ1064" s="14">
        <f ca="1"/>
        <v>11.13</v>
      </c>
    </row>
    <row r="1065" spans="73:78" x14ac:dyDescent="0.3">
      <c r="BU1065" t="s">
        <v>389</v>
      </c>
      <c r="BV1065" s="8">
        <v>49.24</v>
      </c>
      <c r="BX1065" s="14">
        <f ca="1"/>
        <v>350</v>
      </c>
      <c r="BY1065" s="14" t="str">
        <f ca="1"/>
        <v>Tommy Ellis Ritchie</v>
      </c>
      <c r="BZ1065" s="14">
        <f ca="1"/>
        <v>1174.4499999999998</v>
      </c>
    </row>
    <row r="1066" spans="73:78" x14ac:dyDescent="0.3">
      <c r="BU1066" t="s">
        <v>2755</v>
      </c>
      <c r="BV1066" s="8">
        <v>161.26</v>
      </c>
      <c r="BX1066" s="14">
        <f ca="1"/>
        <v>1097</v>
      </c>
      <c r="BY1066" s="14" t="str">
        <f ca="1"/>
        <v>Tommy Honeycutt</v>
      </c>
      <c r="BZ1066" s="14">
        <f ca="1"/>
        <v>17.420000000000002</v>
      </c>
    </row>
    <row r="1067" spans="73:78" x14ac:dyDescent="0.3">
      <c r="BU1067" t="s">
        <v>125</v>
      </c>
      <c r="BV1067" s="8">
        <v>32194.12</v>
      </c>
      <c r="BX1067" s="14">
        <f ca="1"/>
        <v>996</v>
      </c>
      <c r="BY1067" s="14" t="str">
        <f ca="1"/>
        <v>Tommy Lutz</v>
      </c>
      <c r="BZ1067" s="14">
        <f ca="1"/>
        <v>49.24</v>
      </c>
    </row>
    <row r="1068" spans="73:78" x14ac:dyDescent="0.3">
      <c r="BU1068" t="s">
        <v>1391</v>
      </c>
      <c r="BV1068" s="8">
        <v>58.84</v>
      </c>
      <c r="BX1068" s="14">
        <f ca="1"/>
        <v>782</v>
      </c>
      <c r="BY1068" s="14" t="str">
        <f ca="1"/>
        <v>Toni Owens Poe</v>
      </c>
      <c r="BZ1068" s="14">
        <f ca="1"/>
        <v>161.26</v>
      </c>
    </row>
    <row r="1069" spans="73:78" x14ac:dyDescent="0.3">
      <c r="BU1069" t="s">
        <v>2229</v>
      </c>
      <c r="BV1069" s="8">
        <v>60.24</v>
      </c>
      <c r="BX1069" s="14">
        <f ca="1"/>
        <v>3</v>
      </c>
      <c r="BY1069" s="14" t="str">
        <f ca="1"/>
        <v>Toni Swanson</v>
      </c>
      <c r="BZ1069" s="14">
        <f ca="1"/>
        <v>32194.12</v>
      </c>
    </row>
    <row r="1070" spans="73:78" x14ac:dyDescent="0.3">
      <c r="BU1070" t="s">
        <v>302</v>
      </c>
      <c r="BV1070" s="8">
        <v>3084.04</v>
      </c>
      <c r="BX1070" s="14">
        <f ca="1"/>
        <v>956</v>
      </c>
      <c r="BY1070" s="14" t="str">
        <f ca="1"/>
        <v>Tony Chandler</v>
      </c>
      <c r="BZ1070" s="14">
        <f ca="1"/>
        <v>58.84</v>
      </c>
    </row>
    <row r="1071" spans="73:78" x14ac:dyDescent="0.3">
      <c r="BU1071" t="s">
        <v>1595</v>
      </c>
      <c r="BV1071" s="8">
        <v>4.21</v>
      </c>
      <c r="BX1071" s="14">
        <f ca="1"/>
        <v>951</v>
      </c>
      <c r="BY1071" s="14" t="str">
        <f ca="1"/>
        <v>Tony Doyle</v>
      </c>
      <c r="BZ1071" s="14">
        <f ca="1"/>
        <v>60.24</v>
      </c>
    </row>
    <row r="1072" spans="73:78" x14ac:dyDescent="0.3">
      <c r="BU1072" t="s">
        <v>1815</v>
      </c>
      <c r="BV1072" s="8">
        <v>871.5</v>
      </c>
      <c r="BX1072" s="14">
        <f ca="1"/>
        <v>161</v>
      </c>
      <c r="BY1072" s="14" t="str">
        <f ca="1"/>
        <v>Tony Wilkins Winters</v>
      </c>
      <c r="BZ1072" s="14">
        <f ca="1"/>
        <v>3084.04</v>
      </c>
    </row>
    <row r="1073" spans="73:78" x14ac:dyDescent="0.3">
      <c r="BU1073" t="s">
        <v>1346</v>
      </c>
      <c r="BV1073" s="8">
        <v>342.56</v>
      </c>
      <c r="BX1073" s="14">
        <f ca="1"/>
        <v>1128</v>
      </c>
      <c r="BY1073" s="14" t="str">
        <f ca="1"/>
        <v>Tonya Miller</v>
      </c>
      <c r="BZ1073" s="14">
        <f ca="1"/>
        <v>4.21</v>
      </c>
    </row>
    <row r="1074" spans="73:78" x14ac:dyDescent="0.3">
      <c r="BU1074" t="s">
        <v>600</v>
      </c>
      <c r="BV1074" s="8">
        <v>389.97</v>
      </c>
      <c r="BX1074" s="14">
        <f ca="1"/>
        <v>418</v>
      </c>
      <c r="BY1074" s="14" t="str">
        <f ca="1"/>
        <v>Tonya Proctor</v>
      </c>
      <c r="BZ1074" s="14">
        <f ca="1"/>
        <v>871.5</v>
      </c>
    </row>
    <row r="1075" spans="73:78" x14ac:dyDescent="0.3">
      <c r="BU1075" t="s">
        <v>2339</v>
      </c>
      <c r="BV1075" s="8">
        <v>2610.56</v>
      </c>
      <c r="BX1075" s="14">
        <f ca="1"/>
        <v>622</v>
      </c>
      <c r="BY1075" s="14" t="str">
        <f ca="1"/>
        <v>Tracy Buckley</v>
      </c>
      <c r="BZ1075" s="14">
        <f ca="1"/>
        <v>342.56</v>
      </c>
    </row>
    <row r="1076" spans="73:78" x14ac:dyDescent="0.3">
      <c r="BU1076" t="s">
        <v>2894</v>
      </c>
      <c r="BV1076" s="8">
        <v>47.95</v>
      </c>
      <c r="BX1076" s="14">
        <f ca="1"/>
        <v>592</v>
      </c>
      <c r="BY1076" s="14" t="str">
        <f ca="1"/>
        <v>Tracy Dyer</v>
      </c>
      <c r="BZ1076" s="14">
        <f ca="1"/>
        <v>389.97</v>
      </c>
    </row>
    <row r="1077" spans="73:78" x14ac:dyDescent="0.3">
      <c r="BU1077" t="s">
        <v>2998</v>
      </c>
      <c r="BV1077" s="8">
        <v>41.4</v>
      </c>
      <c r="BX1077" s="14">
        <f ca="1"/>
        <v>193</v>
      </c>
      <c r="BY1077" s="14" t="str">
        <f ca="1"/>
        <v>Tracy G Starr</v>
      </c>
      <c r="BZ1077" s="14">
        <f ca="1"/>
        <v>2610.56</v>
      </c>
    </row>
    <row r="1078" spans="73:78" x14ac:dyDescent="0.3">
      <c r="BU1078" t="s">
        <v>1773</v>
      </c>
      <c r="BV1078" s="8">
        <v>58.3</v>
      </c>
      <c r="BX1078" s="14">
        <f ca="1"/>
        <v>1001</v>
      </c>
      <c r="BY1078" s="14" t="str">
        <f ca="1"/>
        <v>Tracy Livingston</v>
      </c>
      <c r="BZ1078" s="14">
        <f ca="1"/>
        <v>47.95</v>
      </c>
    </row>
    <row r="1079" spans="73:78" x14ac:dyDescent="0.3">
      <c r="BU1079" t="s">
        <v>119</v>
      </c>
      <c r="BV1079" s="8">
        <v>2238.15</v>
      </c>
      <c r="BX1079" s="14">
        <f ca="1"/>
        <v>1015</v>
      </c>
      <c r="BY1079" s="14" t="str">
        <f ca="1"/>
        <v>Tracy Schultz</v>
      </c>
      <c r="BZ1079" s="14">
        <f ca="1"/>
        <v>41.4</v>
      </c>
    </row>
    <row r="1080" spans="73:78" x14ac:dyDescent="0.3">
      <c r="BU1080" t="s">
        <v>2721</v>
      </c>
      <c r="BV1080" s="8">
        <v>394.1</v>
      </c>
      <c r="BX1080" s="14">
        <f ca="1"/>
        <v>958</v>
      </c>
      <c r="BY1080" s="14" t="str">
        <f ca="1"/>
        <v>Troy Casey</v>
      </c>
      <c r="BZ1080" s="14">
        <f ca="1"/>
        <v>58.3</v>
      </c>
    </row>
    <row r="1081" spans="73:78" x14ac:dyDescent="0.3">
      <c r="BU1081" t="s">
        <v>1246</v>
      </c>
      <c r="BV1081" s="8">
        <v>1998.36</v>
      </c>
      <c r="BX1081" s="14">
        <f ca="1"/>
        <v>217</v>
      </c>
      <c r="BY1081" s="14" t="str">
        <f ca="1"/>
        <v>Troy Cassidy</v>
      </c>
      <c r="BZ1081" s="14">
        <f ca="1"/>
        <v>2238.15</v>
      </c>
    </row>
    <row r="1082" spans="73:78" x14ac:dyDescent="0.3">
      <c r="BU1082" t="s">
        <v>2553</v>
      </c>
      <c r="BV1082" s="8">
        <v>1008.53</v>
      </c>
      <c r="BX1082" s="14">
        <f ca="1"/>
        <v>587</v>
      </c>
      <c r="BY1082" s="14" t="str">
        <f ca="1"/>
        <v>Troy Moon</v>
      </c>
      <c r="BZ1082" s="14">
        <f ca="1"/>
        <v>394.1</v>
      </c>
    </row>
    <row r="1083" spans="73:78" x14ac:dyDescent="0.3">
      <c r="BU1083" t="s">
        <v>261</v>
      </c>
      <c r="BV1083" s="8">
        <v>4454.7300000000005</v>
      </c>
      <c r="BX1083" s="14">
        <f ca="1"/>
        <v>238</v>
      </c>
      <c r="BY1083" s="14" t="str">
        <f ca="1"/>
        <v>Valerie Moon</v>
      </c>
      <c r="BZ1083" s="14">
        <f ca="1"/>
        <v>1998.36</v>
      </c>
    </row>
    <row r="1084" spans="73:78" x14ac:dyDescent="0.3">
      <c r="BU1084" t="s">
        <v>1977</v>
      </c>
      <c r="BV1084" s="8">
        <v>393.94</v>
      </c>
      <c r="BX1084" s="14">
        <f ca="1"/>
        <v>383</v>
      </c>
      <c r="BY1084" s="14" t="str">
        <f ca="1"/>
        <v>Valerie Siegel</v>
      </c>
      <c r="BZ1084" s="14">
        <f ca="1"/>
        <v>1008.53</v>
      </c>
    </row>
    <row r="1085" spans="73:78" x14ac:dyDescent="0.3">
      <c r="BU1085" t="s">
        <v>2028</v>
      </c>
      <c r="BV1085" s="8">
        <v>411.40999999999997</v>
      </c>
      <c r="BX1085" s="14">
        <f ca="1"/>
        <v>119</v>
      </c>
      <c r="BY1085" s="14" t="str">
        <f ca="1"/>
        <v>Vanessa Boyer</v>
      </c>
      <c r="BZ1085" s="14">
        <f ca="1"/>
        <v>4454.7300000000005</v>
      </c>
    </row>
    <row r="1086" spans="73:78" x14ac:dyDescent="0.3">
      <c r="BU1086" t="s">
        <v>747</v>
      </c>
      <c r="BV1086" s="8">
        <v>7840.04</v>
      </c>
      <c r="BX1086" s="14">
        <f ca="1"/>
        <v>589</v>
      </c>
      <c r="BY1086" s="14" t="str">
        <f ca="1"/>
        <v>Vanessa Day</v>
      </c>
      <c r="BZ1086" s="14">
        <f ca="1"/>
        <v>393.94</v>
      </c>
    </row>
    <row r="1087" spans="73:78" x14ac:dyDescent="0.3">
      <c r="BU1087" t="s">
        <v>2519</v>
      </c>
      <c r="BV1087" s="8">
        <v>2366.5100000000002</v>
      </c>
      <c r="BX1087" s="14">
        <f ca="1"/>
        <v>577</v>
      </c>
      <c r="BY1087" s="14" t="str">
        <f ca="1"/>
        <v>Vanessa Winstead</v>
      </c>
      <c r="BZ1087" s="14">
        <f ca="1"/>
        <v>411.40999999999997</v>
      </c>
    </row>
    <row r="1088" spans="73:78" x14ac:dyDescent="0.3">
      <c r="BU1088" t="s">
        <v>1135</v>
      </c>
      <c r="BV1088" s="8">
        <v>377.44</v>
      </c>
      <c r="BX1088" s="14">
        <f ca="1"/>
        <v>59</v>
      </c>
      <c r="BY1088" s="14" t="str">
        <f ca="1"/>
        <v>Vernon Hirsch Singleton</v>
      </c>
      <c r="BZ1088" s="14">
        <f ca="1"/>
        <v>7840.04</v>
      </c>
    </row>
    <row r="1089" spans="73:78" x14ac:dyDescent="0.3">
      <c r="BU1089" t="s">
        <v>1720</v>
      </c>
      <c r="BV1089" s="8">
        <v>1839.91</v>
      </c>
      <c r="BX1089" s="14">
        <f ca="1"/>
        <v>207</v>
      </c>
      <c r="BY1089" s="14" t="str">
        <f ca="1"/>
        <v>Veronica Peck</v>
      </c>
      <c r="BZ1089" s="14">
        <f ca="1"/>
        <v>2366.5100000000002</v>
      </c>
    </row>
    <row r="1090" spans="73:78" x14ac:dyDescent="0.3">
      <c r="BU1090" t="s">
        <v>2302</v>
      </c>
      <c r="BV1090" s="8">
        <v>7410.3</v>
      </c>
      <c r="BX1090" s="14">
        <f ca="1"/>
        <v>603</v>
      </c>
      <c r="BY1090" s="14" t="str">
        <f ca="1"/>
        <v>Vicki Bond</v>
      </c>
      <c r="BZ1090" s="14">
        <f ca="1"/>
        <v>377.44</v>
      </c>
    </row>
    <row r="1091" spans="73:78" x14ac:dyDescent="0.3">
      <c r="BU1091" t="s">
        <v>2940</v>
      </c>
      <c r="BV1091" s="8">
        <v>1379.9099999999999</v>
      </c>
      <c r="BX1091" s="14">
        <f ca="1"/>
        <v>256</v>
      </c>
      <c r="BY1091" s="14" t="str">
        <f ca="1"/>
        <v>Vicki Hauser</v>
      </c>
      <c r="BZ1091" s="14">
        <f ca="1"/>
        <v>1839.91</v>
      </c>
    </row>
    <row r="1092" spans="73:78" x14ac:dyDescent="0.3">
      <c r="BU1092" t="s">
        <v>2453</v>
      </c>
      <c r="BV1092" s="8">
        <v>416.95</v>
      </c>
      <c r="BX1092" s="14">
        <f ca="1"/>
        <v>66</v>
      </c>
      <c r="BY1092" s="14" t="str">
        <f ca="1"/>
        <v>Vicki Womble</v>
      </c>
      <c r="BZ1092" s="14">
        <f ca="1"/>
        <v>7410.3</v>
      </c>
    </row>
    <row r="1093" spans="73:78" x14ac:dyDescent="0.3">
      <c r="BU1093" t="s">
        <v>1069</v>
      </c>
      <c r="BV1093" s="8">
        <v>3655.9200000000005</v>
      </c>
      <c r="BX1093" s="14">
        <f ca="1"/>
        <v>311</v>
      </c>
      <c r="BY1093" s="14" t="str">
        <f ca="1"/>
        <v>Vicki Zhu Daniels</v>
      </c>
      <c r="BZ1093" s="14">
        <f ca="1"/>
        <v>1379.9099999999999</v>
      </c>
    </row>
    <row r="1094" spans="73:78" x14ac:dyDescent="0.3">
      <c r="BU1094" t="s">
        <v>1959</v>
      </c>
      <c r="BV1094" s="8">
        <v>378.23</v>
      </c>
      <c r="BX1094" s="14">
        <f ca="1"/>
        <v>571</v>
      </c>
      <c r="BY1094" s="14" t="str">
        <f ca="1"/>
        <v>Vickie Andrews</v>
      </c>
      <c r="BZ1094" s="14">
        <f ca="1"/>
        <v>416.95</v>
      </c>
    </row>
    <row r="1095" spans="73:78" x14ac:dyDescent="0.3">
      <c r="BU1095" t="s">
        <v>2689</v>
      </c>
      <c r="BV1095" s="8">
        <v>204.34</v>
      </c>
      <c r="BX1095" s="14">
        <f ca="1"/>
        <v>143</v>
      </c>
      <c r="BY1095" s="14" t="str">
        <f ca="1"/>
        <v>Vickie Coates</v>
      </c>
      <c r="BZ1095" s="14">
        <f ca="1"/>
        <v>3655.9200000000005</v>
      </c>
    </row>
    <row r="1096" spans="73:78" x14ac:dyDescent="0.3">
      <c r="BU1096" t="s">
        <v>1799</v>
      </c>
      <c r="BV1096" s="8">
        <v>32.39</v>
      </c>
      <c r="BX1096" s="14">
        <f ca="1"/>
        <v>602</v>
      </c>
      <c r="BY1096" s="14" t="str">
        <f ca="1"/>
        <v>Vickie Gonzalez</v>
      </c>
      <c r="BZ1096" s="14">
        <f ca="1"/>
        <v>378.23</v>
      </c>
    </row>
    <row r="1097" spans="73:78" x14ac:dyDescent="0.3">
      <c r="BU1097" t="s">
        <v>1192</v>
      </c>
      <c r="BV1097" s="8">
        <v>2512.3200000000002</v>
      </c>
      <c r="BX1097" s="14">
        <f ca="1"/>
        <v>737</v>
      </c>
      <c r="BY1097" s="14" t="str">
        <f ca="1"/>
        <v>Vickie Martinez</v>
      </c>
      <c r="BZ1097" s="14">
        <f ca="1"/>
        <v>204.34</v>
      </c>
    </row>
    <row r="1098" spans="73:78" x14ac:dyDescent="0.3">
      <c r="BU1098" t="s">
        <v>2309</v>
      </c>
      <c r="BV1098" s="8">
        <v>393.46000000000004</v>
      </c>
      <c r="BX1098" s="14">
        <f ca="1"/>
        <v>1048</v>
      </c>
      <c r="BY1098" s="14" t="str">
        <f ca="1"/>
        <v>Vickie Morse</v>
      </c>
      <c r="BZ1098" s="14">
        <f ca="1"/>
        <v>32.39</v>
      </c>
    </row>
    <row r="1099" spans="73:78" x14ac:dyDescent="0.3">
      <c r="BU1099" t="s">
        <v>2753</v>
      </c>
      <c r="BV1099" s="8">
        <v>8.49</v>
      </c>
      <c r="BX1099" s="14">
        <f ca="1"/>
        <v>197</v>
      </c>
      <c r="BY1099" s="14" t="str">
        <f ca="1"/>
        <v>Victor Cherry</v>
      </c>
      <c r="BZ1099" s="14">
        <f ca="1"/>
        <v>2512.3200000000002</v>
      </c>
    </row>
    <row r="1100" spans="73:78" x14ac:dyDescent="0.3">
      <c r="BU1100" t="s">
        <v>1205</v>
      </c>
      <c r="BV1100" s="8">
        <v>653.30000000000007</v>
      </c>
      <c r="BX1100" s="14">
        <f ca="1"/>
        <v>590</v>
      </c>
      <c r="BY1100" s="14" t="str">
        <f ca="1"/>
        <v>Victoria Baker Hoover</v>
      </c>
      <c r="BZ1100" s="14">
        <f ca="1"/>
        <v>393.46000000000004</v>
      </c>
    </row>
    <row r="1101" spans="73:78" x14ac:dyDescent="0.3">
      <c r="BU1101" t="s">
        <v>989</v>
      </c>
      <c r="BV1101" s="8">
        <v>1196.68</v>
      </c>
      <c r="BX1101" s="14">
        <f ca="1"/>
        <v>1120</v>
      </c>
      <c r="BY1101" s="14" t="str">
        <f ca="1"/>
        <v>Vincent Daniel</v>
      </c>
      <c r="BZ1101" s="14">
        <f ca="1"/>
        <v>8.49</v>
      </c>
    </row>
    <row r="1102" spans="73:78" x14ac:dyDescent="0.3">
      <c r="BU1102" t="s">
        <v>417</v>
      </c>
      <c r="BV1102" s="8">
        <v>19.32</v>
      </c>
      <c r="BX1102" s="14">
        <f ca="1"/>
        <v>473</v>
      </c>
      <c r="BY1102" s="14" t="str">
        <f ca="1"/>
        <v>Vincent Hale</v>
      </c>
      <c r="BZ1102" s="14">
        <f ca="1"/>
        <v>653.30000000000007</v>
      </c>
    </row>
    <row r="1103" spans="73:78" x14ac:dyDescent="0.3">
      <c r="BU1103" t="s">
        <v>2603</v>
      </c>
      <c r="BV1103" s="8">
        <v>283.44</v>
      </c>
      <c r="BX1103" s="14">
        <f ca="1"/>
        <v>346</v>
      </c>
      <c r="BY1103" s="14" t="str">
        <f ca="1"/>
        <v>Virginia Gay</v>
      </c>
      <c r="BZ1103" s="14">
        <f ca="1"/>
        <v>1196.68</v>
      </c>
    </row>
    <row r="1104" spans="73:78" x14ac:dyDescent="0.3">
      <c r="BU1104" t="s">
        <v>1622</v>
      </c>
      <c r="BV1104" s="8">
        <v>51.86</v>
      </c>
      <c r="BX1104" s="14">
        <f ca="1"/>
        <v>1089</v>
      </c>
      <c r="BY1104" s="14" t="str">
        <f ca="1"/>
        <v>Virginia McNeill</v>
      </c>
      <c r="BZ1104" s="14">
        <f ca="1"/>
        <v>19.32</v>
      </c>
    </row>
    <row r="1105" spans="73:78" x14ac:dyDescent="0.3">
      <c r="BU1105" t="s">
        <v>1845</v>
      </c>
      <c r="BV1105" s="8">
        <v>2230.12</v>
      </c>
      <c r="BX1105" s="14">
        <f ca="1"/>
        <v>667</v>
      </c>
      <c r="BY1105" s="14" t="str">
        <f ca="1"/>
        <v>Vivian Clarke</v>
      </c>
      <c r="BZ1105" s="14">
        <f ca="1"/>
        <v>283.44</v>
      </c>
    </row>
    <row r="1106" spans="73:78" x14ac:dyDescent="0.3">
      <c r="BU1106" t="s">
        <v>1214</v>
      </c>
      <c r="BV1106" s="8">
        <v>3587.8700000000003</v>
      </c>
      <c r="BX1106" s="14">
        <f ca="1"/>
        <v>987</v>
      </c>
      <c r="BY1106" s="14" t="str">
        <f ca="1"/>
        <v>Vivian Goldstein</v>
      </c>
      <c r="BZ1106" s="14">
        <f ca="1"/>
        <v>51.86</v>
      </c>
    </row>
    <row r="1107" spans="73:78" x14ac:dyDescent="0.3">
      <c r="BU1107" t="s">
        <v>401</v>
      </c>
      <c r="BV1107" s="8">
        <v>12122.79</v>
      </c>
      <c r="BX1107" s="14">
        <f ca="1"/>
        <v>219</v>
      </c>
      <c r="BY1107" s="14" t="str">
        <f ca="1"/>
        <v>Wallace Pugh</v>
      </c>
      <c r="BZ1107" s="14">
        <f ca="1"/>
        <v>2230.12</v>
      </c>
    </row>
    <row r="1108" spans="73:78" x14ac:dyDescent="0.3">
      <c r="BU1108" t="s">
        <v>2360</v>
      </c>
      <c r="BV1108" s="8">
        <v>21.86</v>
      </c>
      <c r="BX1108" s="14">
        <f ca="1"/>
        <v>147</v>
      </c>
      <c r="BY1108" s="14" t="str">
        <f ca="1"/>
        <v>Wallace Werner</v>
      </c>
      <c r="BZ1108" s="14">
        <f ca="1"/>
        <v>3587.8700000000003</v>
      </c>
    </row>
    <row r="1109" spans="73:78" x14ac:dyDescent="0.3">
      <c r="BU1109" t="s">
        <v>243</v>
      </c>
      <c r="BV1109" s="8">
        <v>10574.04</v>
      </c>
      <c r="BX1109" s="14">
        <f ca="1"/>
        <v>24</v>
      </c>
      <c r="BY1109" s="14" t="str">
        <f ca="1"/>
        <v>Walter Young</v>
      </c>
      <c r="BZ1109" s="14">
        <f ca="1"/>
        <v>12122.79</v>
      </c>
    </row>
    <row r="1110" spans="73:78" x14ac:dyDescent="0.3">
      <c r="BU1110" t="s">
        <v>1372</v>
      </c>
      <c r="BV1110" s="8">
        <v>40.29</v>
      </c>
      <c r="BX1110" s="14">
        <f ca="1"/>
        <v>1081</v>
      </c>
      <c r="BY1110" s="14" t="str">
        <f ca="1"/>
        <v>Wanda Harris</v>
      </c>
      <c r="BZ1110" s="14">
        <f ca="1"/>
        <v>21.86</v>
      </c>
    </row>
    <row r="1111" spans="73:78" x14ac:dyDescent="0.3">
      <c r="BU1111" t="s">
        <v>1755</v>
      </c>
      <c r="BV1111" s="8">
        <v>1146.77</v>
      </c>
      <c r="BX1111" s="14">
        <f ca="1"/>
        <v>37</v>
      </c>
      <c r="BY1111" s="14" t="str">
        <f ca="1"/>
        <v>Wayne Bass</v>
      </c>
      <c r="BZ1111" s="14">
        <f ca="1"/>
        <v>10574.04</v>
      </c>
    </row>
    <row r="1112" spans="73:78" x14ac:dyDescent="0.3">
      <c r="BU1112" t="s">
        <v>569</v>
      </c>
      <c r="BV1112" s="8">
        <v>494.49</v>
      </c>
      <c r="BX1112" s="14">
        <f ca="1"/>
        <v>1021</v>
      </c>
      <c r="BY1112" s="14" t="str">
        <f ca="1"/>
        <v>Wayne Bean</v>
      </c>
      <c r="BZ1112" s="14">
        <f ca="1"/>
        <v>40.29</v>
      </c>
    </row>
    <row r="1113" spans="73:78" x14ac:dyDescent="0.3">
      <c r="BU1113" t="s">
        <v>2231</v>
      </c>
      <c r="BV1113" s="8">
        <v>4813.88</v>
      </c>
      <c r="BX1113" s="14">
        <f ca="1"/>
        <v>355</v>
      </c>
      <c r="BY1113" s="14" t="str">
        <f ca="1"/>
        <v>Wayne English</v>
      </c>
      <c r="BZ1113" s="14">
        <f ca="1"/>
        <v>1146.77</v>
      </c>
    </row>
    <row r="1114" spans="73:78" x14ac:dyDescent="0.3">
      <c r="BU1114" t="s">
        <v>960</v>
      </c>
      <c r="BV1114" s="8">
        <v>1638.83</v>
      </c>
      <c r="BX1114" s="14">
        <f ca="1"/>
        <v>532</v>
      </c>
      <c r="BY1114" s="14" t="str">
        <f ca="1"/>
        <v>Wayne Lutz</v>
      </c>
      <c r="BZ1114" s="14">
        <f ca="1"/>
        <v>494.49</v>
      </c>
    </row>
    <row r="1115" spans="73:78" x14ac:dyDescent="0.3">
      <c r="BU1115" t="s">
        <v>2826</v>
      </c>
      <c r="BV1115" s="8">
        <v>100.87</v>
      </c>
      <c r="BX1115" s="14">
        <f ca="1"/>
        <v>111</v>
      </c>
      <c r="BY1115" s="14" t="str">
        <f ca="1"/>
        <v>Wayne Sutherland</v>
      </c>
      <c r="BZ1115" s="14">
        <f ca="1"/>
        <v>4813.88</v>
      </c>
    </row>
    <row r="1116" spans="73:78" x14ac:dyDescent="0.3">
      <c r="BU1116" t="s">
        <v>1358</v>
      </c>
      <c r="BV1116" s="8">
        <v>130.47</v>
      </c>
      <c r="BX1116" s="14">
        <f ca="1"/>
        <v>279</v>
      </c>
      <c r="BY1116" s="14" t="str">
        <f ca="1"/>
        <v>Wendy Pridgen Pearce</v>
      </c>
      <c r="BZ1116" s="14">
        <f ca="1"/>
        <v>1638.83</v>
      </c>
    </row>
    <row r="1117" spans="73:78" x14ac:dyDescent="0.3">
      <c r="BU1117" t="s">
        <v>2515</v>
      </c>
      <c r="BV1117" s="8">
        <v>727.2</v>
      </c>
      <c r="BX1117" s="14">
        <f ca="1"/>
        <v>861</v>
      </c>
      <c r="BY1117" s="14" t="str">
        <f ca="1"/>
        <v>Wesley Cho</v>
      </c>
      <c r="BZ1117" s="14">
        <f ca="1"/>
        <v>100.87</v>
      </c>
    </row>
    <row r="1118" spans="73:78" x14ac:dyDescent="0.3">
      <c r="BU1118" t="s">
        <v>2504</v>
      </c>
      <c r="BV1118" s="8">
        <v>2356.73</v>
      </c>
      <c r="BX1118" s="14">
        <f ca="1"/>
        <v>817</v>
      </c>
      <c r="BY1118" s="14" t="str">
        <f ca="1"/>
        <v>Wesley Corbett</v>
      </c>
      <c r="BZ1118" s="14">
        <f ca="1"/>
        <v>130.47</v>
      </c>
    </row>
    <row r="1119" spans="73:78" x14ac:dyDescent="0.3">
      <c r="BU1119" t="s">
        <v>275</v>
      </c>
      <c r="BV1119" s="8">
        <v>1868.73</v>
      </c>
      <c r="BX1119" s="14">
        <f ca="1"/>
        <v>453</v>
      </c>
      <c r="BY1119" s="14" t="str">
        <f ca="1"/>
        <v>Wesley Field</v>
      </c>
      <c r="BZ1119" s="14">
        <f ca="1"/>
        <v>727.2</v>
      </c>
    </row>
    <row r="1120" spans="73:78" x14ac:dyDescent="0.3">
      <c r="BU1120" t="s">
        <v>101</v>
      </c>
      <c r="BV1120" s="8">
        <v>1088.3999999999999</v>
      </c>
      <c r="BX1120" s="14">
        <f ca="1"/>
        <v>209</v>
      </c>
      <c r="BY1120" s="14" t="str">
        <f ca="1"/>
        <v>Wesley Reid</v>
      </c>
      <c r="BZ1120" s="14">
        <f ca="1"/>
        <v>2356.73</v>
      </c>
    </row>
    <row r="1121" spans="73:78" x14ac:dyDescent="0.3">
      <c r="BU1121" t="s">
        <v>447</v>
      </c>
      <c r="BV1121" s="8">
        <v>34.76</v>
      </c>
      <c r="BX1121" s="14">
        <f ca="1"/>
        <v>251</v>
      </c>
      <c r="BY1121" s="14" t="str">
        <f ca="1"/>
        <v>Wesley Tate</v>
      </c>
      <c r="BZ1121" s="14">
        <f ca="1"/>
        <v>1868.73</v>
      </c>
    </row>
    <row r="1122" spans="73:78" x14ac:dyDescent="0.3">
      <c r="BU1122" t="s">
        <v>725</v>
      </c>
      <c r="BV1122" s="8">
        <v>170.45</v>
      </c>
      <c r="BX1122" s="14">
        <f ca="1"/>
        <v>363</v>
      </c>
      <c r="BY1122" s="14" t="str">
        <f ca="1"/>
        <v>Wesley Waller</v>
      </c>
      <c r="BZ1122" s="14">
        <f ca="1"/>
        <v>1088.3999999999999</v>
      </c>
    </row>
    <row r="1123" spans="73:78" x14ac:dyDescent="0.3">
      <c r="BU1123" t="s">
        <v>1781</v>
      </c>
      <c r="BV1123" s="8">
        <v>102.43</v>
      </c>
      <c r="BX1123" s="14">
        <f ca="1"/>
        <v>1038</v>
      </c>
      <c r="BY1123" s="14" t="str">
        <f ca="1"/>
        <v>William Crawford</v>
      </c>
      <c r="BZ1123" s="14">
        <f ca="1"/>
        <v>34.76</v>
      </c>
    </row>
    <row r="1124" spans="73:78" x14ac:dyDescent="0.3">
      <c r="BU1124" t="s">
        <v>2300</v>
      </c>
      <c r="BV1124" s="8">
        <v>2404.84</v>
      </c>
      <c r="BX1124" s="14">
        <f ca="1"/>
        <v>771</v>
      </c>
      <c r="BY1124" s="14" t="str">
        <f ca="1"/>
        <v>William Larson</v>
      </c>
      <c r="BZ1124" s="14">
        <f ca="1"/>
        <v>170.45</v>
      </c>
    </row>
    <row r="1125" spans="73:78" x14ac:dyDescent="0.3">
      <c r="BU1125" t="s">
        <v>2952</v>
      </c>
      <c r="BV1125" s="8">
        <v>1118.1199999999999</v>
      </c>
      <c r="BX1125" s="14">
        <f ca="1"/>
        <v>858</v>
      </c>
      <c r="BY1125" s="14" t="str">
        <f ca="1"/>
        <v>William Sharma</v>
      </c>
      <c r="BZ1125" s="14">
        <f ca="1"/>
        <v>102.43</v>
      </c>
    </row>
    <row r="1126" spans="73:78" x14ac:dyDescent="0.3">
      <c r="BU1126" t="s">
        <v>192</v>
      </c>
      <c r="BV1126" s="8">
        <v>7.01</v>
      </c>
      <c r="BX1126" s="14">
        <f ca="1"/>
        <v>203</v>
      </c>
      <c r="BY1126" s="14" t="str">
        <f ca="1"/>
        <v>William Woodard</v>
      </c>
      <c r="BZ1126" s="14">
        <f ca="1"/>
        <v>2404.84</v>
      </c>
    </row>
    <row r="1127" spans="73:78" x14ac:dyDescent="0.3">
      <c r="BU1127" t="s">
        <v>2862</v>
      </c>
      <c r="BV1127" s="8">
        <v>140.69999999999999</v>
      </c>
      <c r="BX1127" s="14">
        <f ca="1"/>
        <v>360</v>
      </c>
      <c r="BY1127" s="14" t="str">
        <f ca="1"/>
        <v>Willie Robinson</v>
      </c>
      <c r="BZ1127" s="14">
        <f ca="1"/>
        <v>1118.1199999999999</v>
      </c>
    </row>
    <row r="1128" spans="73:78" x14ac:dyDescent="0.3">
      <c r="BU1128" t="s">
        <v>2277</v>
      </c>
      <c r="BV1128" s="8">
        <v>1123.1600000000001</v>
      </c>
      <c r="BX1128" s="14">
        <f ca="1"/>
        <v>1125</v>
      </c>
      <c r="BY1128" s="14" t="str">
        <f ca="1"/>
        <v>Yvonne Clarke</v>
      </c>
      <c r="BZ1128" s="14">
        <f ca="1"/>
        <v>7.01</v>
      </c>
    </row>
    <row r="1129" spans="73:78" x14ac:dyDescent="0.3">
      <c r="BU1129" t="s">
        <v>278</v>
      </c>
      <c r="BV1129" s="8">
        <v>28779.129999999997</v>
      </c>
      <c r="BX1129" s="14">
        <f ca="1"/>
        <v>805</v>
      </c>
      <c r="BY1129" s="14" t="str">
        <f ca="1"/>
        <v>Yvonne Collier</v>
      </c>
      <c r="BZ1129" s="14">
        <f ca="1"/>
        <v>140.69999999999999</v>
      </c>
    </row>
    <row r="1130" spans="73:78" x14ac:dyDescent="0.3">
      <c r="BU1130" t="s">
        <v>2809</v>
      </c>
      <c r="BV1130" s="8">
        <v>7792.97</v>
      </c>
      <c r="BX1130" s="14">
        <f ca="1"/>
        <v>359</v>
      </c>
      <c r="BY1130" s="14" t="str">
        <f ca="1"/>
        <v>Yvonne Fox</v>
      </c>
      <c r="BZ1130" s="14">
        <f ca="1"/>
        <v>1123.1600000000001</v>
      </c>
    </row>
    <row r="1131" spans="73:78" x14ac:dyDescent="0.3">
      <c r="BU1131" t="s">
        <v>3011</v>
      </c>
      <c r="BV1131" s="8">
        <v>1088.26</v>
      </c>
      <c r="BX1131" s="14">
        <f ca="1"/>
        <v>5</v>
      </c>
      <c r="BY1131" s="14" t="str">
        <f ca="1"/>
        <v>Yvonne Mann</v>
      </c>
      <c r="BZ1131" s="14">
        <f ca="1"/>
        <v>28779.129999999997</v>
      </c>
    </row>
    <row r="1132" spans="73:78" x14ac:dyDescent="0.3">
      <c r="BX1132" s="14">
        <f ca="1"/>
        <v>60</v>
      </c>
      <c r="BY1132" s="14" t="str">
        <f ca="1"/>
        <v>Yvonne Stephens</v>
      </c>
      <c r="BZ1132" s="14">
        <f ca="1"/>
        <v>7792.97</v>
      </c>
    </row>
    <row r="1133" spans="73:78" x14ac:dyDescent="0.3">
      <c r="BX1133" s="14">
        <f ca="1"/>
        <v>364</v>
      </c>
      <c r="BY1133" s="14" t="str">
        <f ca="1"/>
        <v>Zachary Maynard</v>
      </c>
      <c r="BZ1133" s="14">
        <f ca="1"/>
        <v>1088.26</v>
      </c>
    </row>
  </sheetData>
  <sheetProtection algorithmName="SHA-512" hashValue="Vo5CRlRuwWpQpPv0gZ5UJrnXX2DZ3AsXswnqygQR4uQC+/6IAHX9YXjmmgHC7VpaStKq3kajm1w4sd3FjkLE+Q==" saltValue="qI8Xcr6GKcdjpkgvKxziyg=="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57279-0141-467F-B6B7-D4B0B42CA827}">
  <sheetPr>
    <tabColor rgb="FF00B0F0"/>
  </sheetPr>
  <dimension ref="G1:H1"/>
  <sheetViews>
    <sheetView tabSelected="1" zoomScale="70" zoomScaleNormal="70" workbookViewId="0">
      <selection activeCell="AD1" sqref="AD1"/>
    </sheetView>
  </sheetViews>
  <sheetFormatPr defaultRowHeight="14.4" x14ac:dyDescent="0.3"/>
  <sheetData>
    <row r="1" spans="7:8" x14ac:dyDescent="0.3">
      <c r="G1" t="b">
        <v>1</v>
      </c>
      <c r="H1" t="b">
        <v>0</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5</xdr:col>
                    <xdr:colOff>563880</xdr:colOff>
                    <xdr:row>18</xdr:row>
                    <xdr:rowOff>121920</xdr:rowOff>
                  </from>
                  <to>
                    <xdr:col>6</xdr:col>
                    <xdr:colOff>220980</xdr:colOff>
                    <xdr:row>20</xdr:row>
                    <xdr:rowOff>22860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7</xdr:col>
                    <xdr:colOff>304800</xdr:colOff>
                    <xdr:row>18</xdr:row>
                    <xdr:rowOff>106680</xdr:rowOff>
                  </from>
                  <to>
                    <xdr:col>7</xdr:col>
                    <xdr:colOff>579120</xdr:colOff>
                    <xdr:row>20</xdr:row>
                    <xdr:rowOff>7620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9</xdr:col>
                    <xdr:colOff>60960</xdr:colOff>
                    <xdr:row>18</xdr:row>
                    <xdr:rowOff>106680</xdr:rowOff>
                  </from>
                  <to>
                    <xdr:col>9</xdr:col>
                    <xdr:colOff>327660</xdr:colOff>
                    <xdr:row>20</xdr:row>
                    <xdr:rowOff>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515DD6-1070-44B7-A3E9-CC26A6C8846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Bhanu teja</cp:lastModifiedBy>
  <dcterms:created xsi:type="dcterms:W3CDTF">2015-06-05T18:17:20Z</dcterms:created>
  <dcterms:modified xsi:type="dcterms:W3CDTF">2024-12-31T10:24:06Z</dcterms:modified>
</cp:coreProperties>
</file>