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docProps/core.xml" ContentType="application/vnd.openxmlformats-package.core-properties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worksheets/sheet4.xml" ContentType="application/vnd.openxmlformats-officedocument.spreadsheetml.worksheet+xml"/>
  <Override PartName="/xl/tables/table7.xml" ContentType="application/vnd.openxmlformats-officedocument.spreadsheetml.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Analysis"/>
    <sheet r:id="rId2" sheetId="2" name="Prediction Model"/>
    <sheet r:id="rId3" sheetId="3" name="All Data"/>
    <sheet r:id="rId4" sheetId="4" name="All Data - Clean"/>
    <sheet r:id="rId5" sheetId="5" name="Past Data"/>
    <sheet r:id="rId6" sheetId="6" name="2023 Data"/>
    <sheet r:id="rId7" sheetId="7" name="Other Tables"/>
  </sheets>
  <definedNames>
    <definedName name="_xlnm._FilterDatabase" localSheetId="2">[1]Sheet1!$A$2:$L$338</definedName>
  </definedNames>
  <calcPr fullCalcOnLoad="1"/>
</workbook>
</file>

<file path=xl/sharedStrings.xml><?xml version="1.0" encoding="utf-8"?>
<sst xmlns="http://schemas.openxmlformats.org/spreadsheetml/2006/main" count="1967" uniqueCount="104">
  <si>
    <t>Timeframe</t>
  </si>
  <si>
    <t>Category</t>
  </si>
  <si>
    <t>Items/minute</t>
  </si>
  <si>
    <t>After Pause</t>
  </si>
  <si>
    <t>Clients</t>
  </si>
  <si>
    <t>Before Pause</t>
  </si>
  <si>
    <t>Assign Staff &gt; Clients</t>
  </si>
  <si>
    <t>Homes</t>
  </si>
  <si>
    <t>Placements</t>
  </si>
  <si>
    <t>Assign Staff &gt; Homes</t>
  </si>
  <si>
    <t>Medications</t>
  </si>
  <si>
    <t>ICD</t>
  </si>
  <si>
    <t>Case People</t>
  </si>
  <si>
    <t>Goals</t>
  </si>
  <si>
    <t>Staff Training</t>
  </si>
  <si>
    <t>These two tables are the same data, just formatted differently.</t>
  </si>
  <si>
    <t>Staff</t>
  </si>
  <si>
    <t>Families</t>
  </si>
  <si>
    <t>Family Case People</t>
  </si>
  <si>
    <t>Overall</t>
  </si>
  <si>
    <t>Home People</t>
  </si>
  <si>
    <t>Professionals to Add…</t>
  </si>
  <si>
    <t>Assign Staff &gt; Families</t>
  </si>
  <si>
    <t>Agency</t>
  </si>
  <si>
    <t>Date Migrated</t>
  </si>
  <si>
    <t>System</t>
  </si>
  <si>
    <t>Document</t>
  </si>
  <si>
    <t>Total</t>
  </si>
  <si>
    <t>New</t>
  </si>
  <si>
    <t>Updated</t>
  </si>
  <si>
    <t>Migrated</t>
  </si>
  <si>
    <t>Skipped</t>
  </si>
  <si>
    <t>Time in minutes</t>
  </si>
  <si>
    <t>Big Oak Ranch (Household)</t>
  </si>
  <si>
    <t>FC</t>
  </si>
  <si>
    <t>F_CLIENT</t>
  </si>
  <si>
    <t>F_PROVIDER</t>
  </si>
  <si>
    <t>F_PLACEMENT</t>
  </si>
  <si>
    <t>F_MEDICATION</t>
  </si>
  <si>
    <t>F_RELATIONSHIP</t>
  </si>
  <si>
    <t>F_THERAPIST_TRAINING</t>
  </si>
  <si>
    <t>Big Oak Ranch (Other Residence)</t>
  </si>
  <si>
    <t>Palmer Home (Household)</t>
  </si>
  <si>
    <t>F_GOAL</t>
  </si>
  <si>
    <t>Palmer Home (Other Residence)</t>
  </si>
  <si>
    <t>Hope Children's Home</t>
  </si>
  <si>
    <t>City of Irvine PD</t>
  </si>
  <si>
    <t>GCM</t>
  </si>
  <si>
    <t>GraceWood (Clients)</t>
  </si>
  <si>
    <t>GraceWood (Families)</t>
  </si>
  <si>
    <t>Elks Aidmore (Active) (Other Residence)</t>
  </si>
  <si>
    <t>Elks Aidmore (Active) (Household)</t>
  </si>
  <si>
    <t>Elks Aidmore (Inactive)</t>
  </si>
  <si>
    <t>F_THERAPIST</t>
  </si>
  <si>
    <t>Florence Crittenton</t>
  </si>
  <si>
    <t>Free Will BCH (Household)</t>
  </si>
  <si>
    <t>F_HOUSEMEMBER</t>
  </si>
  <si>
    <t>Free Will BCH (Other Residence)</t>
  </si>
  <si>
    <t>Childrens Homes of Cleveland City</t>
  </si>
  <si>
    <t>SE Childrens Home</t>
  </si>
  <si>
    <t>Hope Center</t>
  </si>
  <si>
    <t>Connections IFS</t>
  </si>
  <si>
    <t>Casa de Esperanza (Clients)</t>
  </si>
  <si>
    <t>Whites (Foster Care)</t>
  </si>
  <si>
    <t>Childrens Guild (TGH)</t>
  </si>
  <si>
    <t>Whites (Compass Rose Academy)</t>
  </si>
  <si>
    <t>F_CONTACT</t>
  </si>
  <si>
    <t>Whites (Residential)</t>
  </si>
  <si>
    <t>Casa de Esperanza (Families)</t>
  </si>
  <si>
    <t>Casa de Esperanza (Clients: Adoption)</t>
  </si>
  <si>
    <t>PDA</t>
  </si>
  <si>
    <t>Redwood (Foster Home)</t>
  </si>
  <si>
    <t>Childrens Guild (TFC)</t>
  </si>
  <si>
    <t>Journey Home</t>
  </si>
  <si>
    <t>High Sky Foster Care</t>
  </si>
  <si>
    <t>Generations</t>
  </si>
  <si>
    <t>Childplace (Foster Care)</t>
  </si>
  <si>
    <t>Childplace (Residential)</t>
  </si>
  <si>
    <t>Eckerd Connects</t>
  </si>
  <si>
    <t>Whites (Family Preservation)</t>
  </si>
  <si>
    <t>Pendleton Place (SC)</t>
  </si>
  <si>
    <t>Pendleton Place (CBS &gt; Clients)</t>
  </si>
  <si>
    <t>Whites (Father Enngagement)</t>
  </si>
  <si>
    <t>Pendleton Place (CBS &gt; Families)</t>
  </si>
  <si>
    <t>Whites (Clinical Services)</t>
  </si>
  <si>
    <t>Agape (Mental Health Support)</t>
  </si>
  <si>
    <t>Agape (Day Treatment)</t>
  </si>
  <si>
    <t>Agape (In Home)</t>
  </si>
  <si>
    <t>One More Child (FS)</t>
  </si>
  <si>
    <t>Hope Center (Family)</t>
  </si>
  <si>
    <t>*Based on calculations from post-pause data</t>
  </si>
  <si>
    <t>*Estimations for GCM systems may be more inaccurate, data for</t>
  </si>
  <si>
    <t>GCM migrations is extremely limited</t>
  </si>
  <si>
    <t xml:space="preserve">                 (minutes)</t>
  </si>
  <si>
    <t>Items</t>
  </si>
  <si>
    <t>Estimated Time</t>
  </si>
  <si>
    <t>Column1</t>
  </si>
  <si>
    <r>
      <t xml:space="preserve">Total data entries </t>
    </r>
    <r>
      <rPr>
        <b/>
        <sz val="11"/>
        <color rgb="FF000000"/>
        <rFont val="Calibri"/>
        <family val="2"/>
        <scheme val="minor"/>
      </rPr>
      <t>before pause</t>
    </r>
  </si>
  <si>
    <t>Data entries that took &gt;1 minute</t>
  </si>
  <si>
    <t>54.3% of entries took 1 minute or less</t>
  </si>
  <si>
    <r>
      <t xml:space="preserve">Total data entries </t>
    </r>
    <r>
      <rPr>
        <b/>
        <sz val="11"/>
        <color rgb="FF000000"/>
        <rFont val="Calibri"/>
        <family val="2"/>
        <scheme val="minor"/>
      </rPr>
      <t>after pause</t>
    </r>
  </si>
  <si>
    <t>56.4% of entries took 1 minute or less</t>
  </si>
  <si>
    <r>
      <t xml:space="preserve">The table above represents the correlation between a given migrations speed and size in </t>
    </r>
    <r>
      <rPr>
        <b/>
        <sz val="11"/>
        <color rgb="FF000000"/>
        <rFont val="Calibri"/>
        <family val="2"/>
        <scheme val="minor"/>
      </rPr>
      <t xml:space="preserve">all </t>
    </r>
    <r>
      <rPr>
        <sz val="11"/>
        <color rgb="FF000000"/>
        <rFont val="Calibri"/>
        <family val="2"/>
        <scheme val="minor"/>
      </rPr>
      <t>migrations. As indicated by the trendline, there is no correlation.
The spikes aren't important for the purposes of this chart - they represent the disparity of speed between different portions of migration
such as therapists, clients and medications.
*Five 'Medications' values were removed to allow the scale of the rest of
the chart to be accurately displayed</t>
    </r>
  </si>
  <si>
    <t>The table above represents the difference in speed between two different timeframes: before and after the new year.
This is significant because performance was supposed to be improved during the 'pause'.
Unfortunately, the data shows that performance actually took a major hit - overall migration speed saw a 39.4% drop after the pause.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</si>
</sst>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c6c6c6"/>
      </left>
      <right style="thin">
        <color rgb="FFc6c6c6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34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16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4" applyNumberFormat="1" borderId="1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1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3" applyBorder="1" fontId="1" applyFont="1" fillId="2" applyFill="1" applyAlignment="1">
      <alignment horizontal="left"/>
    </xf>
    <xf xfId="0" numFmtId="1" applyNumberFormat="1" borderId="3" applyBorder="1" fontId="1" applyFont="1" fillId="2" applyFill="1" applyAlignment="1">
      <alignment horizontal="right"/>
    </xf>
    <xf xfId="0" numFmtId="0" borderId="4" applyBorder="1" fontId="1" applyFont="1" fillId="0" applyAlignment="1">
      <alignment horizontal="left"/>
    </xf>
    <xf xfId="0" numFmtId="1" applyNumberFormat="1" borderId="4" applyBorder="1" fontId="1" applyFont="1" fillId="0" applyAlignment="1">
      <alignment horizontal="right"/>
    </xf>
    <xf xfId="0" numFmtId="0" borderId="5" applyBorder="1" fontId="1" applyFont="1" fillId="2" applyFill="1" applyAlignment="1">
      <alignment horizontal="left"/>
    </xf>
    <xf xfId="0" numFmtId="1" applyNumberFormat="1" borderId="5" applyBorder="1" fontId="1" applyFont="1" fillId="2" applyFill="1" applyAlignment="1">
      <alignment horizontal="right"/>
    </xf>
    <xf xfId="0" numFmtId="0" borderId="1" applyBorder="1" fontId="2" applyFont="1" fillId="0" applyAlignment="1">
      <alignment horizontal="right"/>
    </xf>
    <xf xfId="0" numFmtId="0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ref="F25:H58" displayName="Table8" name="Table8" id="1" totalsRowShown="0">
  <autoFilter ref="F25:H58"/>
  <tableColumns count="3">
    <tableColumn name="Category" id="1"/>
    <tableColumn name="Before Pause" id="2"/>
    <tableColumn name="After Pause" id="3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F61:G62" displayName="Table9" name="Table9" id="2" totalsRowShown="0">
  <autoFilter ref="F61:G62"/>
  <tableColumns count="2">
    <tableColumn name="Before Pause" id="1"/>
    <tableColumn name="After Pause" id="2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C184" displayName="Table6" name="Table6" id="3" totalsRowShown="0">
  <autoFilter ref="A1:C184"/>
  <tableColumns count="3">
    <tableColumn name="Timeframe" id="1"/>
    <tableColumn name="Category" id="2"/>
    <tableColumn name="Items/minute" id="3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F1:H21" displayName="Table7" name="Table7" id="4" totalsRowShown="0">
  <autoFilter ref="F1:H21"/>
  <tableColumns count="3">
    <tableColumn name="Timeframe" id="1"/>
    <tableColumn name="Category" id="2"/>
    <tableColumn name="Items/minute" id="3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:L54" displayName="Present" name="Present" id="5" totalsRowShown="0">
  <autoFilter ref="A1:L54"/>
  <tableColumns count="12">
    <tableColumn name="Agency" id="1"/>
    <tableColumn name="Date Migrated" id="2"/>
    <tableColumn name="System" id="3"/>
    <tableColumn name="Category" id="4"/>
    <tableColumn name="Document" id="5"/>
    <tableColumn name="Total" id="6"/>
    <tableColumn name="New" id="7"/>
    <tableColumn name="Updated" id="8"/>
    <tableColumn name="Migrated" id="9"/>
    <tableColumn name="Skipped" id="10"/>
    <tableColumn name="Time in minutes" id="11"/>
    <tableColumn name="Items/minute" id="12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A1:L131" displayName="Past" name="Past" id="6" totalsRowShown="0">
  <autoFilter ref="A1:L131"/>
  <tableColumns count="12">
    <tableColumn name="Agency" id="1"/>
    <tableColumn name="Date Migrated" id="2"/>
    <tableColumn name="System" id="3"/>
    <tableColumn name="Category" id="4"/>
    <tableColumn name="Document" id="5"/>
    <tableColumn name="Total" id="6"/>
    <tableColumn name="New" id="7"/>
    <tableColumn name="Updated" id="8"/>
    <tableColumn name="Migrated" id="9"/>
    <tableColumn name="Skipped" id="10"/>
    <tableColumn name="Time in minutes" id="11"/>
    <tableColumn name="Items/minute" id="12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A1:L184" displayName="All_Clean" name="All_Clean" id="7" totalsRowShown="0">
  <autoFilter ref="A1:L184"/>
  <tableColumns count="12">
    <tableColumn name="Agency" id="1"/>
    <tableColumn name="Date Migrated" id="2"/>
    <tableColumn name="System" id="3"/>
    <tableColumn name="Category" id="4"/>
    <tableColumn name="Document" id="5"/>
    <tableColumn name="Total" id="6"/>
    <tableColumn name="New" id="7"/>
    <tableColumn name="Updated" id="8"/>
    <tableColumn name="Migrated" id="9"/>
    <tableColumn name="Skipped" id="10"/>
    <tableColumn name="Time in minutes" id="11"/>
    <tableColumn name="Items/minute" id="12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A9:C19" displayName="Table5" name="Table5" id="8" totalsRowShown="0">
  <autoFilter ref="A9:C19"/>
  <tableColumns count="3">
    <tableColumn name="Category" id="1"/>
    <tableColumn name="Items" id="2"/>
    <tableColumn name="Estimated Time" id="3"/>
  </tableColumns>
  <tableStyleInfo name="TableStyleLight1" showColumnStripes="0" showRowStripes="1" showLastColumn="0" showFirstColumn="0"/>
</table>
</file>

<file path=xl/tables/table9.xml><?xml version="1.0" encoding="utf-8"?>
<table xmlns="http://schemas.openxmlformats.org/spreadsheetml/2006/main" ref="F9:G19" displayName="Table11" name="Table11" id="9" totalsRowShown="0">
  <autoFilter ref="F9:G19"/>
  <tableColumns count="2">
    <tableColumn name="Column1" id="1"/>
    <tableColumn name="Items/minute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8.xml" Type="http://schemas.openxmlformats.org/officeDocument/2006/relationships/table" Id="rId1"/><Relationship Target="../tables/table9.xml" Type="http://schemas.openxmlformats.org/officeDocument/2006/relationships/table" Id="rId2"/></Relationships>
</file>

<file path=xl/worksheets/_rels/sheet4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6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Relationship Target="../tables/table3.xml" Type="http://schemas.openxmlformats.org/officeDocument/2006/relationships/table" Id="rId3"/><Relationship Target="../tables/table4.xml" Type="http://schemas.openxmlformats.org/officeDocument/2006/relationships/table" Id="rId4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2"/>
  <sheetViews>
    <sheetView workbookViewId="0"/>
  </sheetViews>
  <sheetFormatPr defaultRowHeight="15" x14ac:dyDescent="0.25"/>
  <cols>
    <col min="1" max="1" style="7" width="65.57642857142856" customWidth="1" bestFit="1"/>
    <col min="2" max="2" style="9" width="13.576428571428572" customWidth="1" bestFit="1"/>
  </cols>
  <sheetData>
    <row x14ac:dyDescent="0.25" r="1" customHeight="1" ht="18.75">
      <c r="A1" s="1" t="s">
        <v>97</v>
      </c>
      <c r="B1" s="5">
        <v>243</v>
      </c>
    </row>
    <row x14ac:dyDescent="0.25" r="2" customHeight="1" ht="18.75">
      <c r="A2" s="1" t="s">
        <v>98</v>
      </c>
      <c r="B2" s="5">
        <v>132</v>
      </c>
    </row>
    <row x14ac:dyDescent="0.25" r="3" customHeight="1" ht="18.75">
      <c r="A3" s="11" t="s">
        <v>99</v>
      </c>
      <c r="B3" s="3"/>
    </row>
    <row x14ac:dyDescent="0.25" r="4" customHeight="1" ht="18.75">
      <c r="A4" s="1"/>
      <c r="B4" s="3"/>
    </row>
    <row x14ac:dyDescent="0.25" r="5" customHeight="1" ht="18.75">
      <c r="A5" s="1" t="s">
        <v>100</v>
      </c>
      <c r="B5" s="5">
        <v>94</v>
      </c>
    </row>
    <row x14ac:dyDescent="0.25" r="6" customHeight="1" ht="18.75">
      <c r="A6" s="1" t="s">
        <v>98</v>
      </c>
      <c r="B6" s="5">
        <v>53</v>
      </c>
    </row>
    <row x14ac:dyDescent="0.25" r="7" customHeight="1" ht="18.75">
      <c r="A7" s="11" t="s">
        <v>101</v>
      </c>
      <c r="B7" s="3"/>
    </row>
    <row x14ac:dyDescent="0.25" r="8" customHeight="1" ht="18.75">
      <c r="A8" s="1"/>
      <c r="B8" s="3"/>
    </row>
    <row x14ac:dyDescent="0.25" r="9" customHeight="1" ht="18.75">
      <c r="A9" s="1"/>
      <c r="B9" s="3"/>
    </row>
    <row x14ac:dyDescent="0.25" r="10" customHeight="1" ht="18.75">
      <c r="A10" s="1"/>
      <c r="B10" s="3"/>
    </row>
    <row x14ac:dyDescent="0.25" r="11" customHeight="1" ht="18.75">
      <c r="A11" s="1"/>
      <c r="B11" s="3"/>
    </row>
    <row x14ac:dyDescent="0.25" r="12" customHeight="1" ht="18.75">
      <c r="A12" s="1"/>
      <c r="B12" s="3"/>
    </row>
    <row x14ac:dyDescent="0.25" r="13" customHeight="1" ht="18.75">
      <c r="A13" s="1"/>
      <c r="B13" s="3"/>
    </row>
    <row x14ac:dyDescent="0.25" r="14" customHeight="1" ht="18.75">
      <c r="A14" s="1"/>
      <c r="B14" s="3"/>
    </row>
    <row x14ac:dyDescent="0.25" r="15" customHeight="1" ht="18.75">
      <c r="A15" s="1"/>
      <c r="B15" s="3"/>
    </row>
    <row x14ac:dyDescent="0.25" r="16" customHeight="1" ht="18.75">
      <c r="A16" s="1"/>
      <c r="B16" s="3"/>
    </row>
    <row x14ac:dyDescent="0.25" r="17" customHeight="1" ht="18.75">
      <c r="A17" s="1"/>
      <c r="B17" s="3"/>
    </row>
    <row x14ac:dyDescent="0.25" r="18" customHeight="1" ht="18.75">
      <c r="A18" s="1"/>
      <c r="B18" s="3"/>
    </row>
    <row x14ac:dyDescent="0.25" r="19" customHeight="1" ht="18.75">
      <c r="A19" s="1"/>
      <c r="B19" s="3"/>
    </row>
    <row x14ac:dyDescent="0.25" r="20" customHeight="1" ht="18.75">
      <c r="A20" s="1"/>
      <c r="B20" s="3"/>
    </row>
    <row x14ac:dyDescent="0.25" r="21" customHeight="1" ht="18.75">
      <c r="A21" s="1"/>
      <c r="B21" s="3"/>
    </row>
    <row x14ac:dyDescent="0.25" r="22" customHeight="1" ht="18.75">
      <c r="A22" s="1"/>
      <c r="B22" s="3"/>
    </row>
    <row x14ac:dyDescent="0.25" r="23" customHeight="1" ht="18.75">
      <c r="A23" s="1"/>
      <c r="B23" s="3"/>
    </row>
    <row x14ac:dyDescent="0.25" r="24" customHeight="1" ht="18.75">
      <c r="A24" s="1"/>
      <c r="B24" s="3"/>
    </row>
    <row x14ac:dyDescent="0.25" r="25" customHeight="1" ht="18.75">
      <c r="A25" s="1"/>
      <c r="B25" s="3"/>
    </row>
    <row x14ac:dyDescent="0.25" r="26" customHeight="1" ht="18.75">
      <c r="A26" s="1"/>
      <c r="B26" s="3"/>
    </row>
    <row x14ac:dyDescent="0.25" r="27" customHeight="1" ht="18.75">
      <c r="A27" s="1"/>
      <c r="B27" s="3"/>
    </row>
    <row x14ac:dyDescent="0.25" r="28" customHeight="1" ht="18.75">
      <c r="A28" s="1"/>
      <c r="B28" s="3"/>
    </row>
    <row x14ac:dyDescent="0.25" r="29" customHeight="1" ht="119.25" customFormat="1" s="31">
      <c r="A29" s="32" t="s">
        <v>102</v>
      </c>
      <c r="B29" s="33"/>
    </row>
    <row x14ac:dyDescent="0.25" r="30" customHeight="1" ht="89.25" customFormat="1" s="31">
      <c r="A30" s="32"/>
      <c r="B30" s="33"/>
    </row>
    <row x14ac:dyDescent="0.25" r="31" customHeight="1" ht="18.75">
      <c r="A31" s="1"/>
      <c r="B31" s="3"/>
    </row>
    <row x14ac:dyDescent="0.25" r="32" customHeight="1" ht="18.75">
      <c r="A32" s="1"/>
      <c r="B32" s="3"/>
    </row>
    <row x14ac:dyDescent="0.25" r="33" customHeight="1" ht="18.75">
      <c r="A33" s="1"/>
      <c r="B33" s="3"/>
    </row>
    <row x14ac:dyDescent="0.25" r="34" customHeight="1" ht="18.75">
      <c r="A34" s="1"/>
      <c r="B34" s="3"/>
    </row>
    <row x14ac:dyDescent="0.25" r="35" customHeight="1" ht="18.75">
      <c r="A35" s="1"/>
      <c r="B35" s="3"/>
    </row>
    <row x14ac:dyDescent="0.25" r="36" customHeight="1" ht="18.75">
      <c r="A36" s="1"/>
      <c r="B36" s="3"/>
    </row>
    <row x14ac:dyDescent="0.25" r="37" customHeight="1" ht="18.75">
      <c r="A37" s="1"/>
      <c r="B37" s="3"/>
    </row>
    <row x14ac:dyDescent="0.25" r="38" customHeight="1" ht="18.75">
      <c r="A38" s="1"/>
      <c r="B38" s="3"/>
    </row>
    <row x14ac:dyDescent="0.25" r="39" customHeight="1" ht="18.75">
      <c r="A39" s="1"/>
      <c r="B39" s="3"/>
    </row>
    <row x14ac:dyDescent="0.25" r="40" customHeight="1" ht="18.75">
      <c r="A40" s="1"/>
      <c r="B40" s="3"/>
    </row>
    <row x14ac:dyDescent="0.25" r="41" customHeight="1" ht="18.75">
      <c r="A41" s="1"/>
      <c r="B41" s="3"/>
    </row>
    <row x14ac:dyDescent="0.25" r="42" customHeight="1" ht="18.75">
      <c r="A42" s="1"/>
      <c r="B42" s="3"/>
    </row>
    <row x14ac:dyDescent="0.25" r="43" customHeight="1" ht="18.75">
      <c r="A43" s="1"/>
      <c r="B43" s="3"/>
    </row>
    <row x14ac:dyDescent="0.25" r="44" customHeight="1" ht="18.75">
      <c r="A44" s="1"/>
      <c r="B44" s="3"/>
    </row>
    <row x14ac:dyDescent="0.25" r="45" customHeight="1" ht="18.75">
      <c r="A45" s="1"/>
      <c r="B45" s="3"/>
    </row>
    <row x14ac:dyDescent="0.25" r="46" customHeight="1" ht="18.75">
      <c r="A46" s="1"/>
      <c r="B46" s="3"/>
    </row>
    <row x14ac:dyDescent="0.25" r="47" customHeight="1" ht="18.75">
      <c r="A47" s="1"/>
      <c r="B47" s="3"/>
    </row>
    <row x14ac:dyDescent="0.25" r="48" customHeight="1" ht="18.75">
      <c r="A48" s="1"/>
      <c r="B48" s="3"/>
    </row>
    <row x14ac:dyDescent="0.25" r="49" customHeight="1" ht="18.75">
      <c r="A49" s="1"/>
      <c r="B49" s="3"/>
    </row>
    <row x14ac:dyDescent="0.25" r="50" customHeight="1" ht="18.75">
      <c r="A50" s="1"/>
      <c r="B50" s="3"/>
    </row>
    <row x14ac:dyDescent="0.25" r="51" customHeight="1" ht="18.75">
      <c r="A51" s="1"/>
      <c r="B51" s="3"/>
    </row>
    <row x14ac:dyDescent="0.25" r="52" customHeight="1" ht="18.75">
      <c r="A52" s="1"/>
      <c r="B52" s="3"/>
    </row>
    <row x14ac:dyDescent="0.25" r="53" customHeight="1" ht="18.75">
      <c r="A53" s="1"/>
      <c r="B53" s="3"/>
    </row>
    <row x14ac:dyDescent="0.25" r="54" customHeight="1" ht="18.75">
      <c r="A54" s="1"/>
      <c r="B54" s="3"/>
    </row>
    <row x14ac:dyDescent="0.25" r="55" customHeight="1" ht="18.75">
      <c r="A55" s="1"/>
      <c r="B55" s="3"/>
    </row>
    <row x14ac:dyDescent="0.25" r="56" customHeight="1" ht="18.75">
      <c r="A56" s="1"/>
      <c r="B56" s="3"/>
    </row>
    <row x14ac:dyDescent="0.25" r="57" customHeight="1" ht="18.75">
      <c r="A57" s="1"/>
      <c r="B57" s="3"/>
    </row>
    <row x14ac:dyDescent="0.25" r="58" customHeight="1" ht="18.75">
      <c r="A58" s="1"/>
      <c r="B58" s="3"/>
    </row>
    <row x14ac:dyDescent="0.25" r="59" customHeight="1" ht="18.75">
      <c r="A59" s="1"/>
      <c r="B59" s="3"/>
    </row>
    <row x14ac:dyDescent="0.25" r="60" customHeight="1" ht="18.75">
      <c r="A60" s="1"/>
      <c r="B60" s="3"/>
    </row>
    <row x14ac:dyDescent="0.25" r="61" customHeight="1" ht="18.75">
      <c r="A61" s="1"/>
      <c r="B61" s="3"/>
    </row>
    <row x14ac:dyDescent="0.25" r="62" customHeight="1" ht="18.75" customFormat="1" s="31">
      <c r="A62" s="32" t="s">
        <v>103</v>
      </c>
      <c r="B62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"/>
  <sheetViews>
    <sheetView workbookViewId="0"/>
  </sheetViews>
  <sheetFormatPr defaultRowHeight="15" x14ac:dyDescent="0.25"/>
  <cols>
    <col min="1" max="1" style="7" width="19.576428571428572" customWidth="1" bestFit="1"/>
    <col min="2" max="2" style="29" width="13.147857142857141" customWidth="1" bestFit="1"/>
    <col min="3" max="3" style="8" width="17.14785714285714" customWidth="1" bestFit="1"/>
    <col min="4" max="4" style="7" width="13.576428571428572" customWidth="1" bestFit="1"/>
    <col min="5" max="5" style="7" width="13.576428571428572" customWidth="1" bestFit="1"/>
    <col min="6" max="6" style="7" width="19.576428571428572" customWidth="1" bestFit="1"/>
    <col min="7" max="7" style="30" width="15.719285714285713" customWidth="1" bestFit="1"/>
  </cols>
  <sheetData>
    <row x14ac:dyDescent="0.25" r="1" customHeight="1" ht="18.75">
      <c r="A1" s="1" t="s">
        <v>90</v>
      </c>
      <c r="B1" s="20"/>
      <c r="C1" s="2"/>
      <c r="D1" s="1"/>
      <c r="E1" s="1"/>
      <c r="F1" s="1"/>
      <c r="G1" s="21"/>
    </row>
    <row x14ac:dyDescent="0.25" r="2" customHeight="1" ht="18.75">
      <c r="A2" s="1" t="s">
        <v>91</v>
      </c>
      <c r="B2" s="20"/>
      <c r="C2" s="2"/>
      <c r="D2" s="1"/>
      <c r="E2" s="1"/>
      <c r="F2" s="1"/>
      <c r="G2" s="21"/>
    </row>
    <row x14ac:dyDescent="0.25" r="3" customHeight="1" ht="18.75">
      <c r="A3" s="1" t="s">
        <v>92</v>
      </c>
      <c r="B3" s="20"/>
      <c r="C3" s="2"/>
      <c r="D3" s="1"/>
      <c r="E3" s="1"/>
      <c r="F3" s="1"/>
      <c r="G3" s="21"/>
    </row>
    <row x14ac:dyDescent="0.25" r="4" customHeight="1" ht="18.75">
      <c r="A4" s="1"/>
      <c r="B4" s="20"/>
      <c r="C4" s="2"/>
      <c r="D4" s="1"/>
      <c r="E4" s="1"/>
      <c r="F4" s="1"/>
      <c r="G4" s="21"/>
    </row>
    <row x14ac:dyDescent="0.25" r="5" customHeight="1" ht="18.75">
      <c r="A5" s="1"/>
      <c r="B5" s="20"/>
      <c r="C5" s="2"/>
      <c r="D5" s="1"/>
      <c r="E5" s="1"/>
      <c r="F5" s="1"/>
      <c r="G5" s="21"/>
    </row>
    <row x14ac:dyDescent="0.25" r="6" customHeight="1" ht="18.75">
      <c r="A6" s="1"/>
      <c r="B6" s="20"/>
      <c r="C6" s="2"/>
      <c r="D6" s="1"/>
      <c r="E6" s="1"/>
      <c r="F6" s="1"/>
      <c r="G6" s="21"/>
    </row>
    <row x14ac:dyDescent="0.25" r="7" customHeight="1" ht="18.75">
      <c r="A7" s="1"/>
      <c r="B7" s="20"/>
      <c r="C7" s="2"/>
      <c r="D7" s="1"/>
      <c r="E7" s="1"/>
      <c r="F7" s="1"/>
      <c r="G7" s="21"/>
    </row>
    <row x14ac:dyDescent="0.25" r="8" customHeight="1" ht="18.75">
      <c r="A8" s="1"/>
      <c r="B8" s="20"/>
      <c r="C8" s="2" t="s">
        <v>93</v>
      </c>
      <c r="D8" s="1"/>
      <c r="E8" s="1"/>
      <c r="F8" s="1"/>
      <c r="G8" s="21"/>
    </row>
    <row x14ac:dyDescent="0.25" r="9" customHeight="1" ht="18.75">
      <c r="A9" s="1" t="s">
        <v>1</v>
      </c>
      <c r="B9" s="20" t="s">
        <v>94</v>
      </c>
      <c r="C9" s="2" t="s">
        <v>95</v>
      </c>
      <c r="D9" s="1"/>
      <c r="E9" s="1"/>
      <c r="F9" s="1" t="s">
        <v>96</v>
      </c>
      <c r="G9" s="21" t="s">
        <v>2</v>
      </c>
    </row>
    <row x14ac:dyDescent="0.25" r="10" customHeight="1" ht="18.75">
      <c r="A10" s="1" t="s">
        <v>4</v>
      </c>
      <c r="B10" s="20"/>
      <c r="C10" s="5">
        <f>Table5[[#This Row], [Items]]/Table11[[#This Row], [Items/minute]]</f>
      </c>
      <c r="D10" s="1"/>
      <c r="E10" s="1"/>
      <c r="F10" s="22" t="s">
        <v>4</v>
      </c>
      <c r="G10" s="23">
        <f>AVERAGEIFS(Table6[Items/minute], Table6[Timeframe], "After Pause", Table6[Category], Table11[[#This Row], [Column1]])</f>
      </c>
    </row>
    <row x14ac:dyDescent="0.25" r="11" customHeight="1" ht="18.75">
      <c r="A11" s="1" t="s">
        <v>6</v>
      </c>
      <c r="B11" s="20"/>
      <c r="C11" s="5">
        <f>Table5[[#This Row], [Items]]/Table11[[#This Row], [Items/minute]]</f>
      </c>
      <c r="D11" s="1"/>
      <c r="E11" s="1"/>
      <c r="F11" s="24" t="s">
        <v>6</v>
      </c>
      <c r="G11" s="25">
        <f>AVERAGEIFS(Table6[Items/minute], Table6[Timeframe], "After Pause", Table6[Category], Table11[[#This Row], [Column1]])</f>
      </c>
    </row>
    <row x14ac:dyDescent="0.25" r="12" customHeight="1" ht="18.75">
      <c r="A12" s="1" t="s">
        <v>7</v>
      </c>
      <c r="B12" s="20"/>
      <c r="C12" s="5">
        <f>Table5[[#This Row], [Items]]/Table11[[#This Row], [Items/minute]]</f>
      </c>
      <c r="D12" s="1"/>
      <c r="E12" s="1"/>
      <c r="F12" s="26" t="s">
        <v>7</v>
      </c>
      <c r="G12" s="27">
        <f>AVERAGEIFS(Table6[Items/minute], Table6[Timeframe], "After Pause", Table6[Category], Table11[[#This Row], [Column1]])</f>
      </c>
    </row>
    <row x14ac:dyDescent="0.25" r="13" customHeight="1" ht="18.75">
      <c r="A13" s="1" t="s">
        <v>9</v>
      </c>
      <c r="B13" s="20"/>
      <c r="C13" s="5">
        <f>Table5[[#This Row], [Items]]/Table11[[#This Row], [Items/minute]]</f>
      </c>
      <c r="D13" s="1"/>
      <c r="E13" s="1"/>
      <c r="F13" s="24" t="s">
        <v>9</v>
      </c>
      <c r="G13" s="25">
        <f>AVERAGEIFS(Table6[Items/minute], Table6[Timeframe], "After Pause", Table6[Category], Table11[[#This Row], [Column1]])</f>
      </c>
    </row>
    <row x14ac:dyDescent="0.25" r="14" customHeight="1" ht="18.75">
      <c r="A14" s="1" t="s">
        <v>8</v>
      </c>
      <c r="B14" s="20"/>
      <c r="C14" s="5">
        <f>Table5[[#This Row], [Items]]/Table11[[#This Row], [Items/minute]]</f>
      </c>
      <c r="D14" s="1"/>
      <c r="E14" s="1"/>
      <c r="F14" s="26" t="s">
        <v>8</v>
      </c>
      <c r="G14" s="27">
        <f>AVERAGEIFS(Table6[Items/minute], Table6[Timeframe], "After Pause", Table6[Category], Table11[[#This Row], [Column1]])</f>
      </c>
    </row>
    <row x14ac:dyDescent="0.25" r="15" customHeight="1" ht="18.75">
      <c r="A15" s="1" t="s">
        <v>10</v>
      </c>
      <c r="B15" s="20"/>
      <c r="C15" s="5">
        <f>Table5[[#This Row], [Items]]/Table11[[#This Row], [Items/minute]]</f>
      </c>
      <c r="D15" s="1"/>
      <c r="E15" s="1"/>
      <c r="F15" s="24" t="s">
        <v>10</v>
      </c>
      <c r="G15" s="25">
        <f>AVERAGEIFS(Table6[Items/minute], Table6[Timeframe], "After Pause", Table6[Category], Table11[[#This Row], [Column1]])</f>
      </c>
    </row>
    <row x14ac:dyDescent="0.25" r="16" customHeight="1" ht="18.75">
      <c r="A16" s="1" t="s">
        <v>13</v>
      </c>
      <c r="B16" s="20"/>
      <c r="C16" s="5">
        <f>Table5[[#This Row], [Items]]/Table11[[#This Row], [Items/minute]]</f>
      </c>
      <c r="D16" s="1"/>
      <c r="E16" s="1"/>
      <c r="F16" s="26" t="s">
        <v>13</v>
      </c>
      <c r="G16" s="27">
        <f>AVERAGEIFS(Table6[Items/minute], Table6[Timeframe], "After Pause", Table6[Category], Table11[[#This Row], [Column1]])</f>
      </c>
    </row>
    <row x14ac:dyDescent="0.25" r="17" customHeight="1" ht="18.75">
      <c r="A17" s="1" t="s">
        <v>11</v>
      </c>
      <c r="B17" s="20"/>
      <c r="C17" s="5">
        <f>Table5[[#This Row], [Items]]/Table11[[#This Row], [Items/minute]]</f>
      </c>
      <c r="D17" s="1"/>
      <c r="E17" s="1"/>
      <c r="F17" s="24" t="s">
        <v>11</v>
      </c>
      <c r="G17" s="25">
        <f>AVERAGEIFS(Table6[Items/minute], Table6[Timeframe], "After Pause", Table6[Category], Table11[[#This Row], [Column1]])</f>
      </c>
    </row>
    <row x14ac:dyDescent="0.25" r="18" customHeight="1" ht="18.75">
      <c r="A18" s="1" t="s">
        <v>12</v>
      </c>
      <c r="B18" s="20"/>
      <c r="C18" s="5">
        <f>Table5[[#This Row], [Items]]/Table11[[#This Row], [Items/minute]]</f>
      </c>
      <c r="D18" s="1"/>
      <c r="E18" s="1"/>
      <c r="F18" s="26" t="s">
        <v>12</v>
      </c>
      <c r="G18" s="27">
        <f>AVERAGEIFS(Table6[Items/minute], Table6[Timeframe], "After Pause", Table6[Category], Table11[[#This Row], [Column1]])</f>
      </c>
    </row>
    <row x14ac:dyDescent="0.25" r="19" customHeight="1" ht="18.75">
      <c r="A19" s="1" t="s">
        <v>14</v>
      </c>
      <c r="B19" s="20"/>
      <c r="C19" s="5">
        <f>Table5[[#This Row], [Items]]/Table11[[#This Row], [Items/minute]]</f>
      </c>
      <c r="D19" s="1"/>
      <c r="E19" s="1"/>
      <c r="F19" s="24" t="s">
        <v>14</v>
      </c>
      <c r="G19" s="25">
        <f>AVERAGEIFS(Table6[Items/minute], Table6[Timeframe], "After Pause", Table6[Category], Table11[[#This Row], [Column1]])</f>
      </c>
    </row>
    <row x14ac:dyDescent="0.25" r="20" customHeight="1" ht="18.75">
      <c r="A20" s="1"/>
      <c r="B20" s="20"/>
      <c r="C20" s="2"/>
      <c r="D20" s="1"/>
      <c r="E20" s="1"/>
      <c r="F20" s="1"/>
      <c r="G20" s="21"/>
    </row>
    <row x14ac:dyDescent="0.25" r="21" customHeight="1" ht="18.75">
      <c r="A21" s="1"/>
      <c r="B21" s="28" t="s">
        <v>27</v>
      </c>
      <c r="C21" s="5">
        <f>SUM(Table5[Estimated Time])</f>
      </c>
      <c r="D21" s="1"/>
      <c r="E21" s="1"/>
      <c r="F21" s="1"/>
      <c r="G21" s="2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 tabSelected="1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84"/>
  <sheetViews>
    <sheetView workbookViewId="0"/>
  </sheetViews>
  <sheetFormatPr defaultRowHeight="15" x14ac:dyDescent="0.25"/>
  <cols>
    <col min="1" max="1" style="7" width="37.43357142857143" customWidth="1" bestFit="1"/>
    <col min="2" max="2" style="17" width="16.14785714285714" customWidth="1" bestFit="1"/>
    <col min="3" max="3" style="7" width="9.719285714285713" customWidth="1" bestFit="1"/>
    <col min="4" max="4" style="7" width="20.862142857142857" customWidth="1" bestFit="1"/>
    <col min="5" max="5" style="7" width="22.576428571428572" customWidth="1" bestFit="1"/>
    <col min="6" max="6" style="8" width="7.719285714285714" customWidth="1" bestFit="1"/>
    <col min="7" max="7" style="8" width="7.433571428571429" customWidth="1" bestFit="1"/>
    <col min="8" max="8" style="8" width="11.005" customWidth="1" bestFit="1"/>
    <col min="9" max="9" style="8" width="11.43357142857143" customWidth="1" bestFit="1"/>
    <col min="10" max="10" style="8" width="10.43357142857143" customWidth="1" bestFit="1"/>
    <col min="11" max="11" style="8" width="17.719285714285714" customWidth="1" bestFit="1"/>
    <col min="12" max="12" style="8" width="15.719285714285713" customWidth="1" bestFit="1"/>
  </cols>
  <sheetData>
    <row x14ac:dyDescent="0.25" r="1" customHeight="1" ht="18.75">
      <c r="A1" s="11" t="s">
        <v>23</v>
      </c>
      <c r="B1" s="14" t="s">
        <v>24</v>
      </c>
      <c r="C1" s="1" t="s">
        <v>25</v>
      </c>
      <c r="D1" s="1" t="s">
        <v>1</v>
      </c>
      <c r="E1" s="1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2" t="s">
        <v>32</v>
      </c>
      <c r="L1" s="4" t="s">
        <v>2</v>
      </c>
    </row>
    <row x14ac:dyDescent="0.25" r="2" customHeight="1" ht="18.75">
      <c r="A2" s="11" t="s">
        <v>33</v>
      </c>
      <c r="B2" s="12">
        <v>44966</v>
      </c>
      <c r="C2" s="1" t="s">
        <v>34</v>
      </c>
      <c r="D2" s="1" t="s">
        <v>4</v>
      </c>
      <c r="E2" s="1" t="s">
        <v>35</v>
      </c>
      <c r="F2" s="5">
        <v>1959</v>
      </c>
      <c r="G2" s="5">
        <v>11</v>
      </c>
      <c r="H2" s="5">
        <v>1948</v>
      </c>
      <c r="I2" s="5">
        <v>1959</v>
      </c>
      <c r="J2" s="5">
        <v>0</v>
      </c>
      <c r="K2" s="5">
        <v>34</v>
      </c>
      <c r="L2" s="5">
        <f>All_Clean[[#This Row], [Migrated]]/All_Clean[[#This Row], [Time in minutes]]</f>
      </c>
    </row>
    <row x14ac:dyDescent="0.25" r="3" customHeight="1" ht="18.75">
      <c r="A3" s="11" t="s">
        <v>33</v>
      </c>
      <c r="B3" s="12">
        <v>44966</v>
      </c>
      <c r="C3" s="1" t="s">
        <v>34</v>
      </c>
      <c r="D3" s="1" t="s">
        <v>6</v>
      </c>
      <c r="E3" s="1" t="s">
        <v>35</v>
      </c>
      <c r="F3" s="5">
        <v>754</v>
      </c>
      <c r="G3" s="5">
        <v>0</v>
      </c>
      <c r="H3" s="5">
        <v>708</v>
      </c>
      <c r="I3" s="5">
        <v>708</v>
      </c>
      <c r="J3" s="5">
        <v>46</v>
      </c>
      <c r="K3" s="5">
        <v>22</v>
      </c>
      <c r="L3" s="5">
        <v>32.1818181818182</v>
      </c>
    </row>
    <row x14ac:dyDescent="0.25" r="4" customHeight="1" ht="18.75">
      <c r="A4" s="11" t="s">
        <v>33</v>
      </c>
      <c r="B4" s="12">
        <v>44966</v>
      </c>
      <c r="C4" s="1" t="s">
        <v>34</v>
      </c>
      <c r="D4" s="1" t="s">
        <v>7</v>
      </c>
      <c r="E4" s="1" t="s">
        <v>36</v>
      </c>
      <c r="F4" s="5">
        <v>352</v>
      </c>
      <c r="G4" s="5">
        <v>0</v>
      </c>
      <c r="H4" s="5">
        <v>352</v>
      </c>
      <c r="I4" s="5">
        <v>352</v>
      </c>
      <c r="J4" s="5">
        <v>0</v>
      </c>
      <c r="K4" s="5">
        <v>6</v>
      </c>
      <c r="L4" s="5">
        <v>58.666666666666664</v>
      </c>
    </row>
    <row x14ac:dyDescent="0.25" r="5" customHeight="1" ht="18.75">
      <c r="A5" s="11" t="s">
        <v>33</v>
      </c>
      <c r="B5" s="12">
        <v>44966</v>
      </c>
      <c r="C5" s="1" t="s">
        <v>34</v>
      </c>
      <c r="D5" s="1" t="s">
        <v>8</v>
      </c>
      <c r="E5" s="1" t="s">
        <v>37</v>
      </c>
      <c r="F5" s="5">
        <v>571</v>
      </c>
      <c r="G5" s="5">
        <v>0</v>
      </c>
      <c r="H5" s="5">
        <v>403</v>
      </c>
      <c r="I5" s="5">
        <v>403</v>
      </c>
      <c r="J5" s="5">
        <v>168</v>
      </c>
      <c r="K5" s="5">
        <v>11</v>
      </c>
      <c r="L5" s="5">
        <v>36.63636363636363</v>
      </c>
    </row>
    <row x14ac:dyDescent="0.25" r="6" customHeight="1" ht="18.75">
      <c r="A6" s="11" t="s">
        <v>33</v>
      </c>
      <c r="B6" s="12">
        <v>44966</v>
      </c>
      <c r="C6" s="1" t="s">
        <v>34</v>
      </c>
      <c r="D6" s="1" t="s">
        <v>10</v>
      </c>
      <c r="E6" s="1" t="s">
        <v>38</v>
      </c>
      <c r="F6" s="5">
        <v>1211</v>
      </c>
      <c r="G6" s="5">
        <v>0</v>
      </c>
      <c r="H6" s="5">
        <v>1184</v>
      </c>
      <c r="I6" s="5">
        <v>1184</v>
      </c>
      <c r="J6" s="5">
        <v>27</v>
      </c>
      <c r="K6" s="5">
        <v>5</v>
      </c>
      <c r="L6" s="5">
        <v>236.8</v>
      </c>
    </row>
    <row x14ac:dyDescent="0.25" r="7" customHeight="1" ht="18.75">
      <c r="A7" s="11" t="s">
        <v>33</v>
      </c>
      <c r="B7" s="12">
        <v>44966</v>
      </c>
      <c r="C7" s="1" t="s">
        <v>34</v>
      </c>
      <c r="D7" s="1" t="s">
        <v>11</v>
      </c>
      <c r="E7" s="1" t="s">
        <v>35</v>
      </c>
      <c r="F7" s="5">
        <v>151</v>
      </c>
      <c r="G7" s="5">
        <v>0</v>
      </c>
      <c r="H7" s="5">
        <v>150</v>
      </c>
      <c r="I7" s="5">
        <v>150</v>
      </c>
      <c r="J7" s="5">
        <v>1</v>
      </c>
      <c r="K7" s="5">
        <v>6</v>
      </c>
      <c r="L7" s="5">
        <v>25</v>
      </c>
    </row>
    <row x14ac:dyDescent="0.25" r="8" customHeight="1" ht="18.75">
      <c r="A8" s="11" t="s">
        <v>33</v>
      </c>
      <c r="B8" s="12">
        <v>44966</v>
      </c>
      <c r="C8" s="1" t="s">
        <v>34</v>
      </c>
      <c r="D8" s="1" t="s">
        <v>12</v>
      </c>
      <c r="E8" s="1" t="s">
        <v>39</v>
      </c>
      <c r="F8" s="5">
        <v>1160</v>
      </c>
      <c r="G8" s="5">
        <v>0</v>
      </c>
      <c r="H8" s="5">
        <v>995</v>
      </c>
      <c r="I8" s="5">
        <v>995</v>
      </c>
      <c r="J8" s="5">
        <v>165</v>
      </c>
      <c r="K8" s="5">
        <v>3</v>
      </c>
      <c r="L8" s="5">
        <v>331.6666666666667</v>
      </c>
    </row>
    <row x14ac:dyDescent="0.25" r="9" customHeight="1" ht="18.75">
      <c r="A9" s="11" t="s">
        <v>33</v>
      </c>
      <c r="B9" s="12">
        <v>44966</v>
      </c>
      <c r="C9" s="1" t="s">
        <v>34</v>
      </c>
      <c r="D9" s="1" t="s">
        <v>14</v>
      </c>
      <c r="E9" s="1" t="s">
        <v>40</v>
      </c>
      <c r="F9" s="5">
        <v>1836</v>
      </c>
      <c r="G9" s="5">
        <v>0</v>
      </c>
      <c r="H9" s="5">
        <v>1713</v>
      </c>
      <c r="I9" s="5">
        <v>1713</v>
      </c>
      <c r="J9" s="5">
        <v>123</v>
      </c>
      <c r="K9" s="5">
        <v>4</v>
      </c>
      <c r="L9" s="5">
        <v>428.25</v>
      </c>
    </row>
    <row x14ac:dyDescent="0.25" r="10" customHeight="1" ht="18.75">
      <c r="A10" s="11" t="s">
        <v>41</v>
      </c>
      <c r="B10" s="12">
        <v>44966</v>
      </c>
      <c r="C10" s="1" t="s">
        <v>34</v>
      </c>
      <c r="D10" s="1" t="s">
        <v>6</v>
      </c>
      <c r="E10" s="1" t="s">
        <v>35</v>
      </c>
      <c r="F10" s="5">
        <v>754</v>
      </c>
      <c r="G10" s="5">
        <v>0</v>
      </c>
      <c r="H10" s="5">
        <v>708</v>
      </c>
      <c r="I10" s="5">
        <v>708</v>
      </c>
      <c r="J10" s="5">
        <v>46</v>
      </c>
      <c r="K10" s="5">
        <v>24</v>
      </c>
      <c r="L10" s="5">
        <v>29.5</v>
      </c>
    </row>
    <row x14ac:dyDescent="0.25" r="11" customHeight="1" ht="18.75">
      <c r="A11" s="11" t="s">
        <v>41</v>
      </c>
      <c r="B11" s="12">
        <v>44966</v>
      </c>
      <c r="C11" s="1" t="s">
        <v>34</v>
      </c>
      <c r="D11" s="1" t="s">
        <v>7</v>
      </c>
      <c r="E11" s="1" t="s">
        <v>36</v>
      </c>
      <c r="F11" s="5">
        <v>176</v>
      </c>
      <c r="G11" s="5">
        <v>0</v>
      </c>
      <c r="H11" s="5">
        <v>176</v>
      </c>
      <c r="I11" s="5">
        <v>176</v>
      </c>
      <c r="J11" s="5">
        <v>0</v>
      </c>
      <c r="K11" s="5">
        <v>2</v>
      </c>
      <c r="L11" s="5">
        <v>88</v>
      </c>
    </row>
    <row x14ac:dyDescent="0.25" r="12" customHeight="1" ht="18.75">
      <c r="A12" s="11" t="s">
        <v>41</v>
      </c>
      <c r="B12" s="12">
        <v>44966</v>
      </c>
      <c r="C12" s="1" t="s">
        <v>34</v>
      </c>
      <c r="D12" s="1" t="s">
        <v>8</v>
      </c>
      <c r="E12" s="1" t="s">
        <v>37</v>
      </c>
      <c r="F12" s="5">
        <v>571</v>
      </c>
      <c r="G12" s="5">
        <v>0</v>
      </c>
      <c r="H12" s="5">
        <v>403</v>
      </c>
      <c r="I12" s="5">
        <v>403</v>
      </c>
      <c r="J12" s="5">
        <v>168</v>
      </c>
      <c r="K12" s="5">
        <v>12</v>
      </c>
      <c r="L12" s="5">
        <v>33.583333333333336</v>
      </c>
    </row>
    <row x14ac:dyDescent="0.25" r="13" customHeight="1" ht="18.75">
      <c r="A13" s="11" t="s">
        <v>41</v>
      </c>
      <c r="B13" s="12">
        <v>44966</v>
      </c>
      <c r="C13" s="1" t="s">
        <v>34</v>
      </c>
      <c r="D13" s="1" t="s">
        <v>10</v>
      </c>
      <c r="E13" s="1" t="s">
        <v>38</v>
      </c>
      <c r="F13" s="5">
        <v>1211</v>
      </c>
      <c r="G13" s="5">
        <v>0</v>
      </c>
      <c r="H13" s="5">
        <v>1184</v>
      </c>
      <c r="I13" s="5">
        <v>1184</v>
      </c>
      <c r="J13" s="5">
        <v>27</v>
      </c>
      <c r="K13" s="5">
        <v>5</v>
      </c>
      <c r="L13" s="5">
        <v>236.8</v>
      </c>
    </row>
    <row x14ac:dyDescent="0.25" r="14" customHeight="1" ht="18.75">
      <c r="A14" s="11" t="s">
        <v>41</v>
      </c>
      <c r="B14" s="12">
        <v>44966</v>
      </c>
      <c r="C14" s="1" t="s">
        <v>34</v>
      </c>
      <c r="D14" s="1" t="s">
        <v>11</v>
      </c>
      <c r="E14" s="1" t="s">
        <v>35</v>
      </c>
      <c r="F14" s="5">
        <v>151</v>
      </c>
      <c r="G14" s="5">
        <v>0</v>
      </c>
      <c r="H14" s="5">
        <v>150</v>
      </c>
      <c r="I14" s="5">
        <v>150</v>
      </c>
      <c r="J14" s="5">
        <v>1</v>
      </c>
      <c r="K14" s="5">
        <v>6</v>
      </c>
      <c r="L14" s="5">
        <v>25</v>
      </c>
    </row>
    <row x14ac:dyDescent="0.25" r="15" customHeight="1" ht="18.75">
      <c r="A15" s="11" t="s">
        <v>41</v>
      </c>
      <c r="B15" s="12">
        <v>44966</v>
      </c>
      <c r="C15" s="1" t="s">
        <v>34</v>
      </c>
      <c r="D15" s="1" t="s">
        <v>12</v>
      </c>
      <c r="E15" s="1" t="s">
        <v>39</v>
      </c>
      <c r="F15" s="5">
        <v>1160</v>
      </c>
      <c r="G15" s="5">
        <v>0</v>
      </c>
      <c r="H15" s="5">
        <v>995</v>
      </c>
      <c r="I15" s="5">
        <v>995</v>
      </c>
      <c r="J15" s="5">
        <v>165</v>
      </c>
      <c r="K15" s="5">
        <v>4</v>
      </c>
      <c r="L15" s="5">
        <v>248.75</v>
      </c>
    </row>
    <row x14ac:dyDescent="0.25" r="16" customHeight="1" ht="18.75">
      <c r="A16" s="11" t="s">
        <v>41</v>
      </c>
      <c r="B16" s="12">
        <v>44966</v>
      </c>
      <c r="C16" s="1" t="s">
        <v>34</v>
      </c>
      <c r="D16" s="1" t="s">
        <v>14</v>
      </c>
      <c r="E16" s="1" t="s">
        <v>40</v>
      </c>
      <c r="F16" s="5">
        <v>1836</v>
      </c>
      <c r="G16" s="5">
        <v>0</v>
      </c>
      <c r="H16" s="5">
        <v>1713</v>
      </c>
      <c r="I16" s="5">
        <v>1713</v>
      </c>
      <c r="J16" s="5">
        <v>123</v>
      </c>
      <c r="K16" s="5">
        <v>5</v>
      </c>
      <c r="L16" s="5">
        <v>342.6</v>
      </c>
    </row>
    <row x14ac:dyDescent="0.25" r="17" customHeight="1" ht="18.75">
      <c r="A17" s="11" t="s">
        <v>51</v>
      </c>
      <c r="B17" s="14">
        <v>44965</v>
      </c>
      <c r="C17" s="1" t="s">
        <v>34</v>
      </c>
      <c r="D17" s="18" t="s">
        <v>4</v>
      </c>
      <c r="E17" s="18" t="s">
        <v>35</v>
      </c>
      <c r="F17" s="5">
        <v>9709</v>
      </c>
      <c r="G17" s="5">
        <v>43</v>
      </c>
      <c r="H17" s="5">
        <v>9666</v>
      </c>
      <c r="I17" s="5">
        <v>9709</v>
      </c>
      <c r="J17" s="5">
        <v>0</v>
      </c>
      <c r="K17" s="5">
        <v>165</v>
      </c>
      <c r="L17" s="5">
        <v>101.58181818181818</v>
      </c>
    </row>
    <row x14ac:dyDescent="0.25" r="18" customHeight="1" ht="18.75">
      <c r="A18" s="11" t="s">
        <v>51</v>
      </c>
      <c r="B18" s="14">
        <v>44965</v>
      </c>
      <c r="C18" s="1" t="s">
        <v>34</v>
      </c>
      <c r="D18" s="18" t="s">
        <v>6</v>
      </c>
      <c r="E18" s="18" t="s">
        <v>35</v>
      </c>
      <c r="F18" s="5">
        <v>421</v>
      </c>
      <c r="G18" s="5">
        <v>0</v>
      </c>
      <c r="H18" s="5">
        <v>323</v>
      </c>
      <c r="I18" s="5">
        <v>323</v>
      </c>
      <c r="J18" s="5">
        <v>98</v>
      </c>
      <c r="K18" s="5">
        <v>24</v>
      </c>
      <c r="L18" s="5">
        <v>13.458333333333334</v>
      </c>
    </row>
    <row x14ac:dyDescent="0.25" r="19" customHeight="1" ht="18.75">
      <c r="A19" s="11" t="s">
        <v>51</v>
      </c>
      <c r="B19" s="14">
        <v>44965</v>
      </c>
      <c r="C19" s="1" t="s">
        <v>34</v>
      </c>
      <c r="D19" s="18" t="s">
        <v>7</v>
      </c>
      <c r="E19" s="18" t="s">
        <v>36</v>
      </c>
      <c r="F19" s="5">
        <v>310</v>
      </c>
      <c r="G19" s="5">
        <v>1</v>
      </c>
      <c r="H19" s="5">
        <v>309</v>
      </c>
      <c r="I19" s="5">
        <v>310</v>
      </c>
      <c r="J19" s="5">
        <v>0</v>
      </c>
      <c r="K19" s="5">
        <v>4</v>
      </c>
      <c r="L19" s="5">
        <v>78.25</v>
      </c>
    </row>
    <row x14ac:dyDescent="0.25" r="20" customHeight="1" ht="18.75">
      <c r="A20" s="11" t="s">
        <v>51</v>
      </c>
      <c r="B20" s="14">
        <v>44965</v>
      </c>
      <c r="C20" s="1" t="s">
        <v>34</v>
      </c>
      <c r="D20" s="18" t="s">
        <v>9</v>
      </c>
      <c r="E20" s="18" t="s">
        <v>36</v>
      </c>
      <c r="F20" s="5">
        <v>421</v>
      </c>
      <c r="G20" s="5">
        <v>0</v>
      </c>
      <c r="H20" s="5">
        <v>46</v>
      </c>
      <c r="I20" s="5">
        <v>46</v>
      </c>
      <c r="J20" s="5">
        <v>375</v>
      </c>
      <c r="K20" s="5">
        <v>2</v>
      </c>
      <c r="L20" s="5">
        <v>23</v>
      </c>
    </row>
    <row x14ac:dyDescent="0.25" r="21" customHeight="1" ht="18.75">
      <c r="A21" s="11" t="s">
        <v>51</v>
      </c>
      <c r="B21" s="14">
        <v>44965</v>
      </c>
      <c r="C21" s="1" t="s">
        <v>34</v>
      </c>
      <c r="D21" s="18" t="s">
        <v>8</v>
      </c>
      <c r="E21" s="18" t="s">
        <v>37</v>
      </c>
      <c r="F21" s="5">
        <v>2263</v>
      </c>
      <c r="G21" s="5">
        <v>0</v>
      </c>
      <c r="H21" s="5">
        <v>2240</v>
      </c>
      <c r="I21" s="5">
        <v>2240</v>
      </c>
      <c r="J21" s="5">
        <v>23</v>
      </c>
      <c r="K21" s="5">
        <v>65</v>
      </c>
      <c r="L21" s="5">
        <v>34.46153846153846</v>
      </c>
    </row>
    <row x14ac:dyDescent="0.25" r="22" customHeight="1" ht="18.75">
      <c r="A22" s="11" t="s">
        <v>51</v>
      </c>
      <c r="B22" s="14">
        <v>44965</v>
      </c>
      <c r="C22" s="1" t="s">
        <v>34</v>
      </c>
      <c r="D22" s="18" t="s">
        <v>10</v>
      </c>
      <c r="E22" s="18" t="s">
        <v>38</v>
      </c>
      <c r="F22" s="5">
        <v>1768</v>
      </c>
      <c r="G22" s="5">
        <v>0</v>
      </c>
      <c r="H22" s="5">
        <v>1763</v>
      </c>
      <c r="I22" s="5">
        <v>1763</v>
      </c>
      <c r="J22" s="5">
        <v>5</v>
      </c>
      <c r="K22" s="5">
        <v>10</v>
      </c>
      <c r="L22" s="5">
        <v>176.3</v>
      </c>
    </row>
    <row x14ac:dyDescent="0.25" r="23" customHeight="1" ht="18.75">
      <c r="A23" s="11" t="s">
        <v>51</v>
      </c>
      <c r="B23" s="14">
        <v>44965</v>
      </c>
      <c r="C23" s="1" t="s">
        <v>34</v>
      </c>
      <c r="D23" s="18" t="s">
        <v>11</v>
      </c>
      <c r="E23" s="18" t="s">
        <v>35</v>
      </c>
      <c r="F23" s="5">
        <v>311</v>
      </c>
      <c r="G23" s="5">
        <v>0</v>
      </c>
      <c r="H23" s="5">
        <v>307</v>
      </c>
      <c r="I23" s="5">
        <v>307</v>
      </c>
      <c r="J23" s="5">
        <v>4</v>
      </c>
      <c r="K23" s="5">
        <v>15</v>
      </c>
      <c r="L23" s="5">
        <v>20.466666666666665</v>
      </c>
    </row>
    <row x14ac:dyDescent="0.25" r="24" customHeight="1" ht="18.75">
      <c r="A24" s="11" t="s">
        <v>51</v>
      </c>
      <c r="B24" s="14">
        <v>44965</v>
      </c>
      <c r="C24" s="1" t="s">
        <v>34</v>
      </c>
      <c r="D24" s="18" t="s">
        <v>12</v>
      </c>
      <c r="E24" s="18" t="s">
        <v>39</v>
      </c>
      <c r="F24" s="5">
        <v>567</v>
      </c>
      <c r="G24" s="5">
        <v>0</v>
      </c>
      <c r="H24" s="5">
        <v>561</v>
      </c>
      <c r="I24" s="5">
        <v>561</v>
      </c>
      <c r="J24" s="5">
        <v>6</v>
      </c>
      <c r="K24" s="5">
        <v>3</v>
      </c>
      <c r="L24" s="5">
        <v>187</v>
      </c>
    </row>
    <row x14ac:dyDescent="0.25" r="25" customHeight="1" ht="18.75">
      <c r="A25" s="11" t="s">
        <v>50</v>
      </c>
      <c r="B25" s="14">
        <v>44965</v>
      </c>
      <c r="C25" s="1" t="s">
        <v>34</v>
      </c>
      <c r="D25" s="1" t="s">
        <v>4</v>
      </c>
      <c r="E25" s="1" t="s">
        <v>35</v>
      </c>
      <c r="F25" s="5">
        <v>4505</v>
      </c>
      <c r="G25" s="5">
        <v>14</v>
      </c>
      <c r="H25" s="5">
        <v>4491</v>
      </c>
      <c r="I25" s="5">
        <v>4505</v>
      </c>
      <c r="J25" s="5">
        <v>0</v>
      </c>
      <c r="K25" s="5">
        <v>75</v>
      </c>
      <c r="L25" s="5">
        <v>73.88</v>
      </c>
    </row>
    <row x14ac:dyDescent="0.25" r="26" customHeight="1" ht="18.75">
      <c r="A26" s="11" t="s">
        <v>50</v>
      </c>
      <c r="B26" s="14">
        <v>44965</v>
      </c>
      <c r="C26" s="1" t="s">
        <v>34</v>
      </c>
      <c r="D26" s="1" t="s">
        <v>6</v>
      </c>
      <c r="E26" s="1" t="s">
        <v>35</v>
      </c>
      <c r="F26" s="5">
        <v>421</v>
      </c>
      <c r="G26" s="5">
        <v>0</v>
      </c>
      <c r="H26" s="5">
        <v>323</v>
      </c>
      <c r="I26" s="5">
        <v>323</v>
      </c>
      <c r="J26" s="5">
        <v>98</v>
      </c>
      <c r="K26" s="5">
        <v>23</v>
      </c>
      <c r="L26" s="5">
        <v>14.043478260869565</v>
      </c>
    </row>
    <row x14ac:dyDescent="0.25" r="27" customHeight="1" ht="18.75">
      <c r="A27" s="11" t="s">
        <v>50</v>
      </c>
      <c r="B27" s="14">
        <v>44965</v>
      </c>
      <c r="C27" s="1" t="s">
        <v>34</v>
      </c>
      <c r="D27" s="1" t="s">
        <v>8</v>
      </c>
      <c r="E27" s="1" t="s">
        <v>37</v>
      </c>
      <c r="F27" s="5">
        <v>2263</v>
      </c>
      <c r="G27" s="5">
        <v>0</v>
      </c>
      <c r="H27" s="5">
        <v>2237</v>
      </c>
      <c r="I27" s="5">
        <v>2237</v>
      </c>
      <c r="J27" s="5">
        <v>26</v>
      </c>
      <c r="K27" s="5">
        <v>66</v>
      </c>
      <c r="L27" s="5">
        <v>33.89393939393939</v>
      </c>
    </row>
    <row x14ac:dyDescent="0.25" r="28" customHeight="1" ht="18.75">
      <c r="A28" s="11" t="s">
        <v>50</v>
      </c>
      <c r="B28" s="14">
        <v>44965</v>
      </c>
      <c r="C28" s="1" t="s">
        <v>34</v>
      </c>
      <c r="D28" s="1" t="s">
        <v>10</v>
      </c>
      <c r="E28" s="1" t="s">
        <v>38</v>
      </c>
      <c r="F28" s="5">
        <v>1768</v>
      </c>
      <c r="G28" s="5">
        <v>0</v>
      </c>
      <c r="H28" s="5">
        <v>1763</v>
      </c>
      <c r="I28" s="5">
        <v>1763</v>
      </c>
      <c r="J28" s="5">
        <v>5</v>
      </c>
      <c r="K28" s="5">
        <v>9</v>
      </c>
      <c r="L28" s="5">
        <v>195.88888888888889</v>
      </c>
    </row>
    <row x14ac:dyDescent="0.25" r="29" customHeight="1" ht="18.75">
      <c r="A29" s="11" t="s">
        <v>50</v>
      </c>
      <c r="B29" s="14">
        <v>44965</v>
      </c>
      <c r="C29" s="1" t="s">
        <v>34</v>
      </c>
      <c r="D29" s="1" t="s">
        <v>11</v>
      </c>
      <c r="E29" s="1" t="s">
        <v>35</v>
      </c>
      <c r="F29" s="5">
        <v>311</v>
      </c>
      <c r="G29" s="5">
        <v>0</v>
      </c>
      <c r="H29" s="5">
        <v>307</v>
      </c>
      <c r="I29" s="5">
        <v>307</v>
      </c>
      <c r="J29" s="5">
        <v>4</v>
      </c>
      <c r="K29" s="5">
        <v>14</v>
      </c>
      <c r="L29" s="5">
        <v>21.928571428571427</v>
      </c>
    </row>
    <row x14ac:dyDescent="0.25" r="30" customHeight="1" ht="18.75">
      <c r="A30" s="11" t="s">
        <v>50</v>
      </c>
      <c r="B30" s="14">
        <v>44965</v>
      </c>
      <c r="C30" s="1" t="s">
        <v>34</v>
      </c>
      <c r="D30" s="1" t="s">
        <v>12</v>
      </c>
      <c r="E30" s="1" t="s">
        <v>39</v>
      </c>
      <c r="F30" s="5">
        <v>567</v>
      </c>
      <c r="G30" s="5">
        <v>0</v>
      </c>
      <c r="H30" s="5">
        <v>561</v>
      </c>
      <c r="I30" s="5">
        <v>561</v>
      </c>
      <c r="J30" s="5">
        <v>6</v>
      </c>
      <c r="K30" s="5">
        <v>4</v>
      </c>
      <c r="L30" s="5">
        <v>140.25</v>
      </c>
    </row>
    <row x14ac:dyDescent="0.25" r="31" customHeight="1" ht="18.75">
      <c r="A31" s="11" t="s">
        <v>52</v>
      </c>
      <c r="B31" s="14">
        <v>44965</v>
      </c>
      <c r="C31" s="1" t="s">
        <v>34</v>
      </c>
      <c r="D31" s="18" t="s">
        <v>16</v>
      </c>
      <c r="E31" s="18" t="s">
        <v>53</v>
      </c>
      <c r="F31" s="5">
        <v>252</v>
      </c>
      <c r="G31" s="5">
        <v>0</v>
      </c>
      <c r="H31" s="5">
        <v>252</v>
      </c>
      <c r="I31" s="5">
        <v>252</v>
      </c>
      <c r="J31" s="5">
        <v>0</v>
      </c>
      <c r="K31" s="5">
        <v>2</v>
      </c>
      <c r="L31" s="5">
        <v>126</v>
      </c>
    </row>
    <row x14ac:dyDescent="0.25" r="32" customHeight="1" ht="18.75">
      <c r="A32" s="11" t="s">
        <v>48</v>
      </c>
      <c r="B32" s="14">
        <v>44952</v>
      </c>
      <c r="C32" s="1" t="s">
        <v>34</v>
      </c>
      <c r="D32" s="1" t="s">
        <v>4</v>
      </c>
      <c r="E32" s="1" t="s">
        <v>35</v>
      </c>
      <c r="F32" s="5">
        <v>491</v>
      </c>
      <c r="G32" s="5">
        <v>0</v>
      </c>
      <c r="H32" s="5">
        <v>491</v>
      </c>
      <c r="I32" s="5">
        <v>491</v>
      </c>
      <c r="J32" s="5">
        <v>0</v>
      </c>
      <c r="K32" s="5">
        <v>18</v>
      </c>
      <c r="L32" s="5">
        <v>27.27777777777778</v>
      </c>
    </row>
    <row x14ac:dyDescent="0.25" r="33" customHeight="1" ht="18.75">
      <c r="A33" s="11" t="s">
        <v>48</v>
      </c>
      <c r="B33" s="14">
        <v>44952</v>
      </c>
      <c r="C33" s="1" t="s">
        <v>34</v>
      </c>
      <c r="D33" s="1" t="s">
        <v>8</v>
      </c>
      <c r="E33" s="1" t="s">
        <v>37</v>
      </c>
      <c r="F33" s="5">
        <v>509</v>
      </c>
      <c r="G33" s="5">
        <v>0</v>
      </c>
      <c r="H33" s="5">
        <v>189</v>
      </c>
      <c r="I33" s="5">
        <v>189</v>
      </c>
      <c r="J33" s="5">
        <v>320</v>
      </c>
      <c r="K33" s="5">
        <v>7</v>
      </c>
      <c r="L33" s="5">
        <v>27</v>
      </c>
    </row>
    <row x14ac:dyDescent="0.25" r="34" customHeight="1" ht="18.75">
      <c r="A34" s="11" t="s">
        <v>49</v>
      </c>
      <c r="B34" s="14">
        <v>44952</v>
      </c>
      <c r="C34" s="1" t="s">
        <v>34</v>
      </c>
      <c r="D34" s="1" t="s">
        <v>17</v>
      </c>
      <c r="E34" s="1" t="s">
        <v>35</v>
      </c>
      <c r="F34" s="5">
        <v>263</v>
      </c>
      <c r="G34" s="5">
        <v>0</v>
      </c>
      <c r="H34" s="5">
        <v>263</v>
      </c>
      <c r="I34" s="5">
        <v>263</v>
      </c>
      <c r="J34" s="5">
        <v>0</v>
      </c>
      <c r="K34" s="5">
        <v>13</v>
      </c>
      <c r="L34" s="5">
        <v>20.23076923076923</v>
      </c>
    </row>
    <row x14ac:dyDescent="0.25" r="35" customHeight="1" ht="18.75">
      <c r="A35" s="11" t="s">
        <v>49</v>
      </c>
      <c r="B35" s="14">
        <v>44952</v>
      </c>
      <c r="C35" s="1" t="s">
        <v>34</v>
      </c>
      <c r="D35" s="1" t="s">
        <v>8</v>
      </c>
      <c r="E35" s="1" t="s">
        <v>37</v>
      </c>
      <c r="F35" s="5">
        <v>268</v>
      </c>
      <c r="G35" s="5">
        <v>0</v>
      </c>
      <c r="H35" s="5">
        <v>194</v>
      </c>
      <c r="I35" s="5">
        <v>194</v>
      </c>
      <c r="J35" s="5">
        <v>74</v>
      </c>
      <c r="K35" s="5">
        <v>6</v>
      </c>
      <c r="L35" s="5">
        <v>32.333333333333336</v>
      </c>
    </row>
    <row x14ac:dyDescent="0.25" r="36" customHeight="1" ht="18.75">
      <c r="A36" s="11" t="s">
        <v>49</v>
      </c>
      <c r="B36" s="14">
        <v>44952</v>
      </c>
      <c r="C36" s="1" t="s">
        <v>34</v>
      </c>
      <c r="D36" s="1" t="s">
        <v>18</v>
      </c>
      <c r="E36" s="1" t="s">
        <v>39</v>
      </c>
      <c r="F36" s="5">
        <v>423</v>
      </c>
      <c r="G36" s="5">
        <v>0</v>
      </c>
      <c r="H36" s="5">
        <v>410</v>
      </c>
      <c r="I36" s="5">
        <v>410</v>
      </c>
      <c r="J36" s="5">
        <v>13</v>
      </c>
      <c r="K36" s="5">
        <v>2</v>
      </c>
      <c r="L36" s="5">
        <v>205</v>
      </c>
    </row>
    <row x14ac:dyDescent="0.25" r="37" customHeight="1" ht="18.75">
      <c r="A37" s="11" t="s">
        <v>46</v>
      </c>
      <c r="B37" s="14">
        <v>44950</v>
      </c>
      <c r="C37" s="1" t="s">
        <v>47</v>
      </c>
      <c r="D37" s="1" t="s">
        <v>4</v>
      </c>
      <c r="E37" s="1" t="s">
        <v>35</v>
      </c>
      <c r="F37" s="5">
        <v>2583</v>
      </c>
      <c r="G37" s="5">
        <v>0</v>
      </c>
      <c r="H37" s="5">
        <v>2583</v>
      </c>
      <c r="I37" s="5">
        <v>2583</v>
      </c>
      <c r="J37" s="5">
        <v>0</v>
      </c>
      <c r="K37" s="5">
        <v>24</v>
      </c>
      <c r="L37" s="5">
        <v>107.625</v>
      </c>
    </row>
    <row x14ac:dyDescent="0.25" r="38" customHeight="1" ht="18.75">
      <c r="A38" s="11" t="s">
        <v>46</v>
      </c>
      <c r="B38" s="14">
        <v>44950</v>
      </c>
      <c r="C38" s="1" t="s">
        <v>47</v>
      </c>
      <c r="D38" s="1" t="s">
        <v>6</v>
      </c>
      <c r="E38" s="1" t="s">
        <v>35</v>
      </c>
      <c r="F38" s="5">
        <v>2330</v>
      </c>
      <c r="G38" s="5">
        <v>0</v>
      </c>
      <c r="H38" s="5">
        <v>2086</v>
      </c>
      <c r="I38" s="5">
        <v>2086</v>
      </c>
      <c r="J38" s="5">
        <v>244</v>
      </c>
      <c r="K38" s="5">
        <v>39</v>
      </c>
      <c r="L38" s="5">
        <v>53.48717948717949</v>
      </c>
    </row>
    <row x14ac:dyDescent="0.25" r="39" customHeight="1" ht="18.75">
      <c r="A39" s="11" t="s">
        <v>46</v>
      </c>
      <c r="B39" s="14">
        <v>44950</v>
      </c>
      <c r="C39" s="1" t="s">
        <v>47</v>
      </c>
      <c r="D39" s="1" t="s">
        <v>12</v>
      </c>
      <c r="E39" s="1" t="s">
        <v>39</v>
      </c>
      <c r="F39" s="5">
        <v>708</v>
      </c>
      <c r="G39" s="5">
        <v>0</v>
      </c>
      <c r="H39" s="5">
        <v>639</v>
      </c>
      <c r="I39" s="5">
        <v>639</v>
      </c>
      <c r="J39" s="5">
        <v>69</v>
      </c>
      <c r="K39" s="5">
        <v>4</v>
      </c>
      <c r="L39" s="5">
        <v>159.75</v>
      </c>
    </row>
    <row x14ac:dyDescent="0.25" r="40" customHeight="1" ht="18.75">
      <c r="A40" s="11" t="s">
        <v>45</v>
      </c>
      <c r="B40" s="14">
        <v>44944</v>
      </c>
      <c r="C40" s="1" t="s">
        <v>34</v>
      </c>
      <c r="D40" s="1" t="s">
        <v>4</v>
      </c>
      <c r="E40" s="1" t="s">
        <v>35</v>
      </c>
      <c r="F40" s="5">
        <v>342</v>
      </c>
      <c r="G40" s="5">
        <v>7</v>
      </c>
      <c r="H40" s="5">
        <v>335</v>
      </c>
      <c r="I40" s="5">
        <v>342</v>
      </c>
      <c r="J40" s="5">
        <v>0</v>
      </c>
      <c r="K40" s="5">
        <v>14</v>
      </c>
      <c r="L40" s="5">
        <v>30.928571428571427</v>
      </c>
    </row>
    <row x14ac:dyDescent="0.25" r="41" customHeight="1" ht="18.75">
      <c r="A41" s="11" t="s">
        <v>45</v>
      </c>
      <c r="B41" s="14">
        <v>44944</v>
      </c>
      <c r="C41" s="1" t="s">
        <v>34</v>
      </c>
      <c r="D41" s="1" t="s">
        <v>6</v>
      </c>
      <c r="E41" s="1" t="s">
        <v>35</v>
      </c>
      <c r="F41" s="5">
        <v>619</v>
      </c>
      <c r="G41" s="5">
        <v>0</v>
      </c>
      <c r="H41" s="5">
        <v>280</v>
      </c>
      <c r="I41" s="5">
        <v>280</v>
      </c>
      <c r="J41" s="5">
        <v>339</v>
      </c>
      <c r="K41" s="5">
        <v>17</v>
      </c>
      <c r="L41" s="5">
        <v>16.470588235294116</v>
      </c>
    </row>
    <row x14ac:dyDescent="0.25" r="42" customHeight="1" ht="18.75">
      <c r="A42" s="11" t="s">
        <v>45</v>
      </c>
      <c r="B42" s="14">
        <v>44944</v>
      </c>
      <c r="C42" s="1" t="s">
        <v>34</v>
      </c>
      <c r="D42" s="1" t="s">
        <v>8</v>
      </c>
      <c r="E42" s="1" t="s">
        <v>37</v>
      </c>
      <c r="F42" s="5">
        <v>760</v>
      </c>
      <c r="G42" s="5">
        <v>0</v>
      </c>
      <c r="H42" s="5">
        <v>311</v>
      </c>
      <c r="I42" s="5">
        <v>311</v>
      </c>
      <c r="J42" s="5">
        <v>449</v>
      </c>
      <c r="K42" s="5">
        <v>9</v>
      </c>
      <c r="L42" s="5">
        <v>34.55555555555556</v>
      </c>
    </row>
    <row x14ac:dyDescent="0.25" r="43" customHeight="1" ht="18.75">
      <c r="A43" s="11" t="s">
        <v>45</v>
      </c>
      <c r="B43" s="14">
        <v>44944</v>
      </c>
      <c r="C43" s="1" t="s">
        <v>34</v>
      </c>
      <c r="D43" s="1" t="s">
        <v>14</v>
      </c>
      <c r="E43" s="1" t="s">
        <v>40</v>
      </c>
      <c r="F43" s="5">
        <v>1169</v>
      </c>
      <c r="G43" s="5">
        <v>0</v>
      </c>
      <c r="H43" s="5">
        <v>1031</v>
      </c>
      <c r="I43" s="5">
        <v>1031</v>
      </c>
      <c r="J43" s="5">
        <v>138</v>
      </c>
      <c r="K43" s="5">
        <v>4</v>
      </c>
      <c r="L43" s="5">
        <v>257.75</v>
      </c>
    </row>
    <row x14ac:dyDescent="0.25" r="44" customHeight="1" ht="18.75">
      <c r="A44" s="11" t="s">
        <v>42</v>
      </c>
      <c r="B44" s="14">
        <v>44937</v>
      </c>
      <c r="C44" s="1" t="s">
        <v>34</v>
      </c>
      <c r="D44" s="1" t="s">
        <v>4</v>
      </c>
      <c r="E44" s="1" t="s">
        <v>35</v>
      </c>
      <c r="F44" s="5">
        <v>429</v>
      </c>
      <c r="G44" s="5">
        <v>0</v>
      </c>
      <c r="H44" s="5">
        <v>429</v>
      </c>
      <c r="I44" s="5">
        <v>429</v>
      </c>
      <c r="J44" s="5">
        <v>0</v>
      </c>
      <c r="K44" s="5">
        <v>20</v>
      </c>
      <c r="L44" s="5">
        <v>21.45</v>
      </c>
    </row>
    <row x14ac:dyDescent="0.25" r="45" customHeight="1" ht="18.75">
      <c r="A45" s="11" t="s">
        <v>42</v>
      </c>
      <c r="B45" s="14">
        <v>44937</v>
      </c>
      <c r="C45" s="1" t="s">
        <v>34</v>
      </c>
      <c r="D45" s="1" t="s">
        <v>6</v>
      </c>
      <c r="E45" s="1" t="s">
        <v>35</v>
      </c>
      <c r="F45" s="5">
        <v>104</v>
      </c>
      <c r="G45" s="5">
        <v>0</v>
      </c>
      <c r="H45" s="5">
        <v>104</v>
      </c>
      <c r="I45" s="5">
        <v>104</v>
      </c>
      <c r="J45" s="5">
        <v>0</v>
      </c>
      <c r="K45" s="5">
        <v>3</v>
      </c>
      <c r="L45" s="5">
        <v>34.666666666666664</v>
      </c>
    </row>
    <row x14ac:dyDescent="0.25" r="46" customHeight="1" ht="18.75">
      <c r="A46" s="11" t="s">
        <v>42</v>
      </c>
      <c r="B46" s="14">
        <v>44937</v>
      </c>
      <c r="C46" s="1" t="s">
        <v>34</v>
      </c>
      <c r="D46" s="1" t="s">
        <v>7</v>
      </c>
      <c r="E46" s="1" t="s">
        <v>36</v>
      </c>
      <c r="F46" s="5">
        <v>131</v>
      </c>
      <c r="G46" s="5">
        <v>0</v>
      </c>
      <c r="H46" s="5">
        <v>131</v>
      </c>
      <c r="I46" s="5">
        <v>131</v>
      </c>
      <c r="J46" s="5">
        <v>0</v>
      </c>
      <c r="K46" s="5">
        <v>2</v>
      </c>
      <c r="L46" s="5">
        <v>65.5</v>
      </c>
    </row>
    <row x14ac:dyDescent="0.25" r="47" customHeight="1" ht="18.75">
      <c r="A47" s="11" t="s">
        <v>42</v>
      </c>
      <c r="B47" s="14">
        <v>44937</v>
      </c>
      <c r="C47" s="1" t="s">
        <v>34</v>
      </c>
      <c r="D47" s="1" t="s">
        <v>8</v>
      </c>
      <c r="E47" s="1" t="s">
        <v>37</v>
      </c>
      <c r="F47" s="5">
        <v>1681</v>
      </c>
      <c r="G47" s="5">
        <v>0</v>
      </c>
      <c r="H47" s="5">
        <v>1603</v>
      </c>
      <c r="I47" s="5">
        <v>1603</v>
      </c>
      <c r="J47" s="5">
        <v>78</v>
      </c>
      <c r="K47" s="5">
        <v>50</v>
      </c>
      <c r="L47" s="5">
        <v>32.06</v>
      </c>
    </row>
    <row x14ac:dyDescent="0.25" r="48" customHeight="1" ht="18.75">
      <c r="A48" s="11" t="s">
        <v>42</v>
      </c>
      <c r="B48" s="14">
        <v>44937</v>
      </c>
      <c r="C48" s="1" t="s">
        <v>34</v>
      </c>
      <c r="D48" s="1" t="s">
        <v>10</v>
      </c>
      <c r="E48" s="1" t="s">
        <v>38</v>
      </c>
      <c r="F48" s="5">
        <v>428</v>
      </c>
      <c r="G48" s="5">
        <v>0</v>
      </c>
      <c r="H48" s="5">
        <v>425</v>
      </c>
      <c r="I48" s="5">
        <v>425</v>
      </c>
      <c r="J48" s="5">
        <v>3</v>
      </c>
      <c r="K48" s="5">
        <v>2</v>
      </c>
      <c r="L48" s="5">
        <v>212.5</v>
      </c>
    </row>
    <row x14ac:dyDescent="0.25" r="49" customHeight="1" ht="18.75">
      <c r="A49" s="11" t="s">
        <v>42</v>
      </c>
      <c r="B49" s="14">
        <v>44937</v>
      </c>
      <c r="C49" s="1" t="s">
        <v>34</v>
      </c>
      <c r="D49" s="1" t="s">
        <v>13</v>
      </c>
      <c r="E49" s="1" t="s">
        <v>43</v>
      </c>
      <c r="F49" s="5">
        <v>389</v>
      </c>
      <c r="G49" s="5">
        <v>0</v>
      </c>
      <c r="H49" s="5">
        <v>381</v>
      </c>
      <c r="I49" s="5">
        <v>381</v>
      </c>
      <c r="J49" s="5">
        <v>8</v>
      </c>
      <c r="K49" s="5">
        <v>2</v>
      </c>
      <c r="L49" s="5">
        <v>190.5</v>
      </c>
    </row>
    <row x14ac:dyDescent="0.25" r="50" customHeight="1" ht="18.75">
      <c r="A50" s="11" t="s">
        <v>44</v>
      </c>
      <c r="B50" s="14">
        <v>44937</v>
      </c>
      <c r="C50" s="1" t="s">
        <v>34</v>
      </c>
      <c r="D50" s="1" t="s">
        <v>4</v>
      </c>
      <c r="E50" s="1" t="s">
        <v>35</v>
      </c>
      <c r="F50" s="5">
        <v>1608</v>
      </c>
      <c r="G50" s="5">
        <v>8</v>
      </c>
      <c r="H50" s="5">
        <v>1600</v>
      </c>
      <c r="I50" s="5">
        <v>1608</v>
      </c>
      <c r="J50" s="5">
        <v>0</v>
      </c>
      <c r="K50" s="5">
        <v>80</v>
      </c>
      <c r="L50" s="5">
        <v>28</v>
      </c>
    </row>
    <row x14ac:dyDescent="0.25" r="51" customHeight="1" ht="18.75">
      <c r="A51" s="11" t="s">
        <v>44</v>
      </c>
      <c r="B51" s="14">
        <v>44937</v>
      </c>
      <c r="C51" s="1" t="s">
        <v>34</v>
      </c>
      <c r="D51" s="1" t="s">
        <v>8</v>
      </c>
      <c r="E51" s="1" t="s">
        <v>37</v>
      </c>
      <c r="F51" s="5">
        <v>1681</v>
      </c>
      <c r="G51" s="5">
        <v>0</v>
      </c>
      <c r="H51" s="5">
        <v>1603</v>
      </c>
      <c r="I51" s="5">
        <v>1603</v>
      </c>
      <c r="J51" s="5">
        <v>78</v>
      </c>
      <c r="K51" s="5">
        <v>50</v>
      </c>
      <c r="L51" s="5">
        <v>32.06</v>
      </c>
    </row>
    <row x14ac:dyDescent="0.25" r="52" customHeight="1" ht="18.75">
      <c r="A52" s="11" t="s">
        <v>44</v>
      </c>
      <c r="B52" s="14">
        <v>44937</v>
      </c>
      <c r="C52" s="1" t="s">
        <v>34</v>
      </c>
      <c r="D52" s="1" t="s">
        <v>10</v>
      </c>
      <c r="E52" s="1" t="s">
        <v>38</v>
      </c>
      <c r="F52" s="5">
        <v>428</v>
      </c>
      <c r="G52" s="5">
        <v>0</v>
      </c>
      <c r="H52" s="5">
        <v>425</v>
      </c>
      <c r="I52" s="5">
        <v>425</v>
      </c>
      <c r="J52" s="5">
        <v>3</v>
      </c>
      <c r="K52" s="5">
        <v>2</v>
      </c>
      <c r="L52" s="5">
        <v>212.5</v>
      </c>
    </row>
    <row x14ac:dyDescent="0.25" r="53" customHeight="1" ht="18.75">
      <c r="A53" s="11" t="s">
        <v>44</v>
      </c>
      <c r="B53" s="14">
        <v>44937</v>
      </c>
      <c r="C53" s="1" t="s">
        <v>34</v>
      </c>
      <c r="D53" s="1" t="s">
        <v>13</v>
      </c>
      <c r="E53" s="1" t="s">
        <v>43</v>
      </c>
      <c r="F53" s="5">
        <v>389</v>
      </c>
      <c r="G53" s="5">
        <v>0</v>
      </c>
      <c r="H53" s="5">
        <v>381</v>
      </c>
      <c r="I53" s="5">
        <v>381</v>
      </c>
      <c r="J53" s="5">
        <v>8</v>
      </c>
      <c r="K53" s="5">
        <v>2</v>
      </c>
      <c r="L53" s="5">
        <v>190.5</v>
      </c>
    </row>
    <row x14ac:dyDescent="0.25" r="54" customHeight="1" ht="18.75">
      <c r="A54" s="11" t="s">
        <v>44</v>
      </c>
      <c r="B54" s="14">
        <v>44937</v>
      </c>
      <c r="C54" s="1" t="s">
        <v>34</v>
      </c>
      <c r="D54" s="1" t="s">
        <v>12</v>
      </c>
      <c r="E54" s="1" t="s">
        <v>39</v>
      </c>
      <c r="F54" s="5">
        <v>449</v>
      </c>
      <c r="G54" s="5">
        <v>0</v>
      </c>
      <c r="H54" s="5">
        <v>444</v>
      </c>
      <c r="I54" s="5">
        <v>444</v>
      </c>
      <c r="J54" s="5">
        <v>5</v>
      </c>
      <c r="K54" s="5">
        <v>2</v>
      </c>
      <c r="L54" s="5">
        <v>222</v>
      </c>
    </row>
    <row x14ac:dyDescent="0.25" r="55" customHeight="1" ht="18.75">
      <c r="A55" s="11" t="s">
        <v>81</v>
      </c>
      <c r="B55" s="14">
        <v>44602</v>
      </c>
      <c r="C55" s="1" t="s">
        <v>34</v>
      </c>
      <c r="D55" s="18" t="s">
        <v>4</v>
      </c>
      <c r="E55" s="1" t="s">
        <v>35</v>
      </c>
      <c r="F55" s="5">
        <v>4842</v>
      </c>
      <c r="G55" s="5">
        <v>0</v>
      </c>
      <c r="H55" s="5">
        <v>4842</v>
      </c>
      <c r="I55" s="5">
        <v>4842</v>
      </c>
      <c r="J55" s="5">
        <v>0</v>
      </c>
      <c r="K55" s="5">
        <v>80</v>
      </c>
      <c r="L55" s="5">
        <f>All_Clean[[#This Row], [Migrated]]/All_Clean[[#This Row], [Time in minutes]]</f>
      </c>
    </row>
    <row x14ac:dyDescent="0.25" r="56" customHeight="1" ht="18.75">
      <c r="A56" s="11" t="s">
        <v>83</v>
      </c>
      <c r="B56" s="14">
        <v>44602</v>
      </c>
      <c r="C56" s="1" t="s">
        <v>34</v>
      </c>
      <c r="D56" s="18" t="s">
        <v>17</v>
      </c>
      <c r="E56" s="1" t="s">
        <v>35</v>
      </c>
      <c r="F56" s="5">
        <v>1336</v>
      </c>
      <c r="G56" s="5">
        <v>0</v>
      </c>
      <c r="H56" s="5">
        <v>1336</v>
      </c>
      <c r="I56" s="5">
        <v>1336</v>
      </c>
      <c r="J56" s="5">
        <v>0</v>
      </c>
      <c r="K56" s="5">
        <v>19</v>
      </c>
      <c r="L56" s="5">
        <f>All_Clean[[#This Row], [Migrated]]/All_Clean[[#This Row], [Time in minutes]]</f>
      </c>
    </row>
    <row x14ac:dyDescent="0.25" r="57" customHeight="1" ht="18.75">
      <c r="A57" s="11" t="s">
        <v>83</v>
      </c>
      <c r="B57" s="14">
        <v>44602</v>
      </c>
      <c r="C57" s="1" t="s">
        <v>34</v>
      </c>
      <c r="D57" s="18" t="s">
        <v>12</v>
      </c>
      <c r="E57" s="1" t="s">
        <v>39</v>
      </c>
      <c r="F57" s="5">
        <v>4005</v>
      </c>
      <c r="G57" s="5">
        <v>0</v>
      </c>
      <c r="H57" s="5">
        <v>3727</v>
      </c>
      <c r="I57" s="5">
        <v>3727</v>
      </c>
      <c r="J57" s="5">
        <v>278</v>
      </c>
      <c r="K57" s="5">
        <v>4</v>
      </c>
      <c r="L57" s="5">
        <f>All_Clean[[#This Row], [Migrated]]/All_Clean[[#This Row], [Time in minutes]]</f>
      </c>
    </row>
    <row x14ac:dyDescent="0.25" r="58" customHeight="1" ht="18.75">
      <c r="A58" s="11" t="s">
        <v>80</v>
      </c>
      <c r="B58" s="14">
        <v>44602</v>
      </c>
      <c r="C58" s="1" t="s">
        <v>34</v>
      </c>
      <c r="D58" s="18" t="s">
        <v>8</v>
      </c>
      <c r="E58" s="1" t="s">
        <v>37</v>
      </c>
      <c r="F58" s="5">
        <v>4215</v>
      </c>
      <c r="G58" s="5">
        <v>0</v>
      </c>
      <c r="H58" s="5">
        <v>278</v>
      </c>
      <c r="I58" s="5">
        <v>278</v>
      </c>
      <c r="J58" s="5">
        <v>3937</v>
      </c>
      <c r="K58" s="5">
        <v>5</v>
      </c>
      <c r="L58" s="5">
        <f>All_Clean[[#This Row], [Migrated]]/All_Clean[[#This Row], [Time in minutes]]</f>
      </c>
    </row>
    <row x14ac:dyDescent="0.25" r="59" customHeight="1" ht="18.75">
      <c r="A59" s="11" t="s">
        <v>80</v>
      </c>
      <c r="B59" s="14">
        <v>44602</v>
      </c>
      <c r="C59" s="1" t="s">
        <v>34</v>
      </c>
      <c r="D59" s="18" t="s">
        <v>10</v>
      </c>
      <c r="E59" s="1" t="s">
        <v>38</v>
      </c>
      <c r="F59" s="5">
        <v>807</v>
      </c>
      <c r="G59" s="5">
        <v>0</v>
      </c>
      <c r="H59" s="5">
        <v>800</v>
      </c>
      <c r="I59" s="5">
        <v>800</v>
      </c>
      <c r="J59" s="5">
        <v>7</v>
      </c>
      <c r="K59" s="5">
        <v>3</v>
      </c>
      <c r="L59" s="5">
        <f>All_Clean[[#This Row], [Migrated]]/All_Clean[[#This Row], [Time in minutes]]</f>
      </c>
    </row>
    <row x14ac:dyDescent="0.25" r="60" customHeight="1" ht="18.75">
      <c r="A60" s="11" t="s">
        <v>80</v>
      </c>
      <c r="B60" s="14">
        <v>44602</v>
      </c>
      <c r="C60" s="1" t="s">
        <v>34</v>
      </c>
      <c r="D60" s="18" t="s">
        <v>4</v>
      </c>
      <c r="E60" s="1" t="s">
        <v>35</v>
      </c>
      <c r="F60" s="5">
        <v>1541</v>
      </c>
      <c r="G60" s="5">
        <v>3</v>
      </c>
      <c r="H60" s="5">
        <v>1538</v>
      </c>
      <c r="I60" s="5">
        <v>1541</v>
      </c>
      <c r="J60" s="5">
        <v>0</v>
      </c>
      <c r="K60" s="5">
        <v>14</v>
      </c>
      <c r="L60" s="5">
        <f>All_Clean[[#This Row], [Migrated]]/All_Clean[[#This Row], [Time in minutes]]</f>
      </c>
    </row>
    <row x14ac:dyDescent="0.25" r="61" customHeight="1" ht="18.75">
      <c r="A61" s="11" t="s">
        <v>78</v>
      </c>
      <c r="B61" s="14">
        <v>44599</v>
      </c>
      <c r="C61" s="1" t="s">
        <v>34</v>
      </c>
      <c r="D61" s="18" t="s">
        <v>9</v>
      </c>
      <c r="E61" s="1" t="s">
        <v>36</v>
      </c>
      <c r="F61" s="5">
        <v>415</v>
      </c>
      <c r="G61" s="5">
        <v>0</v>
      </c>
      <c r="H61" s="5">
        <v>267</v>
      </c>
      <c r="I61" s="5">
        <v>267</v>
      </c>
      <c r="J61" s="5">
        <v>148</v>
      </c>
      <c r="K61" s="5">
        <v>3</v>
      </c>
      <c r="L61" s="5">
        <f>All_Clean[[#This Row], [Migrated]]/All_Clean[[#This Row], [Time in minutes]]</f>
      </c>
    </row>
    <row x14ac:dyDescent="0.25" r="62" customHeight="1" ht="18.75">
      <c r="A62" s="11" t="s">
        <v>78</v>
      </c>
      <c r="B62" s="14">
        <v>44599</v>
      </c>
      <c r="C62" s="1" t="s">
        <v>34</v>
      </c>
      <c r="D62" s="18" t="s">
        <v>8</v>
      </c>
      <c r="E62" s="1" t="s">
        <v>37</v>
      </c>
      <c r="F62" s="5">
        <v>2122</v>
      </c>
      <c r="G62" s="5">
        <v>0</v>
      </c>
      <c r="H62" s="5">
        <v>1553</v>
      </c>
      <c r="I62" s="5">
        <v>1553</v>
      </c>
      <c r="J62" s="5">
        <v>569</v>
      </c>
      <c r="K62" s="5">
        <v>20</v>
      </c>
      <c r="L62" s="5">
        <f>All_Clean[[#This Row], [Migrated]]/All_Clean[[#This Row], [Time in minutes]]</f>
      </c>
    </row>
    <row x14ac:dyDescent="0.25" r="63" customHeight="1" ht="18.75">
      <c r="A63" s="11" t="s">
        <v>78</v>
      </c>
      <c r="B63" s="14">
        <v>44599</v>
      </c>
      <c r="C63" s="1" t="s">
        <v>34</v>
      </c>
      <c r="D63" s="18" t="s">
        <v>10</v>
      </c>
      <c r="E63" s="1" t="s">
        <v>38</v>
      </c>
      <c r="F63" s="5">
        <v>794</v>
      </c>
      <c r="G63" s="5">
        <v>0</v>
      </c>
      <c r="H63" s="5">
        <v>729</v>
      </c>
      <c r="I63" s="5">
        <v>729</v>
      </c>
      <c r="J63" s="5">
        <v>65</v>
      </c>
      <c r="K63" s="5">
        <v>3</v>
      </c>
      <c r="L63" s="5">
        <f>All_Clean[[#This Row], [Migrated]]/All_Clean[[#This Row], [Time in minutes]]</f>
      </c>
    </row>
    <row x14ac:dyDescent="0.25" r="64" customHeight="1" ht="18.75">
      <c r="A64" s="11" t="s">
        <v>78</v>
      </c>
      <c r="B64" s="14">
        <v>44599</v>
      </c>
      <c r="C64" s="1" t="s">
        <v>34</v>
      </c>
      <c r="D64" s="18" t="s">
        <v>4</v>
      </c>
      <c r="E64" s="1" t="s">
        <v>35</v>
      </c>
      <c r="F64" s="5">
        <v>1238</v>
      </c>
      <c r="G64" s="5">
        <v>7</v>
      </c>
      <c r="H64" s="5">
        <v>1231</v>
      </c>
      <c r="I64" s="5">
        <v>1238</v>
      </c>
      <c r="J64" s="5">
        <v>0</v>
      </c>
      <c r="K64" s="5">
        <v>28</v>
      </c>
      <c r="L64" s="5">
        <f>All_Clean[[#This Row], [Migrated]]/All_Clean[[#This Row], [Time in minutes]]</f>
      </c>
    </row>
    <row x14ac:dyDescent="0.25" r="65" customHeight="1" ht="18.75">
      <c r="A65" s="11" t="s">
        <v>55</v>
      </c>
      <c r="B65" s="14">
        <v>44565</v>
      </c>
      <c r="C65" s="1" t="s">
        <v>34</v>
      </c>
      <c r="D65" s="18" t="s">
        <v>7</v>
      </c>
      <c r="E65" s="1" t="s">
        <v>36</v>
      </c>
      <c r="F65" s="5">
        <v>84</v>
      </c>
      <c r="G65" s="5">
        <v>0</v>
      </c>
      <c r="H65" s="5">
        <v>84</v>
      </c>
      <c r="I65" s="5">
        <v>84</v>
      </c>
      <c r="J65" s="5">
        <v>0</v>
      </c>
      <c r="K65" s="5">
        <v>9</v>
      </c>
      <c r="L65" s="5">
        <f>All_Clean[[#This Row], [Migrated]]/All_Clean[[#This Row], [Time in minutes]]</f>
      </c>
    </row>
    <row x14ac:dyDescent="0.25" r="66" customHeight="1" ht="18.75">
      <c r="A66" s="11" t="s">
        <v>55</v>
      </c>
      <c r="B66" s="14">
        <v>44565</v>
      </c>
      <c r="C66" s="1" t="s">
        <v>34</v>
      </c>
      <c r="D66" s="18" t="s">
        <v>8</v>
      </c>
      <c r="E66" s="1" t="s">
        <v>37</v>
      </c>
      <c r="F66" s="5">
        <v>1761</v>
      </c>
      <c r="G66" s="5">
        <v>0</v>
      </c>
      <c r="H66" s="5">
        <v>1015</v>
      </c>
      <c r="I66" s="5">
        <v>1015</v>
      </c>
      <c r="J66" s="5">
        <v>746</v>
      </c>
      <c r="K66" s="5">
        <v>53</v>
      </c>
      <c r="L66" s="5">
        <f>All_Clean[[#This Row], [Migrated]]/All_Clean[[#This Row], [Time in minutes]]</f>
      </c>
    </row>
    <row x14ac:dyDescent="0.25" r="67" customHeight="1" ht="18.75">
      <c r="A67" s="11" t="s">
        <v>55</v>
      </c>
      <c r="B67" s="14">
        <v>44565</v>
      </c>
      <c r="C67" s="1" t="s">
        <v>34</v>
      </c>
      <c r="D67" s="18" t="s">
        <v>13</v>
      </c>
      <c r="E67" s="1" t="s">
        <v>43</v>
      </c>
      <c r="F67" s="5">
        <v>639</v>
      </c>
      <c r="G67" s="5">
        <v>0</v>
      </c>
      <c r="H67" s="5">
        <v>43</v>
      </c>
      <c r="I67" s="5">
        <v>43</v>
      </c>
      <c r="J67" s="5">
        <v>596</v>
      </c>
      <c r="K67" s="5">
        <v>3</v>
      </c>
      <c r="L67" s="5">
        <f>All_Clean[[#This Row], [Migrated]]/All_Clean[[#This Row], [Time in minutes]]</f>
      </c>
    </row>
    <row x14ac:dyDescent="0.25" r="68" customHeight="1" ht="18.75">
      <c r="A68" s="11" t="s">
        <v>55</v>
      </c>
      <c r="B68" s="14">
        <v>44565</v>
      </c>
      <c r="C68" s="1" t="s">
        <v>34</v>
      </c>
      <c r="D68" s="18" t="s">
        <v>12</v>
      </c>
      <c r="E68" s="1" t="s">
        <v>39</v>
      </c>
      <c r="F68" s="5">
        <v>2217</v>
      </c>
      <c r="G68" s="5">
        <v>0</v>
      </c>
      <c r="H68" s="5">
        <v>543</v>
      </c>
      <c r="I68" s="5">
        <v>543</v>
      </c>
      <c r="J68" s="5">
        <v>1674</v>
      </c>
      <c r="K68" s="5">
        <v>3</v>
      </c>
      <c r="L68" s="5">
        <f>All_Clean[[#This Row], [Migrated]]/All_Clean[[#This Row], [Time in minutes]]</f>
      </c>
    </row>
    <row x14ac:dyDescent="0.25" r="69" customHeight="1" ht="18.75">
      <c r="A69" s="11" t="s">
        <v>55</v>
      </c>
      <c r="B69" s="14">
        <v>44565</v>
      </c>
      <c r="C69" s="1" t="s">
        <v>34</v>
      </c>
      <c r="D69" s="18" t="s">
        <v>20</v>
      </c>
      <c r="E69" s="1" t="s">
        <v>56</v>
      </c>
      <c r="F69" s="5">
        <v>100</v>
      </c>
      <c r="G69" s="5">
        <v>0</v>
      </c>
      <c r="H69" s="5">
        <v>79</v>
      </c>
      <c r="I69" s="5">
        <v>79</v>
      </c>
      <c r="J69" s="5">
        <v>21</v>
      </c>
      <c r="K69" s="5">
        <v>6</v>
      </c>
      <c r="L69" s="5">
        <f>All_Clean[[#This Row], [Migrated]]/All_Clean[[#This Row], [Time in minutes]]</f>
      </c>
    </row>
    <row x14ac:dyDescent="0.25" r="70" customHeight="1" ht="18.75">
      <c r="A70" s="11" t="s">
        <v>55</v>
      </c>
      <c r="B70" s="14">
        <v>44565</v>
      </c>
      <c r="C70" s="1" t="s">
        <v>34</v>
      </c>
      <c r="D70" s="18" t="s">
        <v>14</v>
      </c>
      <c r="E70" s="1" t="s">
        <v>40</v>
      </c>
      <c r="F70" s="5">
        <v>2177</v>
      </c>
      <c r="G70" s="5">
        <v>0</v>
      </c>
      <c r="H70" s="5">
        <v>1039</v>
      </c>
      <c r="I70" s="5">
        <v>1039</v>
      </c>
      <c r="J70" s="5">
        <v>1138</v>
      </c>
      <c r="K70" s="5">
        <v>8</v>
      </c>
      <c r="L70" s="5">
        <f>All_Clean[[#This Row], [Migrated]]/All_Clean[[#This Row], [Time in minutes]]</f>
      </c>
    </row>
    <row x14ac:dyDescent="0.25" r="71" customHeight="1" ht="18.75">
      <c r="A71" s="11" t="s">
        <v>55</v>
      </c>
      <c r="B71" s="14">
        <v>44565</v>
      </c>
      <c r="C71" s="1" t="s">
        <v>34</v>
      </c>
      <c r="D71" s="18" t="s">
        <v>21</v>
      </c>
      <c r="E71" s="1" t="s">
        <v>66</v>
      </c>
      <c r="F71" s="5">
        <v>638</v>
      </c>
      <c r="G71" s="5">
        <v>0</v>
      </c>
      <c r="H71" s="5">
        <v>638</v>
      </c>
      <c r="I71" s="5">
        <v>638</v>
      </c>
      <c r="J71" s="5">
        <v>0</v>
      </c>
      <c r="K71" s="5">
        <v>5</v>
      </c>
      <c r="L71" s="5">
        <f>All_Clean[[#This Row], [Migrated]]/All_Clean[[#This Row], [Time in minutes]]</f>
      </c>
    </row>
    <row x14ac:dyDescent="0.25" r="72" customHeight="1" ht="18.75">
      <c r="A72" s="11" t="s">
        <v>55</v>
      </c>
      <c r="B72" s="14">
        <v>44565</v>
      </c>
      <c r="C72" s="1" t="s">
        <v>34</v>
      </c>
      <c r="D72" s="18" t="s">
        <v>4</v>
      </c>
      <c r="E72" s="1" t="s">
        <v>35</v>
      </c>
      <c r="F72" s="5">
        <v>334</v>
      </c>
      <c r="G72" s="5">
        <v>3</v>
      </c>
      <c r="H72" s="5">
        <v>331</v>
      </c>
      <c r="I72" s="5">
        <v>334</v>
      </c>
      <c r="J72" s="5">
        <v>0</v>
      </c>
      <c r="K72" s="5">
        <v>21</v>
      </c>
      <c r="L72" s="5">
        <f>All_Clean[[#This Row], [Migrated]]/All_Clean[[#This Row], [Time in minutes]]</f>
      </c>
    </row>
    <row x14ac:dyDescent="0.25" r="73" customHeight="1" ht="18.75">
      <c r="A73" s="11" t="s">
        <v>57</v>
      </c>
      <c r="B73" s="14">
        <v>44565</v>
      </c>
      <c r="C73" s="1" t="s">
        <v>34</v>
      </c>
      <c r="D73" s="18" t="s">
        <v>8</v>
      </c>
      <c r="E73" s="1" t="s">
        <v>37</v>
      </c>
      <c r="F73" s="5">
        <v>1761</v>
      </c>
      <c r="G73" s="5">
        <v>0</v>
      </c>
      <c r="H73" s="5">
        <v>700</v>
      </c>
      <c r="I73" s="5">
        <v>700</v>
      </c>
      <c r="J73" s="5">
        <v>1061</v>
      </c>
      <c r="K73" s="5">
        <v>28</v>
      </c>
      <c r="L73" s="5">
        <f>All_Clean[[#This Row], [Migrated]]/All_Clean[[#This Row], [Time in minutes]]</f>
      </c>
    </row>
    <row x14ac:dyDescent="0.25" r="74" customHeight="1" ht="18.75">
      <c r="A74" s="11" t="s">
        <v>57</v>
      </c>
      <c r="B74" s="14">
        <v>44565</v>
      </c>
      <c r="C74" s="1" t="s">
        <v>34</v>
      </c>
      <c r="D74" s="18" t="s">
        <v>10</v>
      </c>
      <c r="E74" s="1" t="s">
        <v>38</v>
      </c>
      <c r="F74" s="5">
        <v>2879</v>
      </c>
      <c r="G74" s="5">
        <v>0</v>
      </c>
      <c r="H74" s="5">
        <v>2838</v>
      </c>
      <c r="I74" s="5">
        <v>2838</v>
      </c>
      <c r="J74" s="5">
        <v>41</v>
      </c>
      <c r="K74" s="5">
        <v>16</v>
      </c>
      <c r="L74" s="5">
        <f>All_Clean[[#This Row], [Migrated]]/All_Clean[[#This Row], [Time in minutes]]</f>
      </c>
    </row>
    <row x14ac:dyDescent="0.25" r="75" customHeight="1" ht="18.75">
      <c r="A75" s="11" t="s">
        <v>57</v>
      </c>
      <c r="B75" s="14">
        <v>44565</v>
      </c>
      <c r="C75" s="1" t="s">
        <v>34</v>
      </c>
      <c r="D75" s="18" t="s">
        <v>13</v>
      </c>
      <c r="E75" s="1" t="s">
        <v>43</v>
      </c>
      <c r="F75" s="5">
        <v>639</v>
      </c>
      <c r="G75" s="5">
        <v>0</v>
      </c>
      <c r="H75" s="5">
        <v>636</v>
      </c>
      <c r="I75" s="5">
        <v>636</v>
      </c>
      <c r="J75" s="5">
        <v>3</v>
      </c>
      <c r="K75" s="5">
        <v>17</v>
      </c>
      <c r="L75" s="5">
        <f>All_Clean[[#This Row], [Migrated]]/All_Clean[[#This Row], [Time in minutes]]</f>
      </c>
    </row>
    <row x14ac:dyDescent="0.25" r="76" customHeight="1" ht="18.75">
      <c r="A76" s="11" t="s">
        <v>57</v>
      </c>
      <c r="B76" s="14">
        <v>44565</v>
      </c>
      <c r="C76" s="1" t="s">
        <v>34</v>
      </c>
      <c r="D76" s="18" t="s">
        <v>12</v>
      </c>
      <c r="E76" s="1" t="s">
        <v>39</v>
      </c>
      <c r="F76" s="5">
        <v>2217</v>
      </c>
      <c r="G76" s="5">
        <v>0</v>
      </c>
      <c r="H76" s="5">
        <v>1749</v>
      </c>
      <c r="I76" s="5">
        <v>1749</v>
      </c>
      <c r="J76" s="5">
        <v>468</v>
      </c>
      <c r="K76" s="5">
        <v>24</v>
      </c>
      <c r="L76" s="5">
        <f>All_Clean[[#This Row], [Migrated]]/All_Clean[[#This Row], [Time in minutes]]</f>
      </c>
    </row>
    <row x14ac:dyDescent="0.25" r="77" customHeight="1" ht="18.75">
      <c r="A77" s="11" t="s">
        <v>57</v>
      </c>
      <c r="B77" s="14">
        <v>44565</v>
      </c>
      <c r="C77" s="1" t="s">
        <v>34</v>
      </c>
      <c r="D77" s="18" t="s">
        <v>21</v>
      </c>
      <c r="E77" s="1" t="s">
        <v>66</v>
      </c>
      <c r="F77" s="5">
        <v>638</v>
      </c>
      <c r="G77" s="5">
        <v>0</v>
      </c>
      <c r="H77" s="5">
        <v>638</v>
      </c>
      <c r="I77" s="5">
        <v>638</v>
      </c>
      <c r="J77" s="5">
        <v>0</v>
      </c>
      <c r="K77" s="5">
        <v>25</v>
      </c>
      <c r="L77" s="5">
        <f>All_Clean[[#This Row], [Migrated]]/All_Clean[[#This Row], [Time in minutes]]</f>
      </c>
    </row>
    <row x14ac:dyDescent="0.25" r="78" customHeight="1" ht="18.75">
      <c r="A78" s="11" t="s">
        <v>57</v>
      </c>
      <c r="B78" s="14">
        <v>44565</v>
      </c>
      <c r="C78" s="1" t="s">
        <v>34</v>
      </c>
      <c r="D78" s="18" t="s">
        <v>4</v>
      </c>
      <c r="E78" s="1" t="s">
        <v>35</v>
      </c>
      <c r="F78" s="5">
        <v>481</v>
      </c>
      <c r="G78" s="5">
        <v>4</v>
      </c>
      <c r="H78" s="5">
        <v>477</v>
      </c>
      <c r="I78" s="5">
        <v>481</v>
      </c>
      <c r="J78" s="5">
        <v>0</v>
      </c>
      <c r="K78" s="5">
        <v>36</v>
      </c>
      <c r="L78" s="5">
        <f>All_Clean[[#This Row], [Migrated]]/All_Clean[[#This Row], [Time in minutes]]</f>
      </c>
    </row>
    <row x14ac:dyDescent="0.25" r="79" customHeight="1" ht="18.75">
      <c r="A79" s="11" t="s">
        <v>70</v>
      </c>
      <c r="B79" s="14">
        <v>44564</v>
      </c>
      <c r="C79" s="1" t="s">
        <v>34</v>
      </c>
      <c r="D79" s="18" t="s">
        <v>4</v>
      </c>
      <c r="E79" s="1" t="s">
        <v>35</v>
      </c>
      <c r="F79" s="5">
        <v>475</v>
      </c>
      <c r="G79" s="5">
        <v>29</v>
      </c>
      <c r="H79" s="5">
        <v>426</v>
      </c>
      <c r="I79" s="5">
        <v>455</v>
      </c>
      <c r="J79" s="5">
        <v>20</v>
      </c>
      <c r="K79" s="5">
        <v>15</v>
      </c>
      <c r="L79" s="5">
        <f>All_Clean[[#This Row], [Migrated]]/All_Clean[[#This Row], [Time in minutes]]</f>
      </c>
    </row>
    <row x14ac:dyDescent="0.25" r="80" customHeight="1" ht="18.75">
      <c r="A80" s="11" t="s">
        <v>84</v>
      </c>
      <c r="B80" s="14">
        <v>44560</v>
      </c>
      <c r="C80" s="1" t="s">
        <v>47</v>
      </c>
      <c r="D80" s="18" t="s">
        <v>4</v>
      </c>
      <c r="E80" s="1" t="s">
        <v>35</v>
      </c>
      <c r="F80" s="5">
        <v>714</v>
      </c>
      <c r="G80" s="5">
        <v>0</v>
      </c>
      <c r="H80" s="5">
        <v>708</v>
      </c>
      <c r="I80" s="5">
        <v>708</v>
      </c>
      <c r="J80" s="5">
        <v>6</v>
      </c>
      <c r="K80" s="5">
        <v>2</v>
      </c>
      <c r="L80" s="5">
        <f>All_Clean[[#This Row], [Migrated]]/All_Clean[[#This Row], [Time in minutes]]</f>
      </c>
    </row>
    <row x14ac:dyDescent="0.25" r="81" customHeight="1" ht="18.75">
      <c r="A81" s="11" t="s">
        <v>84</v>
      </c>
      <c r="B81" s="14">
        <v>44560</v>
      </c>
      <c r="C81" s="1" t="s">
        <v>47</v>
      </c>
      <c r="D81" s="18" t="s">
        <v>13</v>
      </c>
      <c r="E81" s="1" t="s">
        <v>43</v>
      </c>
      <c r="F81" s="5">
        <v>7910</v>
      </c>
      <c r="G81" s="5">
        <v>0</v>
      </c>
      <c r="H81" s="5">
        <v>4868</v>
      </c>
      <c r="I81" s="5">
        <v>4868</v>
      </c>
      <c r="J81" s="5">
        <v>3042</v>
      </c>
      <c r="K81" s="5">
        <v>11</v>
      </c>
      <c r="L81" s="5">
        <f>All_Clean[[#This Row], [Migrated]]/All_Clean[[#This Row], [Time in minutes]]</f>
      </c>
    </row>
    <row x14ac:dyDescent="0.25" r="82" customHeight="1" ht="18.75">
      <c r="A82" s="11" t="s">
        <v>84</v>
      </c>
      <c r="B82" s="14">
        <v>44560</v>
      </c>
      <c r="C82" s="1" t="s">
        <v>47</v>
      </c>
      <c r="D82" s="18" t="s">
        <v>11</v>
      </c>
      <c r="E82" s="1" t="s">
        <v>35</v>
      </c>
      <c r="F82" s="5">
        <v>1149</v>
      </c>
      <c r="G82" s="5">
        <v>0</v>
      </c>
      <c r="H82" s="5">
        <v>1095</v>
      </c>
      <c r="I82" s="5">
        <v>1095</v>
      </c>
      <c r="J82" s="5">
        <v>54</v>
      </c>
      <c r="K82" s="5">
        <v>11</v>
      </c>
      <c r="L82" s="5">
        <f>All_Clean[[#This Row], [Migrated]]/All_Clean[[#This Row], [Time in minutes]]</f>
      </c>
    </row>
    <row x14ac:dyDescent="0.25" r="83" customHeight="1" ht="18.75">
      <c r="A83" s="11" t="s">
        <v>84</v>
      </c>
      <c r="B83" s="14">
        <v>44560</v>
      </c>
      <c r="C83" s="1" t="s">
        <v>47</v>
      </c>
      <c r="D83" s="1" t="s">
        <v>12</v>
      </c>
      <c r="E83" s="1" t="s">
        <v>39</v>
      </c>
      <c r="F83" s="5">
        <v>7648</v>
      </c>
      <c r="G83" s="5">
        <v>0</v>
      </c>
      <c r="H83" s="5">
        <v>4463</v>
      </c>
      <c r="I83" s="5">
        <v>4463</v>
      </c>
      <c r="J83" s="5">
        <v>3185</v>
      </c>
      <c r="K83" s="5">
        <v>8</v>
      </c>
      <c r="L83" s="5">
        <f>All_Clean[[#This Row], [Migrated]]/All_Clean[[#This Row], [Time in minutes]]</f>
      </c>
    </row>
    <row x14ac:dyDescent="0.25" r="84" customHeight="1" ht="18.75">
      <c r="A84" s="11" t="s">
        <v>84</v>
      </c>
      <c r="B84" s="14">
        <v>44560</v>
      </c>
      <c r="C84" s="1" t="s">
        <v>47</v>
      </c>
      <c r="D84" s="18" t="s">
        <v>10</v>
      </c>
      <c r="E84" s="1" t="s">
        <v>38</v>
      </c>
      <c r="F84" s="5">
        <v>5001</v>
      </c>
      <c r="G84" s="5">
        <v>3328</v>
      </c>
      <c r="H84" s="5">
        <v>0</v>
      </c>
      <c r="I84" s="5">
        <v>3328</v>
      </c>
      <c r="J84" s="5">
        <v>1673</v>
      </c>
      <c r="K84" s="5">
        <v>10</v>
      </c>
      <c r="L84" s="5">
        <f>All_Clean[[#This Row], [Migrated]]/All_Clean[[#This Row], [Time in minutes]]</f>
      </c>
    </row>
    <row x14ac:dyDescent="0.25" r="85" customHeight="1" ht="18.75">
      <c r="A85" s="11" t="s">
        <v>65</v>
      </c>
      <c r="B85" s="14">
        <v>44560</v>
      </c>
      <c r="C85" s="1" t="s">
        <v>34</v>
      </c>
      <c r="D85" s="18" t="s">
        <v>8</v>
      </c>
      <c r="E85" s="1" t="s">
        <v>37</v>
      </c>
      <c r="F85" s="5">
        <v>2514</v>
      </c>
      <c r="G85" s="5">
        <v>0</v>
      </c>
      <c r="H85" s="5">
        <v>113</v>
      </c>
      <c r="I85" s="5">
        <v>113</v>
      </c>
      <c r="J85" s="5">
        <v>2401</v>
      </c>
      <c r="K85" s="5">
        <v>2</v>
      </c>
      <c r="L85" s="5">
        <f>All_Clean[[#This Row], [Migrated]]/All_Clean[[#This Row], [Time in minutes]]</f>
      </c>
    </row>
    <row x14ac:dyDescent="0.25" r="86" customHeight="1" ht="18.75">
      <c r="A86" s="11" t="s">
        <v>65</v>
      </c>
      <c r="B86" s="14">
        <v>44560</v>
      </c>
      <c r="C86" s="1" t="s">
        <v>34</v>
      </c>
      <c r="D86" s="18" t="s">
        <v>10</v>
      </c>
      <c r="E86" s="1" t="s">
        <v>38</v>
      </c>
      <c r="F86" s="5">
        <v>5001</v>
      </c>
      <c r="G86" s="5">
        <v>0</v>
      </c>
      <c r="H86" s="5">
        <v>838</v>
      </c>
      <c r="I86" s="5">
        <v>838</v>
      </c>
      <c r="J86" s="5">
        <v>4163</v>
      </c>
      <c r="K86" s="5">
        <v>3</v>
      </c>
      <c r="L86" s="5">
        <f>All_Clean[[#This Row], [Migrated]]/All_Clean[[#This Row], [Time in minutes]]</f>
      </c>
    </row>
    <row x14ac:dyDescent="0.25" r="87" customHeight="1" ht="18.75">
      <c r="A87" s="11" t="s">
        <v>65</v>
      </c>
      <c r="B87" s="14">
        <v>44560</v>
      </c>
      <c r="C87" s="1" t="s">
        <v>34</v>
      </c>
      <c r="D87" s="18" t="s">
        <v>13</v>
      </c>
      <c r="E87" s="1" t="s">
        <v>43</v>
      </c>
      <c r="F87" s="5">
        <v>7910</v>
      </c>
      <c r="G87" s="5">
        <v>0</v>
      </c>
      <c r="H87" s="5">
        <v>761</v>
      </c>
      <c r="I87" s="5">
        <v>761</v>
      </c>
      <c r="J87" s="5">
        <v>7149</v>
      </c>
      <c r="K87" s="5">
        <v>2</v>
      </c>
      <c r="L87" s="5">
        <f>All_Clean[[#This Row], [Migrated]]/All_Clean[[#This Row], [Time in minutes]]</f>
      </c>
    </row>
    <row x14ac:dyDescent="0.25" r="88" customHeight="1" ht="18.75">
      <c r="A88" s="11" t="s">
        <v>65</v>
      </c>
      <c r="B88" s="14">
        <v>44560</v>
      </c>
      <c r="C88" s="1" t="s">
        <v>34</v>
      </c>
      <c r="D88" s="18" t="s">
        <v>11</v>
      </c>
      <c r="E88" s="1" t="s">
        <v>35</v>
      </c>
      <c r="F88" s="5">
        <v>1149</v>
      </c>
      <c r="G88" s="5">
        <v>0</v>
      </c>
      <c r="H88" s="5">
        <v>171</v>
      </c>
      <c r="I88" s="5">
        <v>171</v>
      </c>
      <c r="J88" s="5">
        <v>978</v>
      </c>
      <c r="K88" s="5">
        <v>7</v>
      </c>
      <c r="L88" s="5">
        <f>All_Clean[[#This Row], [Migrated]]/All_Clean[[#This Row], [Time in minutes]]</f>
      </c>
    </row>
    <row x14ac:dyDescent="0.25" r="89" customHeight="1" ht="18.75">
      <c r="A89" s="11" t="s">
        <v>65</v>
      </c>
      <c r="B89" s="14">
        <v>44560</v>
      </c>
      <c r="C89" s="1" t="s">
        <v>34</v>
      </c>
      <c r="D89" s="18" t="s">
        <v>12</v>
      </c>
      <c r="E89" s="1" t="s">
        <v>39</v>
      </c>
      <c r="F89" s="5">
        <v>7648</v>
      </c>
      <c r="G89" s="5">
        <v>0</v>
      </c>
      <c r="H89" s="5">
        <v>785</v>
      </c>
      <c r="I89" s="5">
        <v>785</v>
      </c>
      <c r="J89" s="5">
        <v>6863</v>
      </c>
      <c r="K89" s="5">
        <v>3</v>
      </c>
      <c r="L89" s="5">
        <f>All_Clean[[#This Row], [Migrated]]/All_Clean[[#This Row], [Time in minutes]]</f>
      </c>
    </row>
    <row x14ac:dyDescent="0.25" r="90" customHeight="1" ht="18.75">
      <c r="A90" s="11" t="s">
        <v>65</v>
      </c>
      <c r="B90" s="14">
        <v>44560</v>
      </c>
      <c r="C90" s="1" t="s">
        <v>34</v>
      </c>
      <c r="D90" s="18" t="s">
        <v>4</v>
      </c>
      <c r="E90" s="1" t="s">
        <v>35</v>
      </c>
      <c r="F90" s="5">
        <v>269</v>
      </c>
      <c r="G90" s="5">
        <v>3</v>
      </c>
      <c r="H90" s="5">
        <v>266</v>
      </c>
      <c r="I90" s="5">
        <v>269</v>
      </c>
      <c r="J90" s="5">
        <v>0</v>
      </c>
      <c r="K90" s="5">
        <v>4</v>
      </c>
      <c r="L90" s="5">
        <f>All_Clean[[#This Row], [Migrated]]/All_Clean[[#This Row], [Time in minutes]]</f>
      </c>
    </row>
    <row x14ac:dyDescent="0.25" r="91" customHeight="1" ht="18.75">
      <c r="A91" s="11" t="s">
        <v>79</v>
      </c>
      <c r="B91" s="14">
        <v>44560</v>
      </c>
      <c r="C91" s="1" t="s">
        <v>34</v>
      </c>
      <c r="D91" s="18" t="s">
        <v>13</v>
      </c>
      <c r="E91" s="1" t="s">
        <v>43</v>
      </c>
      <c r="F91" s="5">
        <v>7910</v>
      </c>
      <c r="G91" s="5">
        <v>0</v>
      </c>
      <c r="H91" s="5">
        <v>135</v>
      </c>
      <c r="I91" s="5">
        <v>135</v>
      </c>
      <c r="J91" s="5">
        <v>7775</v>
      </c>
      <c r="K91" s="5">
        <v>3</v>
      </c>
      <c r="L91" s="5">
        <f>All_Clean[[#This Row], [Migrated]]/All_Clean[[#This Row], [Time in minutes]]</f>
      </c>
    </row>
    <row x14ac:dyDescent="0.25" r="92" customHeight="1" ht="18.75">
      <c r="A92" s="11" t="s">
        <v>79</v>
      </c>
      <c r="B92" s="14">
        <v>44560</v>
      </c>
      <c r="C92" s="1" t="s">
        <v>34</v>
      </c>
      <c r="D92" s="18" t="s">
        <v>12</v>
      </c>
      <c r="E92" s="1" t="s">
        <v>39</v>
      </c>
      <c r="F92" s="5">
        <v>7648</v>
      </c>
      <c r="G92" s="5">
        <v>0</v>
      </c>
      <c r="H92" s="5">
        <v>183</v>
      </c>
      <c r="I92" s="5">
        <v>183</v>
      </c>
      <c r="J92" s="5">
        <v>7465</v>
      </c>
      <c r="K92" s="5">
        <v>3</v>
      </c>
      <c r="L92" s="5">
        <f>All_Clean[[#This Row], [Migrated]]/All_Clean[[#This Row], [Time in minutes]]</f>
      </c>
    </row>
    <row x14ac:dyDescent="0.25" r="93" customHeight="1" ht="18.75">
      <c r="A93" s="11" t="s">
        <v>82</v>
      </c>
      <c r="B93" s="14">
        <v>44560</v>
      </c>
      <c r="C93" s="1" t="s">
        <v>47</v>
      </c>
      <c r="D93" s="18" t="s">
        <v>12</v>
      </c>
      <c r="E93" s="1" t="s">
        <v>39</v>
      </c>
      <c r="F93" s="5">
        <v>7648</v>
      </c>
      <c r="G93" s="5">
        <v>0</v>
      </c>
      <c r="H93" s="5">
        <v>124</v>
      </c>
      <c r="I93" s="5">
        <v>124</v>
      </c>
      <c r="J93" s="5">
        <v>7524</v>
      </c>
      <c r="K93" s="5">
        <v>2</v>
      </c>
      <c r="L93" s="5">
        <f>All_Clean[[#This Row], [Migrated]]/All_Clean[[#This Row], [Time in minutes]]</f>
      </c>
    </row>
    <row x14ac:dyDescent="0.25" r="94" customHeight="1" ht="18.75">
      <c r="A94" s="11" t="s">
        <v>63</v>
      </c>
      <c r="B94" s="14">
        <v>44560</v>
      </c>
      <c r="C94" s="1" t="s">
        <v>34</v>
      </c>
      <c r="D94" s="18" t="s">
        <v>6</v>
      </c>
      <c r="E94" s="1" t="s">
        <v>35</v>
      </c>
      <c r="F94" s="5">
        <v>1206</v>
      </c>
      <c r="G94" s="5">
        <v>0</v>
      </c>
      <c r="H94" s="5">
        <v>780</v>
      </c>
      <c r="I94" s="5">
        <v>780</v>
      </c>
      <c r="J94" s="5">
        <v>426</v>
      </c>
      <c r="K94" s="5">
        <v>23</v>
      </c>
      <c r="L94" s="5">
        <f>All_Clean[[#This Row], [Migrated]]/All_Clean[[#This Row], [Time in minutes]]</f>
      </c>
    </row>
    <row x14ac:dyDescent="0.25" r="95" customHeight="1" ht="18.75">
      <c r="A95" s="11" t="s">
        <v>63</v>
      </c>
      <c r="B95" s="14">
        <v>44560</v>
      </c>
      <c r="C95" s="1" t="s">
        <v>34</v>
      </c>
      <c r="D95" s="18" t="s">
        <v>8</v>
      </c>
      <c r="E95" s="1" t="s">
        <v>37</v>
      </c>
      <c r="F95" s="5">
        <v>2514</v>
      </c>
      <c r="G95" s="5">
        <v>0</v>
      </c>
      <c r="H95" s="5">
        <v>717</v>
      </c>
      <c r="I95" s="5">
        <v>717</v>
      </c>
      <c r="J95" s="5">
        <v>1797</v>
      </c>
      <c r="K95" s="5">
        <v>10</v>
      </c>
      <c r="L95" s="5">
        <f>All_Clean[[#This Row], [Migrated]]/All_Clean[[#This Row], [Time in minutes]]</f>
      </c>
    </row>
    <row x14ac:dyDescent="0.25" r="96" customHeight="1" ht="18.75">
      <c r="A96" s="11" t="s">
        <v>63</v>
      </c>
      <c r="B96" s="14">
        <v>44560</v>
      </c>
      <c r="C96" s="1" t="s">
        <v>34</v>
      </c>
      <c r="D96" s="18" t="s">
        <v>10</v>
      </c>
      <c r="E96" s="1" t="s">
        <v>38</v>
      </c>
      <c r="F96" s="5">
        <v>5001</v>
      </c>
      <c r="G96" s="5">
        <v>0</v>
      </c>
      <c r="H96" s="5">
        <v>1806</v>
      </c>
      <c r="I96" s="5">
        <v>1806</v>
      </c>
      <c r="J96" s="5">
        <v>3195</v>
      </c>
      <c r="K96" s="5">
        <v>20</v>
      </c>
      <c r="L96" s="5">
        <f>All_Clean[[#This Row], [Migrated]]/All_Clean[[#This Row], [Time in minutes]]</f>
      </c>
    </row>
    <row x14ac:dyDescent="0.25" r="97" customHeight="1" ht="18.75">
      <c r="A97" s="11" t="s">
        <v>63</v>
      </c>
      <c r="B97" s="14">
        <v>44560</v>
      </c>
      <c r="C97" s="1" t="s">
        <v>34</v>
      </c>
      <c r="D97" s="18" t="s">
        <v>13</v>
      </c>
      <c r="E97" s="1" t="s">
        <v>43</v>
      </c>
      <c r="F97" s="5">
        <v>7910</v>
      </c>
      <c r="G97" s="5">
        <v>0</v>
      </c>
      <c r="H97" s="5">
        <v>3029</v>
      </c>
      <c r="I97" s="5">
        <v>3029</v>
      </c>
      <c r="J97" s="5">
        <v>4881</v>
      </c>
      <c r="K97" s="5">
        <v>6</v>
      </c>
      <c r="L97" s="5">
        <f>All_Clean[[#This Row], [Migrated]]/All_Clean[[#This Row], [Time in minutes]]</f>
      </c>
    </row>
    <row x14ac:dyDescent="0.25" r="98" customHeight="1" ht="18.75">
      <c r="A98" s="11" t="s">
        <v>63</v>
      </c>
      <c r="B98" s="14">
        <v>44560</v>
      </c>
      <c r="C98" s="1" t="s">
        <v>34</v>
      </c>
      <c r="D98" s="18" t="s">
        <v>11</v>
      </c>
      <c r="E98" s="1" t="s">
        <v>35</v>
      </c>
      <c r="F98" s="5">
        <v>1149</v>
      </c>
      <c r="G98" s="5">
        <v>0</v>
      </c>
      <c r="H98" s="5">
        <v>80</v>
      </c>
      <c r="I98" s="5">
        <v>80</v>
      </c>
      <c r="J98" s="5">
        <v>1069</v>
      </c>
      <c r="K98" s="5">
        <v>4</v>
      </c>
      <c r="L98" s="5">
        <f>All_Clean[[#This Row], [Migrated]]/All_Clean[[#This Row], [Time in minutes]]</f>
      </c>
    </row>
    <row x14ac:dyDescent="0.25" r="99" customHeight="1" ht="18.75">
      <c r="A99" s="11" t="s">
        <v>63</v>
      </c>
      <c r="B99" s="14">
        <v>44560</v>
      </c>
      <c r="C99" s="1" t="s">
        <v>34</v>
      </c>
      <c r="D99" s="18" t="s">
        <v>12</v>
      </c>
      <c r="E99" s="1" t="s">
        <v>39</v>
      </c>
      <c r="F99" s="5">
        <v>7648</v>
      </c>
      <c r="G99" s="5">
        <v>0</v>
      </c>
      <c r="H99" s="5">
        <v>2594</v>
      </c>
      <c r="I99" s="5">
        <v>2594</v>
      </c>
      <c r="J99" s="5">
        <v>5054</v>
      </c>
      <c r="K99" s="5">
        <v>20</v>
      </c>
      <c r="L99" s="5">
        <f>All_Clean[[#This Row], [Migrated]]/All_Clean[[#This Row], [Time in minutes]]</f>
      </c>
    </row>
    <row x14ac:dyDescent="0.25" r="100" customHeight="1" ht="18.75">
      <c r="A100" s="11" t="s">
        <v>63</v>
      </c>
      <c r="B100" s="14">
        <v>44560</v>
      </c>
      <c r="C100" s="1" t="s">
        <v>34</v>
      </c>
      <c r="D100" s="18" t="s">
        <v>20</v>
      </c>
      <c r="E100" s="1" t="s">
        <v>56</v>
      </c>
      <c r="F100" s="5">
        <v>1031</v>
      </c>
      <c r="G100" s="5">
        <v>0</v>
      </c>
      <c r="H100" s="5">
        <v>495</v>
      </c>
      <c r="I100" s="5">
        <v>495</v>
      </c>
      <c r="J100" s="5">
        <v>536</v>
      </c>
      <c r="K100" s="5">
        <v>2</v>
      </c>
      <c r="L100" s="5">
        <f>All_Clean[[#This Row], [Migrated]]/All_Clean[[#This Row], [Time in minutes]]</f>
      </c>
    </row>
    <row x14ac:dyDescent="0.25" r="101" customHeight="1" ht="18.75">
      <c r="A101" s="11" t="s">
        <v>63</v>
      </c>
      <c r="B101" s="14">
        <v>44560</v>
      </c>
      <c r="C101" s="1" t="s">
        <v>34</v>
      </c>
      <c r="D101" s="18" t="s">
        <v>7</v>
      </c>
      <c r="E101" s="1" t="s">
        <v>36</v>
      </c>
      <c r="F101" s="5">
        <v>622</v>
      </c>
      <c r="G101" s="5">
        <v>2</v>
      </c>
      <c r="H101" s="5">
        <v>620</v>
      </c>
      <c r="I101" s="5">
        <v>622</v>
      </c>
      <c r="J101" s="5">
        <v>0</v>
      </c>
      <c r="K101" s="5">
        <v>4</v>
      </c>
      <c r="L101" s="5">
        <f>All_Clean[[#This Row], [Migrated]]/All_Clean[[#This Row], [Time in minutes]]</f>
      </c>
    </row>
    <row x14ac:dyDescent="0.25" r="102" customHeight="1" ht="18.75">
      <c r="A102" s="11" t="s">
        <v>63</v>
      </c>
      <c r="B102" s="14">
        <v>44560</v>
      </c>
      <c r="C102" s="1" t="s">
        <v>34</v>
      </c>
      <c r="D102" s="18" t="s">
        <v>4</v>
      </c>
      <c r="E102" s="1" t="s">
        <v>35</v>
      </c>
      <c r="F102" s="5">
        <v>9497</v>
      </c>
      <c r="G102" s="5">
        <v>111</v>
      </c>
      <c r="H102" s="5">
        <v>9386</v>
      </c>
      <c r="I102" s="5">
        <v>9497</v>
      </c>
      <c r="J102" s="5">
        <v>0</v>
      </c>
      <c r="K102" s="5">
        <v>67</v>
      </c>
      <c r="L102" s="5">
        <f>All_Clean[[#This Row], [Migrated]]/All_Clean[[#This Row], [Time in minutes]]</f>
      </c>
    </row>
    <row x14ac:dyDescent="0.25" r="103" customHeight="1" ht="18.75">
      <c r="A103" s="11" t="s">
        <v>67</v>
      </c>
      <c r="B103" s="14">
        <v>44560</v>
      </c>
      <c r="C103" s="1" t="s">
        <v>34</v>
      </c>
      <c r="D103" s="18" t="s">
        <v>6</v>
      </c>
      <c r="E103" s="1" t="s">
        <v>35</v>
      </c>
      <c r="F103" s="5">
        <v>103</v>
      </c>
      <c r="G103" s="5">
        <v>0</v>
      </c>
      <c r="H103" s="5">
        <v>52</v>
      </c>
      <c r="I103" s="5">
        <v>52</v>
      </c>
      <c r="J103" s="5">
        <v>51</v>
      </c>
      <c r="K103" s="5">
        <v>2</v>
      </c>
      <c r="L103" s="5">
        <f>All_Clean[[#This Row], [Migrated]]/All_Clean[[#This Row], [Time in minutes]]</f>
      </c>
    </row>
    <row x14ac:dyDescent="0.25" r="104" customHeight="1" ht="18.75">
      <c r="A104" s="11" t="s">
        <v>67</v>
      </c>
      <c r="B104" s="14">
        <v>44560</v>
      </c>
      <c r="C104" s="1" t="s">
        <v>34</v>
      </c>
      <c r="D104" s="18" t="s">
        <v>8</v>
      </c>
      <c r="E104" s="1" t="s">
        <v>37</v>
      </c>
      <c r="F104" s="5">
        <v>2514</v>
      </c>
      <c r="G104" s="5">
        <v>0</v>
      </c>
      <c r="H104" s="5">
        <v>836</v>
      </c>
      <c r="I104" s="5">
        <v>836</v>
      </c>
      <c r="J104" s="5">
        <v>1678</v>
      </c>
      <c r="K104" s="5">
        <v>14</v>
      </c>
      <c r="L104" s="5">
        <f>All_Clean[[#This Row], [Migrated]]/All_Clean[[#This Row], [Time in minutes]]</f>
      </c>
    </row>
    <row x14ac:dyDescent="0.25" r="105" customHeight="1" ht="18.75">
      <c r="A105" s="11" t="s">
        <v>67</v>
      </c>
      <c r="B105" s="14">
        <v>44560</v>
      </c>
      <c r="C105" s="1" t="s">
        <v>34</v>
      </c>
      <c r="D105" s="18" t="s">
        <v>10</v>
      </c>
      <c r="E105" s="1" t="s">
        <v>38</v>
      </c>
      <c r="F105" s="5">
        <v>5001</v>
      </c>
      <c r="G105" s="5">
        <v>0</v>
      </c>
      <c r="H105" s="5">
        <v>2501</v>
      </c>
      <c r="I105" s="5">
        <v>2501</v>
      </c>
      <c r="J105" s="5">
        <v>2500</v>
      </c>
      <c r="K105" s="5">
        <v>11</v>
      </c>
      <c r="L105" s="5">
        <f>All_Clean[[#This Row], [Migrated]]/All_Clean[[#This Row], [Time in minutes]]</f>
      </c>
    </row>
    <row x14ac:dyDescent="0.25" r="106" customHeight="1" ht="18.75">
      <c r="A106" s="11" t="s">
        <v>67</v>
      </c>
      <c r="B106" s="14">
        <v>44560</v>
      </c>
      <c r="C106" s="1" t="s">
        <v>34</v>
      </c>
      <c r="D106" s="18" t="s">
        <v>13</v>
      </c>
      <c r="E106" s="1" t="s">
        <v>43</v>
      </c>
      <c r="F106" s="5">
        <v>7910</v>
      </c>
      <c r="G106" s="5">
        <v>0</v>
      </c>
      <c r="H106" s="5">
        <v>4127</v>
      </c>
      <c r="I106" s="5">
        <v>4127</v>
      </c>
      <c r="J106" s="5">
        <v>3783</v>
      </c>
      <c r="K106" s="5">
        <v>7</v>
      </c>
      <c r="L106" s="5">
        <f>All_Clean[[#This Row], [Migrated]]/All_Clean[[#This Row], [Time in minutes]]</f>
      </c>
    </row>
    <row x14ac:dyDescent="0.25" r="107" customHeight="1" ht="18.75">
      <c r="A107" s="11" t="s">
        <v>67</v>
      </c>
      <c r="B107" s="14">
        <v>44560</v>
      </c>
      <c r="C107" s="1" t="s">
        <v>34</v>
      </c>
      <c r="D107" s="18" t="s">
        <v>11</v>
      </c>
      <c r="E107" s="1" t="s">
        <v>35</v>
      </c>
      <c r="F107" s="5">
        <v>1149</v>
      </c>
      <c r="G107" s="5">
        <v>0</v>
      </c>
      <c r="H107" s="5">
        <v>925</v>
      </c>
      <c r="I107" s="5">
        <v>925</v>
      </c>
      <c r="J107" s="5">
        <v>224</v>
      </c>
      <c r="K107" s="5">
        <v>26</v>
      </c>
      <c r="L107" s="5">
        <f>All_Clean[[#This Row], [Migrated]]/All_Clean[[#This Row], [Time in minutes]]</f>
      </c>
    </row>
    <row x14ac:dyDescent="0.25" r="108" customHeight="1" ht="18.75">
      <c r="A108" s="11" t="s">
        <v>67</v>
      </c>
      <c r="B108" s="14">
        <v>44560</v>
      </c>
      <c r="C108" s="1" t="s">
        <v>34</v>
      </c>
      <c r="D108" s="18" t="s">
        <v>12</v>
      </c>
      <c r="E108" s="1" t="s">
        <v>39</v>
      </c>
      <c r="F108" s="5">
        <v>7648</v>
      </c>
      <c r="G108" s="5">
        <v>0</v>
      </c>
      <c r="H108" s="5">
        <v>4112</v>
      </c>
      <c r="I108" s="5">
        <v>4112</v>
      </c>
      <c r="J108" s="5">
        <v>3536</v>
      </c>
      <c r="K108" s="5">
        <v>12</v>
      </c>
      <c r="L108" s="5">
        <f>All_Clean[[#This Row], [Migrated]]/All_Clean[[#This Row], [Time in minutes]]</f>
      </c>
    </row>
    <row x14ac:dyDescent="0.25" r="109" customHeight="1" ht="18.75">
      <c r="A109" s="11" t="s">
        <v>67</v>
      </c>
      <c r="B109" s="14">
        <v>44560</v>
      </c>
      <c r="C109" s="1" t="s">
        <v>34</v>
      </c>
      <c r="D109" s="18" t="s">
        <v>4</v>
      </c>
      <c r="E109" s="1" t="s">
        <v>35</v>
      </c>
      <c r="F109" s="5">
        <v>1466</v>
      </c>
      <c r="G109" s="5">
        <v>9</v>
      </c>
      <c r="H109" s="5">
        <v>1457</v>
      </c>
      <c r="I109" s="5">
        <v>1466</v>
      </c>
      <c r="J109" s="5">
        <v>0</v>
      </c>
      <c r="K109" s="5">
        <v>20</v>
      </c>
      <c r="L109" s="5">
        <f>All_Clean[[#This Row], [Migrated]]/All_Clean[[#This Row], [Time in minutes]]</f>
      </c>
    </row>
    <row x14ac:dyDescent="0.25" r="110" customHeight="1" ht="18.75">
      <c r="A110" s="11" t="s">
        <v>86</v>
      </c>
      <c r="B110" s="14">
        <v>44545</v>
      </c>
      <c r="C110" s="1" t="s">
        <v>47</v>
      </c>
      <c r="D110" s="18" t="s">
        <v>4</v>
      </c>
      <c r="E110" s="1" t="s">
        <v>35</v>
      </c>
      <c r="F110" s="5">
        <v>1665</v>
      </c>
      <c r="G110" s="5">
        <v>0</v>
      </c>
      <c r="H110" s="5">
        <v>1665</v>
      </c>
      <c r="I110" s="5">
        <v>1665</v>
      </c>
      <c r="J110" s="5">
        <v>0</v>
      </c>
      <c r="K110" s="5">
        <v>4</v>
      </c>
      <c r="L110" s="5">
        <f>All_Clean[[#This Row], [Migrated]]/All_Clean[[#This Row], [Time in minutes]]</f>
      </c>
    </row>
    <row x14ac:dyDescent="0.25" r="111" customHeight="1" ht="18.75">
      <c r="A111" s="11" t="s">
        <v>86</v>
      </c>
      <c r="B111" s="14">
        <v>44545</v>
      </c>
      <c r="C111" s="1" t="s">
        <v>47</v>
      </c>
      <c r="D111" s="18" t="s">
        <v>11</v>
      </c>
      <c r="E111" s="1" t="s">
        <v>35</v>
      </c>
      <c r="F111" s="5">
        <v>4516</v>
      </c>
      <c r="G111" s="5">
        <v>0</v>
      </c>
      <c r="H111" s="5">
        <v>2216</v>
      </c>
      <c r="I111" s="5">
        <v>2216</v>
      </c>
      <c r="J111" s="5">
        <v>2300</v>
      </c>
      <c r="K111" s="5">
        <v>8</v>
      </c>
      <c r="L111" s="5">
        <f>All_Clean[[#This Row], [Migrated]]/All_Clean[[#This Row], [Time in minutes]]</f>
      </c>
    </row>
    <row x14ac:dyDescent="0.25" r="112" customHeight="1" ht="18.75">
      <c r="A112" s="11" t="s">
        <v>86</v>
      </c>
      <c r="B112" s="14">
        <v>44545</v>
      </c>
      <c r="C112" s="1" t="s">
        <v>47</v>
      </c>
      <c r="D112" s="18" t="s">
        <v>12</v>
      </c>
      <c r="E112" s="1" t="s">
        <v>39</v>
      </c>
      <c r="F112" s="5">
        <v>4164</v>
      </c>
      <c r="G112" s="5">
        <v>0</v>
      </c>
      <c r="H112" s="5">
        <v>1969</v>
      </c>
      <c r="I112" s="5">
        <v>1969</v>
      </c>
      <c r="J112" s="5">
        <v>2195</v>
      </c>
      <c r="K112" s="5">
        <v>11</v>
      </c>
      <c r="L112" s="5">
        <f>All_Clean[[#This Row], [Migrated]]/All_Clean[[#This Row], [Time in minutes]]</f>
      </c>
    </row>
    <row x14ac:dyDescent="0.25" r="113" customHeight="1" ht="18.75">
      <c r="A113" s="11" t="s">
        <v>86</v>
      </c>
      <c r="B113" s="14">
        <v>44545</v>
      </c>
      <c r="C113" s="1" t="s">
        <v>47</v>
      </c>
      <c r="D113" s="18" t="s">
        <v>10</v>
      </c>
      <c r="E113" s="1" t="s">
        <v>38</v>
      </c>
      <c r="F113" s="5">
        <v>7440</v>
      </c>
      <c r="G113" s="5">
        <v>1829</v>
      </c>
      <c r="H113" s="5">
        <v>0</v>
      </c>
      <c r="I113" s="5">
        <v>1829</v>
      </c>
      <c r="J113" s="5">
        <v>5611</v>
      </c>
      <c r="K113" s="5">
        <v>2</v>
      </c>
      <c r="L113" s="5">
        <f>All_Clean[[#This Row], [Migrated]]/All_Clean[[#This Row], [Time in minutes]]</f>
      </c>
    </row>
    <row x14ac:dyDescent="0.25" r="114" customHeight="1" ht="18.75">
      <c r="A114" s="11" t="s">
        <v>87</v>
      </c>
      <c r="B114" s="14">
        <v>44545</v>
      </c>
      <c r="C114" s="1" t="s">
        <v>47</v>
      </c>
      <c r="D114" s="18" t="s">
        <v>4</v>
      </c>
      <c r="E114" s="1" t="s">
        <v>35</v>
      </c>
      <c r="F114" s="5">
        <v>1630</v>
      </c>
      <c r="G114" s="5">
        <v>0</v>
      </c>
      <c r="H114" s="5">
        <v>1630</v>
      </c>
      <c r="I114" s="5">
        <v>1630</v>
      </c>
      <c r="J114" s="5">
        <v>0</v>
      </c>
      <c r="K114" s="5">
        <v>5</v>
      </c>
      <c r="L114" s="5">
        <f>All_Clean[[#This Row], [Migrated]]/All_Clean[[#This Row], [Time in minutes]]</f>
      </c>
    </row>
    <row x14ac:dyDescent="0.25" r="115" customHeight="1" ht="18.75">
      <c r="A115" s="11" t="s">
        <v>87</v>
      </c>
      <c r="B115" s="14">
        <v>44545</v>
      </c>
      <c r="C115" s="1" t="s">
        <v>47</v>
      </c>
      <c r="D115" s="18" t="s">
        <v>10</v>
      </c>
      <c r="E115" s="1" t="s">
        <v>38</v>
      </c>
      <c r="F115" s="5">
        <v>7440</v>
      </c>
      <c r="G115" s="5">
        <v>0</v>
      </c>
      <c r="H115" s="5">
        <v>6493</v>
      </c>
      <c r="I115" s="5">
        <v>6493</v>
      </c>
      <c r="J115" s="5">
        <v>947</v>
      </c>
      <c r="K115" s="5">
        <v>2</v>
      </c>
      <c r="L115" s="5">
        <f>All_Clean[[#This Row], [Migrated]]/All_Clean[[#This Row], [Time in minutes]]</f>
      </c>
    </row>
    <row x14ac:dyDescent="0.25" r="116" customHeight="1" ht="18.75">
      <c r="A116" s="11" t="s">
        <v>87</v>
      </c>
      <c r="B116" s="14">
        <v>44545</v>
      </c>
      <c r="C116" s="1" t="s">
        <v>47</v>
      </c>
      <c r="D116" s="18" t="s">
        <v>11</v>
      </c>
      <c r="E116" s="1" t="s">
        <v>35</v>
      </c>
      <c r="F116" s="5">
        <v>4516</v>
      </c>
      <c r="G116" s="5">
        <v>0</v>
      </c>
      <c r="H116" s="5">
        <v>3404</v>
      </c>
      <c r="I116" s="5">
        <v>3404</v>
      </c>
      <c r="J116" s="5">
        <v>1112</v>
      </c>
      <c r="K116" s="5">
        <v>11</v>
      </c>
      <c r="L116" s="5">
        <f>All_Clean[[#This Row], [Migrated]]/All_Clean[[#This Row], [Time in minutes]]</f>
      </c>
    </row>
    <row x14ac:dyDescent="0.25" r="117" customHeight="1" ht="18.75">
      <c r="A117" s="11" t="s">
        <v>87</v>
      </c>
      <c r="B117" s="14">
        <v>44545</v>
      </c>
      <c r="C117" s="1" t="s">
        <v>47</v>
      </c>
      <c r="D117" s="18" t="s">
        <v>12</v>
      </c>
      <c r="E117" s="1" t="s">
        <v>39</v>
      </c>
      <c r="F117" s="5">
        <v>4164</v>
      </c>
      <c r="G117" s="5">
        <v>0</v>
      </c>
      <c r="H117" s="5">
        <v>3019</v>
      </c>
      <c r="I117" s="5">
        <v>3019</v>
      </c>
      <c r="J117" s="5">
        <v>1145</v>
      </c>
      <c r="K117" s="5">
        <v>14</v>
      </c>
      <c r="L117" s="5">
        <f>All_Clean[[#This Row], [Migrated]]/All_Clean[[#This Row], [Time in minutes]]</f>
      </c>
    </row>
    <row x14ac:dyDescent="0.25" r="118" customHeight="1" ht="18.75">
      <c r="A118" s="11" t="s">
        <v>85</v>
      </c>
      <c r="B118" s="14">
        <v>44545</v>
      </c>
      <c r="C118" s="1" t="s">
        <v>47</v>
      </c>
      <c r="D118" s="18" t="s">
        <v>11</v>
      </c>
      <c r="E118" s="1" t="s">
        <v>35</v>
      </c>
      <c r="F118" s="5">
        <v>4516</v>
      </c>
      <c r="G118" s="5">
        <v>0</v>
      </c>
      <c r="H118" s="5">
        <v>3404</v>
      </c>
      <c r="I118" s="5">
        <v>3404</v>
      </c>
      <c r="J118" s="5">
        <v>1112</v>
      </c>
      <c r="K118" s="5">
        <v>18</v>
      </c>
      <c r="L118" s="5">
        <f>All_Clean[[#This Row], [Migrated]]/All_Clean[[#This Row], [Time in minutes]]</f>
      </c>
    </row>
    <row x14ac:dyDescent="0.25" r="119" customHeight="1" ht="18.75">
      <c r="A119" s="11" t="s">
        <v>85</v>
      </c>
      <c r="B119" s="14">
        <v>44545</v>
      </c>
      <c r="C119" s="1" t="s">
        <v>47</v>
      </c>
      <c r="D119" s="18" t="s">
        <v>12</v>
      </c>
      <c r="E119" s="1" t="s">
        <v>39</v>
      </c>
      <c r="F119" s="5">
        <v>4164</v>
      </c>
      <c r="G119" s="5">
        <v>0</v>
      </c>
      <c r="H119" s="5">
        <v>3019</v>
      </c>
      <c r="I119" s="5">
        <v>3019</v>
      </c>
      <c r="J119" s="5">
        <v>1145</v>
      </c>
      <c r="K119" s="5">
        <v>22</v>
      </c>
      <c r="L119" s="5">
        <f>All_Clean[[#This Row], [Migrated]]/All_Clean[[#This Row], [Time in minutes]]</f>
      </c>
    </row>
    <row x14ac:dyDescent="0.25" r="120" customHeight="1" ht="18.75">
      <c r="A120" s="11" t="s">
        <v>85</v>
      </c>
      <c r="B120" s="14">
        <v>44545</v>
      </c>
      <c r="C120" s="1" t="s">
        <v>47</v>
      </c>
      <c r="D120" s="18" t="s">
        <v>4</v>
      </c>
      <c r="E120" s="1" t="s">
        <v>35</v>
      </c>
      <c r="F120" s="5">
        <v>933</v>
      </c>
      <c r="G120" s="5">
        <v>2</v>
      </c>
      <c r="H120" s="5">
        <v>931</v>
      </c>
      <c r="I120" s="5">
        <v>933</v>
      </c>
      <c r="J120" s="5">
        <v>0</v>
      </c>
      <c r="K120" s="5">
        <v>3</v>
      </c>
      <c r="L120" s="5">
        <f>All_Clean[[#This Row], [Migrated]]/All_Clean[[#This Row], [Time in minutes]]</f>
      </c>
    </row>
    <row x14ac:dyDescent="0.25" r="121" customHeight="1" ht="18.75">
      <c r="A121" s="11" t="s">
        <v>85</v>
      </c>
      <c r="B121" s="14">
        <v>44545</v>
      </c>
      <c r="C121" s="1" t="s">
        <v>47</v>
      </c>
      <c r="D121" s="18" t="s">
        <v>10</v>
      </c>
      <c r="E121" s="1" t="s">
        <v>38</v>
      </c>
      <c r="F121" s="5">
        <v>7440</v>
      </c>
      <c r="G121" s="5">
        <v>6513</v>
      </c>
      <c r="H121" s="5">
        <v>0</v>
      </c>
      <c r="I121" s="5">
        <v>6513</v>
      </c>
      <c r="J121" s="5">
        <v>927</v>
      </c>
      <c r="K121" s="5">
        <v>9</v>
      </c>
      <c r="L121" s="5">
        <f>All_Clean[[#This Row], [Migrated]]/All_Clean[[#This Row], [Time in minutes]]</f>
      </c>
    </row>
    <row x14ac:dyDescent="0.25" r="122" customHeight="1" ht="18.75">
      <c r="A122" s="11" t="s">
        <v>71</v>
      </c>
      <c r="B122" s="14">
        <v>44518</v>
      </c>
      <c r="C122" s="1" t="s">
        <v>34</v>
      </c>
      <c r="D122" s="18" t="s">
        <v>4</v>
      </c>
      <c r="E122" s="1" t="s">
        <v>35</v>
      </c>
      <c r="F122" s="5">
        <v>140</v>
      </c>
      <c r="G122" s="5">
        <v>0</v>
      </c>
      <c r="H122" s="5">
        <v>140</v>
      </c>
      <c r="I122" s="5">
        <v>140</v>
      </c>
      <c r="J122" s="5">
        <v>0</v>
      </c>
      <c r="K122" s="5">
        <v>2</v>
      </c>
      <c r="L122" s="5">
        <f>All_Clean[[#This Row], [Migrated]]/All_Clean[[#This Row], [Time in minutes]]</f>
      </c>
    </row>
    <row x14ac:dyDescent="0.25" r="123" customHeight="1" ht="18.75">
      <c r="A123" s="11" t="s">
        <v>71</v>
      </c>
      <c r="B123" s="14">
        <v>44518</v>
      </c>
      <c r="C123" s="1" t="s">
        <v>34</v>
      </c>
      <c r="D123" s="18" t="s">
        <v>8</v>
      </c>
      <c r="E123" s="1" t="s">
        <v>37</v>
      </c>
      <c r="F123" s="5">
        <v>103</v>
      </c>
      <c r="G123" s="5">
        <v>0</v>
      </c>
      <c r="H123" s="5">
        <v>91</v>
      </c>
      <c r="I123" s="5">
        <v>91</v>
      </c>
      <c r="J123" s="5">
        <v>12</v>
      </c>
      <c r="K123" s="5">
        <v>3</v>
      </c>
      <c r="L123" s="5">
        <f>All_Clean[[#This Row], [Migrated]]/All_Clean[[#This Row], [Time in minutes]]</f>
      </c>
    </row>
    <row x14ac:dyDescent="0.25" r="124" customHeight="1" ht="18.75">
      <c r="A124" s="11" t="s">
        <v>76</v>
      </c>
      <c r="B124" s="14">
        <v>44515</v>
      </c>
      <c r="C124" s="1" t="s">
        <v>34</v>
      </c>
      <c r="D124" s="18" t="s">
        <v>4</v>
      </c>
      <c r="E124" s="1" t="s">
        <v>35</v>
      </c>
      <c r="F124" s="5">
        <v>151</v>
      </c>
      <c r="G124" s="5">
        <v>0</v>
      </c>
      <c r="H124" s="5">
        <v>151</v>
      </c>
      <c r="I124" s="5">
        <v>151</v>
      </c>
      <c r="J124" s="5">
        <v>0</v>
      </c>
      <c r="K124" s="5">
        <v>4</v>
      </c>
      <c r="L124" s="5">
        <f>All_Clean[[#This Row], [Migrated]]/All_Clean[[#This Row], [Time in minutes]]</f>
      </c>
    </row>
    <row x14ac:dyDescent="0.25" r="125" customHeight="1" ht="18.75">
      <c r="A125" s="11" t="s">
        <v>76</v>
      </c>
      <c r="B125" s="14">
        <v>44515</v>
      </c>
      <c r="C125" s="1" t="s">
        <v>34</v>
      </c>
      <c r="D125" s="18" t="s">
        <v>8</v>
      </c>
      <c r="E125" s="1" t="s">
        <v>37</v>
      </c>
      <c r="F125" s="5">
        <v>480</v>
      </c>
      <c r="G125" s="5">
        <v>0</v>
      </c>
      <c r="H125" s="5">
        <v>151</v>
      </c>
      <c r="I125" s="5">
        <v>151</v>
      </c>
      <c r="J125" s="5">
        <v>329</v>
      </c>
      <c r="K125" s="5">
        <v>2</v>
      </c>
      <c r="L125" s="5">
        <f>All_Clean[[#This Row], [Migrated]]/All_Clean[[#This Row], [Time in minutes]]</f>
      </c>
    </row>
    <row x14ac:dyDescent="0.25" r="126" customHeight="1" ht="18.75">
      <c r="A126" s="11" t="s">
        <v>76</v>
      </c>
      <c r="B126" s="14">
        <v>44515</v>
      </c>
      <c r="C126" s="1" t="s">
        <v>34</v>
      </c>
      <c r="D126" s="18" t="s">
        <v>14</v>
      </c>
      <c r="E126" s="1" t="s">
        <v>40</v>
      </c>
      <c r="F126" s="5">
        <v>16013</v>
      </c>
      <c r="G126" s="5">
        <v>0</v>
      </c>
      <c r="H126" s="5">
        <v>527</v>
      </c>
      <c r="I126" s="5">
        <v>527</v>
      </c>
      <c r="J126" s="5">
        <v>15486</v>
      </c>
      <c r="K126" s="5">
        <v>3</v>
      </c>
      <c r="L126" s="5">
        <f>All_Clean[[#This Row], [Migrated]]/All_Clean[[#This Row], [Time in minutes]]</f>
      </c>
    </row>
    <row x14ac:dyDescent="0.25" r="127" customHeight="1" ht="18.75">
      <c r="A127" s="11" t="s">
        <v>77</v>
      </c>
      <c r="B127" s="14">
        <v>44515</v>
      </c>
      <c r="C127" s="1" t="s">
        <v>34</v>
      </c>
      <c r="D127" s="18" t="s">
        <v>4</v>
      </c>
      <c r="E127" s="1" t="s">
        <v>35</v>
      </c>
      <c r="F127" s="5">
        <v>344</v>
      </c>
      <c r="G127" s="5">
        <v>0</v>
      </c>
      <c r="H127" s="5">
        <v>344</v>
      </c>
      <c r="I127" s="5">
        <v>344</v>
      </c>
      <c r="J127" s="5">
        <v>0</v>
      </c>
      <c r="K127" s="5">
        <v>9</v>
      </c>
      <c r="L127" s="5">
        <f>All_Clean[[#This Row], [Migrated]]/All_Clean[[#This Row], [Time in minutes]]</f>
      </c>
    </row>
    <row x14ac:dyDescent="0.25" r="128" customHeight="1" ht="18.75">
      <c r="A128" s="11" t="s">
        <v>77</v>
      </c>
      <c r="B128" s="14">
        <v>44515</v>
      </c>
      <c r="C128" s="1" t="s">
        <v>34</v>
      </c>
      <c r="D128" s="18" t="s">
        <v>8</v>
      </c>
      <c r="E128" s="1" t="s">
        <v>37</v>
      </c>
      <c r="F128" s="5">
        <v>480</v>
      </c>
      <c r="G128" s="5">
        <v>0</v>
      </c>
      <c r="H128" s="5">
        <v>301</v>
      </c>
      <c r="I128" s="5">
        <v>301</v>
      </c>
      <c r="J128" s="5">
        <v>179</v>
      </c>
      <c r="K128" s="5">
        <v>5</v>
      </c>
      <c r="L128" s="5">
        <f>All_Clean[[#This Row], [Migrated]]/All_Clean[[#This Row], [Time in minutes]]</f>
      </c>
    </row>
    <row x14ac:dyDescent="0.25" r="129" customHeight="1" ht="18.75">
      <c r="A129" s="11" t="s">
        <v>77</v>
      </c>
      <c r="B129" s="14">
        <v>44515</v>
      </c>
      <c r="C129" s="1" t="s">
        <v>34</v>
      </c>
      <c r="D129" s="18" t="s">
        <v>10</v>
      </c>
      <c r="E129" s="1" t="s">
        <v>38</v>
      </c>
      <c r="F129" s="5">
        <v>1602</v>
      </c>
      <c r="G129" s="5">
        <v>0</v>
      </c>
      <c r="H129" s="5">
        <v>1600</v>
      </c>
      <c r="I129" s="5">
        <v>1600</v>
      </c>
      <c r="J129" s="5">
        <v>2</v>
      </c>
      <c r="K129" s="5">
        <v>3</v>
      </c>
      <c r="L129" s="5">
        <f>All_Clean[[#This Row], [Migrated]]/All_Clean[[#This Row], [Time in minutes]]</f>
      </c>
    </row>
    <row x14ac:dyDescent="0.25" r="130" customHeight="1" ht="18.75">
      <c r="A130" s="11" t="s">
        <v>77</v>
      </c>
      <c r="B130" s="14">
        <v>44515</v>
      </c>
      <c r="C130" s="1" t="s">
        <v>34</v>
      </c>
      <c r="D130" s="18" t="s">
        <v>13</v>
      </c>
      <c r="E130" s="1" t="s">
        <v>43</v>
      </c>
      <c r="F130" s="5">
        <v>3208</v>
      </c>
      <c r="G130" s="5">
        <v>0</v>
      </c>
      <c r="H130" s="5">
        <v>2749</v>
      </c>
      <c r="I130" s="5">
        <v>2749</v>
      </c>
      <c r="J130" s="5">
        <v>459</v>
      </c>
      <c r="K130" s="5">
        <v>4</v>
      </c>
      <c r="L130" s="5">
        <f>All_Clean[[#This Row], [Migrated]]/All_Clean[[#This Row], [Time in minutes]]</f>
      </c>
    </row>
    <row x14ac:dyDescent="0.25" r="131" customHeight="1" ht="18.75">
      <c r="A131" s="11" t="s">
        <v>77</v>
      </c>
      <c r="B131" s="14">
        <v>44515</v>
      </c>
      <c r="C131" s="1" t="s">
        <v>34</v>
      </c>
      <c r="D131" s="18" t="s">
        <v>11</v>
      </c>
      <c r="E131" s="1" t="s">
        <v>35</v>
      </c>
      <c r="F131" s="5">
        <v>281</v>
      </c>
      <c r="G131" s="5">
        <v>0</v>
      </c>
      <c r="H131" s="5">
        <v>280</v>
      </c>
      <c r="I131" s="5">
        <v>280</v>
      </c>
      <c r="J131" s="5">
        <v>1</v>
      </c>
      <c r="K131" s="5">
        <v>7</v>
      </c>
      <c r="L131" s="5">
        <f>All_Clean[[#This Row], [Migrated]]/All_Clean[[#This Row], [Time in minutes]]</f>
      </c>
    </row>
    <row x14ac:dyDescent="0.25" r="132" customHeight="1" ht="18.75">
      <c r="A132" s="11" t="s">
        <v>77</v>
      </c>
      <c r="B132" s="14">
        <v>44515</v>
      </c>
      <c r="C132" s="1" t="s">
        <v>34</v>
      </c>
      <c r="D132" s="18" t="s">
        <v>14</v>
      </c>
      <c r="E132" s="1" t="s">
        <v>40</v>
      </c>
      <c r="F132" s="5">
        <v>16013</v>
      </c>
      <c r="G132" s="5">
        <v>0</v>
      </c>
      <c r="H132" s="5">
        <v>15354</v>
      </c>
      <c r="I132" s="5">
        <v>15354</v>
      </c>
      <c r="J132" s="5">
        <v>659</v>
      </c>
      <c r="K132" s="5">
        <v>28</v>
      </c>
      <c r="L132" s="5">
        <f>All_Clean[[#This Row], [Migrated]]/All_Clean[[#This Row], [Time in minutes]]</f>
      </c>
    </row>
    <row x14ac:dyDescent="0.25" r="133" customHeight="1" ht="18.75">
      <c r="A133" s="11" t="s">
        <v>58</v>
      </c>
      <c r="B133" s="14">
        <v>44510</v>
      </c>
      <c r="C133" s="1" t="s">
        <v>34</v>
      </c>
      <c r="D133" s="18" t="s">
        <v>4</v>
      </c>
      <c r="E133" s="1" t="s">
        <v>35</v>
      </c>
      <c r="F133" s="5">
        <v>197</v>
      </c>
      <c r="G133" s="5">
        <v>0</v>
      </c>
      <c r="H133" s="5">
        <v>197</v>
      </c>
      <c r="I133" s="5">
        <v>197</v>
      </c>
      <c r="J133" s="5">
        <v>0</v>
      </c>
      <c r="K133" s="5">
        <v>14</v>
      </c>
      <c r="L133" s="5">
        <f>All_Clean[[#This Row], [Migrated]]/All_Clean[[#This Row], [Time in minutes]]</f>
      </c>
    </row>
    <row x14ac:dyDescent="0.25" r="134" customHeight="1" ht="18.75">
      <c r="A134" s="11" t="s">
        <v>58</v>
      </c>
      <c r="B134" s="14">
        <v>44510</v>
      </c>
      <c r="C134" s="1" t="s">
        <v>34</v>
      </c>
      <c r="D134" s="18" t="s">
        <v>10</v>
      </c>
      <c r="E134" s="1" t="s">
        <v>38</v>
      </c>
      <c r="F134" s="5">
        <v>350</v>
      </c>
      <c r="G134" s="5">
        <v>0</v>
      </c>
      <c r="H134" s="5">
        <v>344</v>
      </c>
      <c r="I134" s="5">
        <v>344</v>
      </c>
      <c r="J134" s="5">
        <v>6</v>
      </c>
      <c r="K134" s="5">
        <v>3</v>
      </c>
      <c r="L134" s="5">
        <f>All_Clean[[#This Row], [Migrated]]/All_Clean[[#This Row], [Time in minutes]]</f>
      </c>
    </row>
    <row x14ac:dyDescent="0.25" r="135" customHeight="1" ht="18.75">
      <c r="A135" s="11" t="s">
        <v>58</v>
      </c>
      <c r="B135" s="14">
        <v>44510</v>
      </c>
      <c r="C135" s="1" t="s">
        <v>34</v>
      </c>
      <c r="D135" s="18" t="s">
        <v>14</v>
      </c>
      <c r="E135" s="1" t="s">
        <v>40</v>
      </c>
      <c r="F135" s="5">
        <v>2432</v>
      </c>
      <c r="G135" s="5">
        <v>0</v>
      </c>
      <c r="H135" s="5">
        <v>2381</v>
      </c>
      <c r="I135" s="5">
        <v>2381</v>
      </c>
      <c r="J135" s="5">
        <v>51</v>
      </c>
      <c r="K135" s="5">
        <v>7</v>
      </c>
      <c r="L135" s="5">
        <f>All_Clean[[#This Row], [Migrated]]/All_Clean[[#This Row], [Time in minutes]]</f>
      </c>
    </row>
    <row x14ac:dyDescent="0.25" r="136" customHeight="1" ht="18.75">
      <c r="A136" s="11" t="s">
        <v>58</v>
      </c>
      <c r="B136" s="14">
        <v>44510</v>
      </c>
      <c r="C136" s="1" t="s">
        <v>47</v>
      </c>
      <c r="D136" s="18" t="s">
        <v>4</v>
      </c>
      <c r="E136" s="1" t="s">
        <v>35</v>
      </c>
      <c r="F136" s="5">
        <v>805</v>
      </c>
      <c r="G136" s="5">
        <v>4</v>
      </c>
      <c r="H136" s="5">
        <v>801</v>
      </c>
      <c r="I136" s="5">
        <v>805</v>
      </c>
      <c r="J136" s="5">
        <v>0</v>
      </c>
      <c r="K136" s="5">
        <v>4</v>
      </c>
      <c r="L136" s="5">
        <f>All_Clean[[#This Row], [Migrated]]/All_Clean[[#This Row], [Time in minutes]]</f>
      </c>
    </row>
    <row x14ac:dyDescent="0.25" r="137" customHeight="1" ht="18.75">
      <c r="A137" s="11" t="s">
        <v>73</v>
      </c>
      <c r="B137" s="14">
        <v>44505</v>
      </c>
      <c r="C137" s="1" t="s">
        <v>34</v>
      </c>
      <c r="D137" s="18" t="s">
        <v>6</v>
      </c>
      <c r="E137" s="1" t="s">
        <v>35</v>
      </c>
      <c r="F137" s="5">
        <v>171</v>
      </c>
      <c r="G137" s="5">
        <v>0</v>
      </c>
      <c r="H137" s="5">
        <v>166</v>
      </c>
      <c r="I137" s="5">
        <v>166</v>
      </c>
      <c r="J137" s="5">
        <v>5</v>
      </c>
      <c r="K137" s="5">
        <v>5</v>
      </c>
      <c r="L137" s="5">
        <f>All_Clean[[#This Row], [Migrated]]/All_Clean[[#This Row], [Time in minutes]]</f>
      </c>
    </row>
    <row x14ac:dyDescent="0.25" r="138" customHeight="1" ht="18.75">
      <c r="A138" s="11" t="s">
        <v>73</v>
      </c>
      <c r="B138" s="14">
        <v>44505</v>
      </c>
      <c r="C138" s="1" t="s">
        <v>34</v>
      </c>
      <c r="D138" s="18" t="s">
        <v>8</v>
      </c>
      <c r="E138" s="1" t="s">
        <v>37</v>
      </c>
      <c r="F138" s="5">
        <v>452</v>
      </c>
      <c r="G138" s="5">
        <v>0</v>
      </c>
      <c r="H138" s="5">
        <v>382</v>
      </c>
      <c r="I138" s="5">
        <v>382</v>
      </c>
      <c r="J138" s="5">
        <v>70</v>
      </c>
      <c r="K138" s="5">
        <v>7</v>
      </c>
      <c r="L138" s="5">
        <f>All_Clean[[#This Row], [Migrated]]/All_Clean[[#This Row], [Time in minutes]]</f>
      </c>
    </row>
    <row x14ac:dyDescent="0.25" r="139" customHeight="1" ht="18.75">
      <c r="A139" s="11" t="s">
        <v>73</v>
      </c>
      <c r="B139" s="14">
        <v>44505</v>
      </c>
      <c r="C139" s="1" t="s">
        <v>34</v>
      </c>
      <c r="D139" s="18" t="s">
        <v>10</v>
      </c>
      <c r="E139" s="1" t="s">
        <v>38</v>
      </c>
      <c r="F139" s="5">
        <v>182</v>
      </c>
      <c r="G139" s="5">
        <v>0</v>
      </c>
      <c r="H139" s="5">
        <v>178</v>
      </c>
      <c r="I139" s="5">
        <v>178</v>
      </c>
      <c r="J139" s="5">
        <v>4</v>
      </c>
      <c r="K139" s="5">
        <v>2</v>
      </c>
      <c r="L139" s="5">
        <f>All_Clean[[#This Row], [Migrated]]/All_Clean[[#This Row], [Time in minutes]]</f>
      </c>
    </row>
    <row x14ac:dyDescent="0.25" r="140" customHeight="1" ht="18.75">
      <c r="A140" s="11" t="s">
        <v>73</v>
      </c>
      <c r="B140" s="14">
        <v>44505</v>
      </c>
      <c r="C140" s="1" t="s">
        <v>34</v>
      </c>
      <c r="D140" s="18" t="s">
        <v>12</v>
      </c>
      <c r="E140" s="1" t="s">
        <v>39</v>
      </c>
      <c r="F140" s="5">
        <v>241</v>
      </c>
      <c r="G140" s="5">
        <v>0</v>
      </c>
      <c r="H140" s="5">
        <v>237</v>
      </c>
      <c r="I140" s="5">
        <v>237</v>
      </c>
      <c r="J140" s="5">
        <v>4</v>
      </c>
      <c r="K140" s="5">
        <v>2</v>
      </c>
      <c r="L140" s="5">
        <f>All_Clean[[#This Row], [Migrated]]/All_Clean[[#This Row], [Time in minutes]]</f>
      </c>
    </row>
    <row x14ac:dyDescent="0.25" r="141" customHeight="1" ht="18.75">
      <c r="A141" s="11" t="s">
        <v>73</v>
      </c>
      <c r="B141" s="14">
        <v>44505</v>
      </c>
      <c r="C141" s="1" t="s">
        <v>34</v>
      </c>
      <c r="D141" s="18" t="s">
        <v>21</v>
      </c>
      <c r="E141" s="1" t="s">
        <v>66</v>
      </c>
      <c r="F141" s="5">
        <v>152</v>
      </c>
      <c r="G141" s="5">
        <v>0</v>
      </c>
      <c r="H141" s="5">
        <v>152</v>
      </c>
      <c r="I141" s="5">
        <v>152</v>
      </c>
      <c r="J141" s="5">
        <v>0</v>
      </c>
      <c r="K141" s="5">
        <v>2</v>
      </c>
      <c r="L141" s="5">
        <f>All_Clean[[#This Row], [Migrated]]/All_Clean[[#This Row], [Time in minutes]]</f>
      </c>
    </row>
    <row x14ac:dyDescent="0.25" r="142" customHeight="1" ht="18.75">
      <c r="A142" s="11" t="s">
        <v>73</v>
      </c>
      <c r="B142" s="14">
        <v>44505</v>
      </c>
      <c r="C142" s="1" t="s">
        <v>34</v>
      </c>
      <c r="D142" s="18" t="s">
        <v>4</v>
      </c>
      <c r="E142" s="1" t="s">
        <v>35</v>
      </c>
      <c r="F142" s="5">
        <v>388</v>
      </c>
      <c r="G142" s="5">
        <v>8</v>
      </c>
      <c r="H142" s="5">
        <v>380</v>
      </c>
      <c r="I142" s="5">
        <v>388</v>
      </c>
      <c r="J142" s="5">
        <v>0</v>
      </c>
      <c r="K142" s="5">
        <v>9</v>
      </c>
      <c r="L142" s="5">
        <f>All_Clean[[#This Row], [Migrated]]/All_Clean[[#This Row], [Time in minutes]]</f>
      </c>
    </row>
    <row x14ac:dyDescent="0.25" r="143" customHeight="1" ht="18.75">
      <c r="A143" s="11" t="s">
        <v>54</v>
      </c>
      <c r="B143" s="14">
        <v>44501</v>
      </c>
      <c r="C143" s="1" t="s">
        <v>34</v>
      </c>
      <c r="D143" s="18" t="s">
        <v>4</v>
      </c>
      <c r="E143" s="1" t="s">
        <v>35</v>
      </c>
      <c r="F143" s="5">
        <v>263</v>
      </c>
      <c r="G143" s="5">
        <v>0</v>
      </c>
      <c r="H143" s="5">
        <v>263</v>
      </c>
      <c r="I143" s="5">
        <v>263</v>
      </c>
      <c r="J143" s="5">
        <v>0</v>
      </c>
      <c r="K143" s="5">
        <v>48</v>
      </c>
      <c r="L143" s="5">
        <f>All_Clean[[#This Row], [Migrated]]/All_Clean[[#This Row], [Time in minutes]]</f>
      </c>
    </row>
    <row x14ac:dyDescent="0.25" r="144" customHeight="1" ht="18.75">
      <c r="A144" s="11" t="s">
        <v>54</v>
      </c>
      <c r="B144" s="14">
        <v>44501</v>
      </c>
      <c r="C144" s="1" t="s">
        <v>34</v>
      </c>
      <c r="D144" s="18" t="s">
        <v>6</v>
      </c>
      <c r="E144" s="1" t="s">
        <v>35</v>
      </c>
      <c r="F144" s="5">
        <v>39</v>
      </c>
      <c r="G144" s="5">
        <v>0</v>
      </c>
      <c r="H144" s="5">
        <v>35</v>
      </c>
      <c r="I144" s="5">
        <v>35</v>
      </c>
      <c r="J144" s="5">
        <v>4</v>
      </c>
      <c r="K144" s="5">
        <v>11</v>
      </c>
      <c r="L144" s="5">
        <f>All_Clean[[#This Row], [Migrated]]/All_Clean[[#This Row], [Time in minutes]]</f>
      </c>
    </row>
    <row x14ac:dyDescent="0.25" r="145" customHeight="1" ht="18.75">
      <c r="A145" s="11" t="s">
        <v>54</v>
      </c>
      <c r="B145" s="14">
        <v>44501</v>
      </c>
      <c r="C145" s="1" t="s">
        <v>34</v>
      </c>
      <c r="D145" s="18" t="s">
        <v>8</v>
      </c>
      <c r="E145" s="1" t="s">
        <v>37</v>
      </c>
      <c r="F145" s="5">
        <v>268</v>
      </c>
      <c r="G145" s="5">
        <v>0</v>
      </c>
      <c r="H145" s="5">
        <v>261</v>
      </c>
      <c r="I145" s="5">
        <v>261</v>
      </c>
      <c r="J145" s="5">
        <v>7</v>
      </c>
      <c r="K145" s="5">
        <v>13</v>
      </c>
      <c r="L145" s="5">
        <f>All_Clean[[#This Row], [Migrated]]/All_Clean[[#This Row], [Time in minutes]]</f>
      </c>
    </row>
    <row x14ac:dyDescent="0.25" r="146" customHeight="1" ht="18.75">
      <c r="A146" s="11" t="s">
        <v>59</v>
      </c>
      <c r="B146" s="14">
        <v>44497</v>
      </c>
      <c r="C146" s="1" t="s">
        <v>34</v>
      </c>
      <c r="D146" s="18" t="s">
        <v>4</v>
      </c>
      <c r="E146" s="1" t="s">
        <v>35</v>
      </c>
      <c r="F146" s="5">
        <v>112</v>
      </c>
      <c r="G146" s="5">
        <v>0</v>
      </c>
      <c r="H146" s="5">
        <v>112</v>
      </c>
      <c r="I146" s="5">
        <v>112</v>
      </c>
      <c r="J146" s="5">
        <v>0</v>
      </c>
      <c r="K146" s="5">
        <v>3</v>
      </c>
      <c r="L146" s="5">
        <f>All_Clean[[#This Row], [Migrated]]/All_Clean[[#This Row], [Time in minutes]]</f>
      </c>
    </row>
    <row x14ac:dyDescent="0.25" r="147" customHeight="1" ht="18.75">
      <c r="A147" s="11" t="s">
        <v>59</v>
      </c>
      <c r="B147" s="14">
        <v>44497</v>
      </c>
      <c r="C147" s="1" t="s">
        <v>34</v>
      </c>
      <c r="D147" s="18" t="s">
        <v>8</v>
      </c>
      <c r="E147" s="1" t="s">
        <v>37</v>
      </c>
      <c r="F147" s="5">
        <v>112</v>
      </c>
      <c r="G147" s="5">
        <v>0</v>
      </c>
      <c r="H147" s="5">
        <v>119</v>
      </c>
      <c r="I147" s="5">
        <v>119</v>
      </c>
      <c r="J147" s="5">
        <v>-7</v>
      </c>
      <c r="K147" s="5">
        <v>2</v>
      </c>
      <c r="L147" s="5">
        <f>All_Clean[[#This Row], [Migrated]]/All_Clean[[#This Row], [Time in minutes]]</f>
      </c>
    </row>
    <row x14ac:dyDescent="0.25" r="148" customHeight="1" ht="18.75">
      <c r="A148" s="11" t="s">
        <v>59</v>
      </c>
      <c r="B148" s="14">
        <v>44497</v>
      </c>
      <c r="C148" s="1" t="s">
        <v>34</v>
      </c>
      <c r="D148" s="18" t="s">
        <v>11</v>
      </c>
      <c r="E148" s="1" t="s">
        <v>35</v>
      </c>
      <c r="F148" s="5">
        <v>29</v>
      </c>
      <c r="G148" s="5">
        <v>0</v>
      </c>
      <c r="H148" s="5">
        <v>29</v>
      </c>
      <c r="I148" s="5">
        <v>29</v>
      </c>
      <c r="J148" s="5">
        <v>0</v>
      </c>
      <c r="K148" s="5">
        <v>2</v>
      </c>
      <c r="L148" s="5">
        <f>All_Clean[[#This Row], [Migrated]]/All_Clean[[#This Row], [Time in minutes]]</f>
      </c>
    </row>
    <row x14ac:dyDescent="0.25" r="149" customHeight="1" ht="18.75">
      <c r="A149" s="11" t="s">
        <v>74</v>
      </c>
      <c r="B149" s="14">
        <v>44478</v>
      </c>
      <c r="C149" s="1" t="s">
        <v>34</v>
      </c>
      <c r="D149" s="18" t="s">
        <v>4</v>
      </c>
      <c r="E149" s="1" t="s">
        <v>35</v>
      </c>
      <c r="F149" s="5">
        <v>1493</v>
      </c>
      <c r="G149" s="5">
        <v>0</v>
      </c>
      <c r="H149" s="5">
        <v>1493</v>
      </c>
      <c r="I149" s="5">
        <v>1493</v>
      </c>
      <c r="J149" s="5">
        <v>0</v>
      </c>
      <c r="K149" s="5">
        <v>40</v>
      </c>
      <c r="L149" s="5">
        <f>All_Clean[[#This Row], [Migrated]]/All_Clean[[#This Row], [Time in minutes]]</f>
      </c>
    </row>
    <row x14ac:dyDescent="0.25" r="150" customHeight="1" ht="18.75">
      <c r="A150" s="11" t="s">
        <v>74</v>
      </c>
      <c r="B150" s="14">
        <v>44478</v>
      </c>
      <c r="C150" s="1" t="s">
        <v>34</v>
      </c>
      <c r="D150" s="18" t="s">
        <v>8</v>
      </c>
      <c r="E150" s="1" t="s">
        <v>37</v>
      </c>
      <c r="F150" s="5">
        <v>3712</v>
      </c>
      <c r="G150" s="5">
        <v>0</v>
      </c>
      <c r="H150" s="5">
        <v>3145</v>
      </c>
      <c r="I150" s="5">
        <v>3145</v>
      </c>
      <c r="J150" s="5">
        <v>567</v>
      </c>
      <c r="K150" s="5">
        <v>53</v>
      </c>
      <c r="L150" s="5">
        <f>All_Clean[[#This Row], [Migrated]]/All_Clean[[#This Row], [Time in minutes]]</f>
      </c>
    </row>
    <row x14ac:dyDescent="0.25" r="151" customHeight="1" ht="18.75">
      <c r="A151" s="11" t="s">
        <v>88</v>
      </c>
      <c r="B151" s="14">
        <v>44475</v>
      </c>
      <c r="C151" s="1" t="s">
        <v>47</v>
      </c>
      <c r="D151" s="18" t="s">
        <v>17</v>
      </c>
      <c r="E151" s="1" t="s">
        <v>35</v>
      </c>
      <c r="F151" s="5">
        <v>678</v>
      </c>
      <c r="G151" s="5">
        <v>9</v>
      </c>
      <c r="H151" s="5">
        <v>669</v>
      </c>
      <c r="I151" s="5">
        <v>678</v>
      </c>
      <c r="J151" s="5">
        <v>0</v>
      </c>
      <c r="K151" s="5">
        <v>3</v>
      </c>
      <c r="L151" s="5">
        <f>All_Clean[[#This Row], [Migrated]]/All_Clean[[#This Row], [Time in minutes]]</f>
      </c>
    </row>
    <row x14ac:dyDescent="0.25" r="152" customHeight="1" ht="18.75">
      <c r="A152" s="11" t="s">
        <v>62</v>
      </c>
      <c r="B152" s="14">
        <v>44474</v>
      </c>
      <c r="C152" s="1" t="s">
        <v>34</v>
      </c>
      <c r="D152" s="18" t="s">
        <v>4</v>
      </c>
      <c r="E152" s="1" t="s">
        <v>35</v>
      </c>
      <c r="F152" s="5">
        <v>469</v>
      </c>
      <c r="G152" s="5">
        <v>0</v>
      </c>
      <c r="H152" s="5">
        <v>469</v>
      </c>
      <c r="I152" s="5">
        <v>469</v>
      </c>
      <c r="J152" s="5">
        <v>0</v>
      </c>
      <c r="K152" s="5">
        <v>12</v>
      </c>
      <c r="L152" s="5">
        <f>All_Clean[[#This Row], [Migrated]]/All_Clean[[#This Row], [Time in minutes]]</f>
      </c>
    </row>
    <row x14ac:dyDescent="0.25" r="153" customHeight="1" ht="18.75">
      <c r="A153" s="11" t="s">
        <v>62</v>
      </c>
      <c r="B153" s="14">
        <v>44474</v>
      </c>
      <c r="C153" s="1" t="s">
        <v>34</v>
      </c>
      <c r="D153" s="18" t="s">
        <v>6</v>
      </c>
      <c r="E153" s="1" t="s">
        <v>35</v>
      </c>
      <c r="F153" s="5">
        <v>502</v>
      </c>
      <c r="G153" s="5">
        <v>0</v>
      </c>
      <c r="H153" s="5">
        <v>254</v>
      </c>
      <c r="I153" s="5">
        <v>254</v>
      </c>
      <c r="J153" s="5">
        <v>248</v>
      </c>
      <c r="K153" s="5">
        <v>14</v>
      </c>
      <c r="L153" s="5">
        <f>All_Clean[[#This Row], [Migrated]]/All_Clean[[#This Row], [Time in minutes]]</f>
      </c>
    </row>
    <row x14ac:dyDescent="0.25" r="154" customHeight="1" ht="18.75">
      <c r="A154" s="11" t="s">
        <v>62</v>
      </c>
      <c r="B154" s="14">
        <v>44474</v>
      </c>
      <c r="C154" s="1" t="s">
        <v>34</v>
      </c>
      <c r="D154" s="18" t="s">
        <v>8</v>
      </c>
      <c r="E154" s="1" t="s">
        <v>37</v>
      </c>
      <c r="F154" s="5">
        <v>821</v>
      </c>
      <c r="G154" s="5">
        <v>0</v>
      </c>
      <c r="H154" s="5">
        <v>542</v>
      </c>
      <c r="I154" s="5">
        <v>542</v>
      </c>
      <c r="J154" s="5">
        <v>279</v>
      </c>
      <c r="K154" s="5">
        <v>8</v>
      </c>
      <c r="L154" s="5">
        <f>All_Clean[[#This Row], [Migrated]]/All_Clean[[#This Row], [Time in minutes]]</f>
      </c>
    </row>
    <row x14ac:dyDescent="0.25" r="155" customHeight="1" ht="18.75">
      <c r="A155" s="11" t="s">
        <v>69</v>
      </c>
      <c r="B155" s="14">
        <v>44474</v>
      </c>
      <c r="C155" s="1" t="s">
        <v>34</v>
      </c>
      <c r="D155" s="18" t="s">
        <v>6</v>
      </c>
      <c r="E155" s="1" t="s">
        <v>35</v>
      </c>
      <c r="F155" s="5">
        <v>502</v>
      </c>
      <c r="G155" s="5">
        <v>0</v>
      </c>
      <c r="H155" s="5">
        <v>254</v>
      </c>
      <c r="I155" s="5">
        <v>254</v>
      </c>
      <c r="J155" s="5">
        <v>248</v>
      </c>
      <c r="K155" s="5">
        <v>9</v>
      </c>
      <c r="L155" s="5">
        <f>All_Clean[[#This Row], [Migrated]]/All_Clean[[#This Row], [Time in minutes]]</f>
      </c>
    </row>
    <row x14ac:dyDescent="0.25" r="156" customHeight="1" ht="18.75">
      <c r="A156" s="11" t="s">
        <v>69</v>
      </c>
      <c r="B156" s="14">
        <v>44474</v>
      </c>
      <c r="C156" s="1" t="s">
        <v>34</v>
      </c>
      <c r="D156" s="18" t="s">
        <v>14</v>
      </c>
      <c r="E156" s="1" t="s">
        <v>40</v>
      </c>
      <c r="F156" s="5">
        <v>2568</v>
      </c>
      <c r="G156" s="5">
        <v>0</v>
      </c>
      <c r="H156" s="5">
        <v>375</v>
      </c>
      <c r="I156" s="5">
        <v>375</v>
      </c>
      <c r="J156" s="5">
        <v>2193</v>
      </c>
      <c r="K156" s="5">
        <v>2</v>
      </c>
      <c r="L156" s="5">
        <f>All_Clean[[#This Row], [Migrated]]/All_Clean[[#This Row], [Time in minutes]]</f>
      </c>
    </row>
    <row x14ac:dyDescent="0.25" r="157" customHeight="1" ht="18.75">
      <c r="A157" s="11" t="s">
        <v>68</v>
      </c>
      <c r="B157" s="14">
        <v>44474</v>
      </c>
      <c r="C157" s="1" t="s">
        <v>34</v>
      </c>
      <c r="D157" s="18" t="s">
        <v>17</v>
      </c>
      <c r="E157" s="1" t="s">
        <v>35</v>
      </c>
      <c r="F157" s="5">
        <v>170</v>
      </c>
      <c r="G157" s="5">
        <v>0</v>
      </c>
      <c r="H157" s="5">
        <v>170</v>
      </c>
      <c r="I157" s="5">
        <v>170</v>
      </c>
      <c r="J157" s="5">
        <v>0</v>
      </c>
      <c r="K157" s="5">
        <v>4</v>
      </c>
      <c r="L157" s="5">
        <f>All_Clean[[#This Row], [Migrated]]/All_Clean[[#This Row], [Time in minutes]]</f>
      </c>
    </row>
    <row x14ac:dyDescent="0.25" r="158" customHeight="1" ht="18.75">
      <c r="A158" s="11" t="s">
        <v>68</v>
      </c>
      <c r="B158" s="14">
        <v>44474</v>
      </c>
      <c r="C158" s="1" t="s">
        <v>34</v>
      </c>
      <c r="D158" s="18" t="s">
        <v>22</v>
      </c>
      <c r="E158" s="1" t="s">
        <v>35</v>
      </c>
      <c r="F158" s="5">
        <v>502</v>
      </c>
      <c r="G158" s="5">
        <v>0</v>
      </c>
      <c r="H158" s="5">
        <v>254</v>
      </c>
      <c r="I158" s="5">
        <v>254</v>
      </c>
      <c r="J158" s="5">
        <v>248</v>
      </c>
      <c r="K158" s="5">
        <v>9</v>
      </c>
      <c r="L158" s="5">
        <f>All_Clean[[#This Row], [Migrated]]/All_Clean[[#This Row], [Time in minutes]]</f>
      </c>
    </row>
    <row x14ac:dyDescent="0.25" r="159" customHeight="1" ht="18.75">
      <c r="A159" s="11" t="s">
        <v>68</v>
      </c>
      <c r="B159" s="14">
        <v>44474</v>
      </c>
      <c r="C159" s="1" t="s">
        <v>34</v>
      </c>
      <c r="D159" s="18" t="s">
        <v>8</v>
      </c>
      <c r="E159" s="1" t="s">
        <v>37</v>
      </c>
      <c r="F159" s="5">
        <v>821</v>
      </c>
      <c r="G159" s="5">
        <v>0</v>
      </c>
      <c r="H159" s="5">
        <v>542</v>
      </c>
      <c r="I159" s="5">
        <v>542</v>
      </c>
      <c r="J159" s="5">
        <v>279</v>
      </c>
      <c r="K159" s="5">
        <v>9</v>
      </c>
      <c r="L159" s="5">
        <f>All_Clean[[#This Row], [Migrated]]/All_Clean[[#This Row], [Time in minutes]]</f>
      </c>
    </row>
    <row x14ac:dyDescent="0.25" r="160" customHeight="1" ht="18.75">
      <c r="A160" s="11" t="s">
        <v>68</v>
      </c>
      <c r="B160" s="14">
        <v>44474</v>
      </c>
      <c r="C160" s="1" t="s">
        <v>47</v>
      </c>
      <c r="D160" s="18" t="s">
        <v>4</v>
      </c>
      <c r="E160" s="1" t="s">
        <v>35</v>
      </c>
      <c r="F160" s="5">
        <v>180</v>
      </c>
      <c r="G160" s="5">
        <v>1</v>
      </c>
      <c r="H160" s="5">
        <v>179</v>
      </c>
      <c r="I160" s="5">
        <v>180</v>
      </c>
      <c r="J160" s="5">
        <v>0</v>
      </c>
      <c r="K160" s="5">
        <v>2</v>
      </c>
      <c r="L160" s="5">
        <f>All_Clean[[#This Row], [Migrated]]/All_Clean[[#This Row], [Time in minutes]]</f>
      </c>
    </row>
    <row x14ac:dyDescent="0.25" r="161" customHeight="1" ht="18.75">
      <c r="A161" s="11" t="s">
        <v>72</v>
      </c>
      <c r="B161" s="14">
        <v>44474</v>
      </c>
      <c r="C161" s="1" t="s">
        <v>34</v>
      </c>
      <c r="D161" s="18" t="s">
        <v>4</v>
      </c>
      <c r="E161" s="1" t="s">
        <v>35</v>
      </c>
      <c r="F161" s="5">
        <v>2628</v>
      </c>
      <c r="G161" s="5">
        <v>0</v>
      </c>
      <c r="H161" s="5">
        <v>2628</v>
      </c>
      <c r="I161" s="5">
        <v>2628</v>
      </c>
      <c r="J161" s="5">
        <v>0</v>
      </c>
      <c r="K161" s="5">
        <v>19</v>
      </c>
      <c r="L161" s="5">
        <f>All_Clean[[#This Row], [Migrated]]/All_Clean[[#This Row], [Time in minutes]]</f>
      </c>
    </row>
    <row x14ac:dyDescent="0.25" r="162" customHeight="1" ht="18.75">
      <c r="A162" s="11" t="s">
        <v>72</v>
      </c>
      <c r="B162" s="14">
        <v>44474</v>
      </c>
      <c r="C162" s="1" t="s">
        <v>34</v>
      </c>
      <c r="D162" s="18" t="s">
        <v>7</v>
      </c>
      <c r="E162" s="1" t="s">
        <v>36</v>
      </c>
      <c r="F162" s="5">
        <v>373</v>
      </c>
      <c r="G162" s="5">
        <v>0</v>
      </c>
      <c r="H162" s="5">
        <v>373</v>
      </c>
      <c r="I162" s="5">
        <v>373</v>
      </c>
      <c r="J162" s="5">
        <v>0</v>
      </c>
      <c r="K162" s="5">
        <v>2</v>
      </c>
      <c r="L162" s="5">
        <f>All_Clean[[#This Row], [Migrated]]/All_Clean[[#This Row], [Time in minutes]]</f>
      </c>
    </row>
    <row x14ac:dyDescent="0.25" r="163" customHeight="1" ht="18.75">
      <c r="A163" s="11" t="s">
        <v>72</v>
      </c>
      <c r="B163" s="14">
        <v>44474</v>
      </c>
      <c r="C163" s="1" t="s">
        <v>34</v>
      </c>
      <c r="D163" s="18" t="s">
        <v>8</v>
      </c>
      <c r="E163" s="1" t="s">
        <v>37</v>
      </c>
      <c r="F163" s="5">
        <v>1032</v>
      </c>
      <c r="G163" s="5">
        <v>0</v>
      </c>
      <c r="H163" s="5">
        <v>780</v>
      </c>
      <c r="I163" s="5">
        <v>780</v>
      </c>
      <c r="J163" s="5">
        <v>252</v>
      </c>
      <c r="K163" s="5">
        <v>14</v>
      </c>
      <c r="L163" s="5">
        <f>All_Clean[[#This Row], [Migrated]]/All_Clean[[#This Row], [Time in minutes]]</f>
      </c>
    </row>
    <row x14ac:dyDescent="0.25" r="164" customHeight="1" ht="18.75">
      <c r="A164" s="11" t="s">
        <v>72</v>
      </c>
      <c r="B164" s="14">
        <v>44474</v>
      </c>
      <c r="C164" s="1" t="s">
        <v>34</v>
      </c>
      <c r="D164" s="18" t="s">
        <v>10</v>
      </c>
      <c r="E164" s="1" t="s">
        <v>38</v>
      </c>
      <c r="F164" s="5">
        <v>909</v>
      </c>
      <c r="G164" s="5">
        <v>0</v>
      </c>
      <c r="H164" s="5">
        <v>898</v>
      </c>
      <c r="I164" s="5">
        <v>898</v>
      </c>
      <c r="J164" s="5">
        <v>11</v>
      </c>
      <c r="K164" s="5">
        <v>4</v>
      </c>
      <c r="L164" s="5">
        <f>All_Clean[[#This Row], [Migrated]]/All_Clean[[#This Row], [Time in minutes]]</f>
      </c>
    </row>
    <row x14ac:dyDescent="0.25" r="165" customHeight="1" ht="18.75">
      <c r="A165" s="11" t="s">
        <v>72</v>
      </c>
      <c r="B165" s="14">
        <v>44474</v>
      </c>
      <c r="C165" s="1" t="s">
        <v>34</v>
      </c>
      <c r="D165" s="18" t="s">
        <v>11</v>
      </c>
      <c r="E165" s="1" t="s">
        <v>35</v>
      </c>
      <c r="F165" s="5">
        <v>440</v>
      </c>
      <c r="G165" s="5">
        <v>0</v>
      </c>
      <c r="H165" s="5">
        <v>433</v>
      </c>
      <c r="I165" s="5">
        <v>433</v>
      </c>
      <c r="J165" s="5">
        <v>7</v>
      </c>
      <c r="K165" s="5">
        <v>14</v>
      </c>
      <c r="L165" s="5">
        <f>All_Clean[[#This Row], [Migrated]]/All_Clean[[#This Row], [Time in minutes]]</f>
      </c>
    </row>
    <row x14ac:dyDescent="0.25" r="166" customHeight="1" ht="18.75">
      <c r="A166" s="11" t="s">
        <v>72</v>
      </c>
      <c r="B166" s="14">
        <v>44474</v>
      </c>
      <c r="C166" s="1" t="s">
        <v>34</v>
      </c>
      <c r="D166" s="18" t="s">
        <v>12</v>
      </c>
      <c r="E166" s="1" t="s">
        <v>39</v>
      </c>
      <c r="F166" s="5">
        <v>468</v>
      </c>
      <c r="G166" s="5">
        <v>0</v>
      </c>
      <c r="H166" s="5">
        <v>462</v>
      </c>
      <c r="I166" s="5">
        <v>462</v>
      </c>
      <c r="J166" s="5">
        <v>6</v>
      </c>
      <c r="K166" s="5">
        <v>3</v>
      </c>
      <c r="L166" s="5">
        <f>All_Clean[[#This Row], [Migrated]]/All_Clean[[#This Row], [Time in minutes]]</f>
      </c>
    </row>
    <row x14ac:dyDescent="0.25" r="167" customHeight="1" ht="18.75">
      <c r="A167" s="11" t="s">
        <v>64</v>
      </c>
      <c r="B167" s="14">
        <v>44474</v>
      </c>
      <c r="C167" s="1" t="s">
        <v>34</v>
      </c>
      <c r="D167" s="18" t="s">
        <v>4</v>
      </c>
      <c r="E167" s="1" t="s">
        <v>35</v>
      </c>
      <c r="F167" s="5">
        <v>665</v>
      </c>
      <c r="G167" s="5">
        <v>0</v>
      </c>
      <c r="H167" s="5">
        <v>665</v>
      </c>
      <c r="I167" s="5">
        <v>665</v>
      </c>
      <c r="J167" s="5">
        <v>0</v>
      </c>
      <c r="K167" s="5">
        <v>7</v>
      </c>
      <c r="L167" s="5">
        <f>All_Clean[[#This Row], [Migrated]]/All_Clean[[#This Row], [Time in minutes]]</f>
      </c>
    </row>
    <row x14ac:dyDescent="0.25" r="168" customHeight="1" ht="18.75">
      <c r="A168" s="11" t="s">
        <v>64</v>
      </c>
      <c r="B168" s="14">
        <v>44474</v>
      </c>
      <c r="C168" s="1" t="s">
        <v>34</v>
      </c>
      <c r="D168" s="18" t="s">
        <v>8</v>
      </c>
      <c r="E168" s="1" t="s">
        <v>37</v>
      </c>
      <c r="F168" s="5">
        <v>1032</v>
      </c>
      <c r="G168" s="5">
        <v>0</v>
      </c>
      <c r="H168" s="5">
        <v>780</v>
      </c>
      <c r="I168" s="5">
        <v>780</v>
      </c>
      <c r="J168" s="5">
        <v>252</v>
      </c>
      <c r="K168" s="5">
        <v>20</v>
      </c>
      <c r="L168" s="5">
        <f>All_Clean[[#This Row], [Migrated]]/All_Clean[[#This Row], [Time in minutes]]</f>
      </c>
    </row>
    <row x14ac:dyDescent="0.25" r="169" customHeight="1" ht="18.75">
      <c r="A169" s="11" t="s">
        <v>64</v>
      </c>
      <c r="B169" s="14">
        <v>44474</v>
      </c>
      <c r="C169" s="1" t="s">
        <v>34</v>
      </c>
      <c r="D169" s="18" t="s">
        <v>10</v>
      </c>
      <c r="E169" s="1" t="s">
        <v>38</v>
      </c>
      <c r="F169" s="5">
        <v>909</v>
      </c>
      <c r="G169" s="5">
        <v>0</v>
      </c>
      <c r="H169" s="5">
        <v>898</v>
      </c>
      <c r="I169" s="5">
        <v>898</v>
      </c>
      <c r="J169" s="5">
        <v>11</v>
      </c>
      <c r="K169" s="5">
        <v>5</v>
      </c>
      <c r="L169" s="5">
        <f>All_Clean[[#This Row], [Migrated]]/All_Clean[[#This Row], [Time in minutes]]</f>
      </c>
    </row>
    <row x14ac:dyDescent="0.25" r="170" customHeight="1" ht="18.75">
      <c r="A170" s="11" t="s">
        <v>64</v>
      </c>
      <c r="B170" s="14">
        <v>44474</v>
      </c>
      <c r="C170" s="1" t="s">
        <v>34</v>
      </c>
      <c r="D170" s="18" t="s">
        <v>11</v>
      </c>
      <c r="E170" s="1" t="s">
        <v>35</v>
      </c>
      <c r="F170" s="5">
        <v>440</v>
      </c>
      <c r="G170" s="5">
        <v>0</v>
      </c>
      <c r="H170" s="5">
        <v>433</v>
      </c>
      <c r="I170" s="5">
        <v>433</v>
      </c>
      <c r="J170" s="5">
        <v>7</v>
      </c>
      <c r="K170" s="5">
        <v>20</v>
      </c>
      <c r="L170" s="5">
        <f>All_Clean[[#This Row], [Migrated]]/All_Clean[[#This Row], [Time in minutes]]</f>
      </c>
    </row>
    <row x14ac:dyDescent="0.25" r="171" customHeight="1" ht="18.75">
      <c r="A171" s="11" t="s">
        <v>64</v>
      </c>
      <c r="B171" s="14">
        <v>44474</v>
      </c>
      <c r="C171" s="1" t="s">
        <v>34</v>
      </c>
      <c r="D171" s="18" t="s">
        <v>12</v>
      </c>
      <c r="E171" s="1" t="s">
        <v>39</v>
      </c>
      <c r="F171" s="5">
        <v>468</v>
      </c>
      <c r="G171" s="5">
        <v>0</v>
      </c>
      <c r="H171" s="5">
        <v>462</v>
      </c>
      <c r="I171" s="5">
        <v>462</v>
      </c>
      <c r="J171" s="5">
        <v>6</v>
      </c>
      <c r="K171" s="5">
        <v>2</v>
      </c>
      <c r="L171" s="5">
        <f>All_Clean[[#This Row], [Migrated]]/All_Clean[[#This Row], [Time in minutes]]</f>
      </c>
    </row>
    <row x14ac:dyDescent="0.25" r="172" customHeight="1" ht="18.75">
      <c r="A172" s="11" t="s">
        <v>75</v>
      </c>
      <c r="B172" s="14">
        <v>44473</v>
      </c>
      <c r="C172" s="1" t="s">
        <v>34</v>
      </c>
      <c r="D172" s="18" t="s">
        <v>4</v>
      </c>
      <c r="E172" s="1" t="s">
        <v>35</v>
      </c>
      <c r="F172" s="5">
        <v>754</v>
      </c>
      <c r="G172" s="5">
        <v>0</v>
      </c>
      <c r="H172" s="5">
        <v>754</v>
      </c>
      <c r="I172" s="5">
        <v>754</v>
      </c>
      <c r="J172" s="5">
        <v>0</v>
      </c>
      <c r="K172" s="5">
        <v>20</v>
      </c>
      <c r="L172" s="5">
        <f>All_Clean[[#This Row], [Migrated]]/All_Clean[[#This Row], [Time in minutes]]</f>
      </c>
    </row>
    <row x14ac:dyDescent="0.25" r="173" customHeight="1" ht="18.75">
      <c r="A173" s="11" t="s">
        <v>75</v>
      </c>
      <c r="B173" s="14">
        <v>44473</v>
      </c>
      <c r="C173" s="1" t="s">
        <v>34</v>
      </c>
      <c r="D173" s="18" t="s">
        <v>14</v>
      </c>
      <c r="E173" s="1" t="s">
        <v>40</v>
      </c>
      <c r="F173" s="5">
        <v>12224</v>
      </c>
      <c r="G173" s="5">
        <v>0</v>
      </c>
      <c r="H173" s="5">
        <v>12069</v>
      </c>
      <c r="I173" s="5">
        <v>12069</v>
      </c>
      <c r="J173" s="5">
        <v>155</v>
      </c>
      <c r="K173" s="5">
        <v>32</v>
      </c>
      <c r="L173" s="5">
        <f>All_Clean[[#This Row], [Migrated]]/All_Clean[[#This Row], [Time in minutes]]</f>
      </c>
    </row>
    <row x14ac:dyDescent="0.25" r="174" customHeight="1" ht="18.75">
      <c r="A174" s="11" t="s">
        <v>61</v>
      </c>
      <c r="B174" s="14">
        <v>44469</v>
      </c>
      <c r="C174" s="1" t="s">
        <v>34</v>
      </c>
      <c r="D174" s="18" t="s">
        <v>8</v>
      </c>
      <c r="E174" s="1" t="s">
        <v>37</v>
      </c>
      <c r="F174" s="5">
        <v>1974</v>
      </c>
      <c r="G174" s="5">
        <v>0</v>
      </c>
      <c r="H174" s="5">
        <v>1961</v>
      </c>
      <c r="I174" s="5">
        <v>1961</v>
      </c>
      <c r="J174" s="5">
        <v>13</v>
      </c>
      <c r="K174" s="5">
        <v>65</v>
      </c>
      <c r="L174" s="5">
        <f>All_Clean[[#This Row], [Migrated]]/All_Clean[[#This Row], [Time in minutes]]</f>
      </c>
    </row>
    <row x14ac:dyDescent="0.25" r="175" customHeight="1" ht="18.75">
      <c r="A175" s="11" t="s">
        <v>61</v>
      </c>
      <c r="B175" s="14">
        <v>44469</v>
      </c>
      <c r="C175" s="1" t="s">
        <v>34</v>
      </c>
      <c r="D175" s="18" t="s">
        <v>10</v>
      </c>
      <c r="E175" s="1" t="s">
        <v>38</v>
      </c>
      <c r="F175" s="5">
        <v>2508</v>
      </c>
      <c r="G175" s="5">
        <v>0</v>
      </c>
      <c r="H175" s="5">
        <v>2498</v>
      </c>
      <c r="I175" s="5">
        <v>2498</v>
      </c>
      <c r="J175" s="5">
        <v>10</v>
      </c>
      <c r="K175" s="5">
        <v>10</v>
      </c>
      <c r="L175" s="5">
        <f>All_Clean[[#This Row], [Migrated]]/All_Clean[[#This Row], [Time in minutes]]</f>
      </c>
    </row>
    <row x14ac:dyDescent="0.25" r="176" customHeight="1" ht="18.75">
      <c r="A176" s="11" t="s">
        <v>61</v>
      </c>
      <c r="B176" s="14">
        <v>44469</v>
      </c>
      <c r="C176" s="1" t="s">
        <v>34</v>
      </c>
      <c r="D176" s="18" t="s">
        <v>11</v>
      </c>
      <c r="E176" s="1" t="s">
        <v>35</v>
      </c>
      <c r="F176" s="5">
        <v>324</v>
      </c>
      <c r="G176" s="5">
        <v>0</v>
      </c>
      <c r="H176" s="5">
        <v>320</v>
      </c>
      <c r="I176" s="5">
        <v>320</v>
      </c>
      <c r="J176" s="5">
        <v>4</v>
      </c>
      <c r="K176" s="5">
        <v>19</v>
      </c>
      <c r="L176" s="5">
        <f>All_Clean[[#This Row], [Migrated]]/All_Clean[[#This Row], [Time in minutes]]</f>
      </c>
    </row>
    <row x14ac:dyDescent="0.25" r="177" customHeight="1" ht="18.75">
      <c r="A177" s="11" t="s">
        <v>61</v>
      </c>
      <c r="B177" s="14">
        <v>44469</v>
      </c>
      <c r="C177" s="1" t="s">
        <v>34</v>
      </c>
      <c r="D177" s="18" t="s">
        <v>12</v>
      </c>
      <c r="E177" s="1" t="s">
        <v>39</v>
      </c>
      <c r="F177" s="5">
        <v>756</v>
      </c>
      <c r="G177" s="5">
        <v>0</v>
      </c>
      <c r="H177" s="5">
        <v>744</v>
      </c>
      <c r="I177" s="5">
        <v>744</v>
      </c>
      <c r="J177" s="5">
        <v>12</v>
      </c>
      <c r="K177" s="5">
        <v>2</v>
      </c>
      <c r="L177" s="5">
        <f>All_Clean[[#This Row], [Migrated]]/All_Clean[[#This Row], [Time in minutes]]</f>
      </c>
    </row>
    <row x14ac:dyDescent="0.25" r="178" customHeight="1" ht="18.75">
      <c r="A178" s="11" t="s">
        <v>61</v>
      </c>
      <c r="B178" s="14">
        <v>44469</v>
      </c>
      <c r="C178" s="1" t="s">
        <v>34</v>
      </c>
      <c r="D178" s="18" t="s">
        <v>14</v>
      </c>
      <c r="E178" s="1" t="s">
        <v>40</v>
      </c>
      <c r="F178" s="5">
        <v>9170</v>
      </c>
      <c r="G178" s="5">
        <v>0</v>
      </c>
      <c r="H178" s="5">
        <v>8836</v>
      </c>
      <c r="I178" s="5">
        <v>8836</v>
      </c>
      <c r="J178" s="5">
        <v>334</v>
      </c>
      <c r="K178" s="5">
        <v>15</v>
      </c>
      <c r="L178" s="5">
        <f>All_Clean[[#This Row], [Migrated]]/All_Clean[[#This Row], [Time in minutes]]</f>
      </c>
    </row>
    <row x14ac:dyDescent="0.25" r="179" customHeight="1" ht="18.75">
      <c r="A179" s="11" t="s">
        <v>61</v>
      </c>
      <c r="B179" s="14">
        <v>44469</v>
      </c>
      <c r="C179" s="1" t="s">
        <v>34</v>
      </c>
      <c r="D179" s="18" t="s">
        <v>4</v>
      </c>
      <c r="E179" s="1" t="s">
        <v>35</v>
      </c>
      <c r="F179" s="5">
        <v>2052</v>
      </c>
      <c r="G179" s="5">
        <v>1</v>
      </c>
      <c r="H179" s="5">
        <v>2051</v>
      </c>
      <c r="I179" s="5">
        <v>2052</v>
      </c>
      <c r="J179" s="5">
        <v>0</v>
      </c>
      <c r="K179" s="5">
        <v>90</v>
      </c>
      <c r="L179" s="5">
        <f>All_Clean[[#This Row], [Migrated]]/All_Clean[[#This Row], [Time in minutes]]</f>
      </c>
    </row>
    <row x14ac:dyDescent="0.25" r="180" customHeight="1" ht="18.75">
      <c r="A180" s="11" t="s">
        <v>60</v>
      </c>
      <c r="B180" s="14">
        <v>44469</v>
      </c>
      <c r="C180" s="1" t="s">
        <v>34</v>
      </c>
      <c r="D180" s="18" t="s">
        <v>8</v>
      </c>
      <c r="E180" s="1" t="s">
        <v>37</v>
      </c>
      <c r="F180" s="5">
        <v>892</v>
      </c>
      <c r="G180" s="5">
        <v>0</v>
      </c>
      <c r="H180" s="5">
        <v>655</v>
      </c>
      <c r="I180" s="5">
        <v>655</v>
      </c>
      <c r="J180" s="5">
        <v>237</v>
      </c>
      <c r="K180" s="5">
        <v>12</v>
      </c>
      <c r="L180" s="5">
        <f>All_Clean[[#This Row], [Migrated]]/All_Clean[[#This Row], [Time in minutes]]</f>
      </c>
    </row>
    <row x14ac:dyDescent="0.25" r="181" customHeight="1" ht="18.75">
      <c r="A181" s="11" t="s">
        <v>60</v>
      </c>
      <c r="B181" s="14">
        <v>44469</v>
      </c>
      <c r="C181" s="1" t="s">
        <v>34</v>
      </c>
      <c r="D181" s="18" t="s">
        <v>11</v>
      </c>
      <c r="E181" s="1" t="s">
        <v>35</v>
      </c>
      <c r="F181" s="5">
        <v>68</v>
      </c>
      <c r="G181" s="5">
        <v>0</v>
      </c>
      <c r="H181" s="5">
        <v>49</v>
      </c>
      <c r="I181" s="5">
        <v>49</v>
      </c>
      <c r="J181" s="5">
        <v>19</v>
      </c>
      <c r="K181" s="5">
        <v>3</v>
      </c>
      <c r="L181" s="5">
        <f>All_Clean[[#This Row], [Migrated]]/All_Clean[[#This Row], [Time in minutes]]</f>
      </c>
    </row>
    <row x14ac:dyDescent="0.25" r="182" customHeight="1" ht="18.75">
      <c r="A182" s="11" t="s">
        <v>60</v>
      </c>
      <c r="B182" s="14">
        <v>44469</v>
      </c>
      <c r="C182" s="1" t="s">
        <v>34</v>
      </c>
      <c r="D182" s="18" t="s">
        <v>4</v>
      </c>
      <c r="E182" s="1" t="s">
        <v>35</v>
      </c>
      <c r="F182" s="5">
        <v>916</v>
      </c>
      <c r="G182" s="5">
        <v>4</v>
      </c>
      <c r="H182" s="5">
        <v>912</v>
      </c>
      <c r="I182" s="5">
        <v>916</v>
      </c>
      <c r="J182" s="5">
        <v>0</v>
      </c>
      <c r="K182" s="5">
        <v>25</v>
      </c>
      <c r="L182" s="5">
        <f>All_Clean[[#This Row], [Migrated]]/All_Clean[[#This Row], [Time in minutes]]</f>
      </c>
    </row>
    <row x14ac:dyDescent="0.25" r="183" customHeight="1" ht="18.75">
      <c r="A183" s="11" t="s">
        <v>89</v>
      </c>
      <c r="B183" s="14">
        <v>44469</v>
      </c>
      <c r="C183" s="1" t="s">
        <v>47</v>
      </c>
      <c r="D183" s="18" t="s">
        <v>4</v>
      </c>
      <c r="E183" s="1" t="s">
        <v>35</v>
      </c>
      <c r="F183" s="5">
        <v>1570</v>
      </c>
      <c r="G183" s="5">
        <v>0</v>
      </c>
      <c r="H183" s="5">
        <v>1570</v>
      </c>
      <c r="I183" s="5">
        <v>1570</v>
      </c>
      <c r="J183" s="5">
        <v>0</v>
      </c>
      <c r="K183" s="5">
        <v>5</v>
      </c>
      <c r="L183" s="5">
        <f>All_Clean[[#This Row], [Migrated]]/All_Clean[[#This Row], [Time in minutes]]</f>
      </c>
    </row>
    <row x14ac:dyDescent="0.25" r="184" customHeight="1" ht="18.75">
      <c r="A184" s="11" t="s">
        <v>89</v>
      </c>
      <c r="B184" s="14">
        <v>44469</v>
      </c>
      <c r="C184" s="1" t="s">
        <v>47</v>
      </c>
      <c r="D184" s="19" t="s">
        <v>12</v>
      </c>
      <c r="E184" s="19" t="s">
        <v>39</v>
      </c>
      <c r="F184" s="5">
        <v>3482</v>
      </c>
      <c r="G184" s="5">
        <v>0</v>
      </c>
      <c r="H184" s="5">
        <v>3422</v>
      </c>
      <c r="I184" s="5">
        <v>3422</v>
      </c>
      <c r="J184" s="5">
        <v>60</v>
      </c>
      <c r="K184" s="5">
        <v>2</v>
      </c>
      <c r="L184" s="5">
        <f>All_Clean[[#This Row], [Migrated]]/All_Clean[[#This Row], [Time in minutes]]</f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31"/>
  <sheetViews>
    <sheetView workbookViewId="0"/>
  </sheetViews>
  <sheetFormatPr defaultRowHeight="15" x14ac:dyDescent="0.25"/>
  <cols>
    <col min="1" max="1" style="7" width="35.14785714285715" customWidth="1" bestFit="1"/>
    <col min="2" max="2" style="17" width="17.14785714285714" customWidth="1" bestFit="1"/>
    <col min="3" max="3" style="7" width="10.719285714285713" customWidth="1" bestFit="1"/>
    <col min="4" max="4" style="7" width="23.862142857142857" customWidth="1" bestFit="1"/>
    <col min="5" max="5" style="7" width="24.290714285714284" customWidth="1" bestFit="1"/>
    <col min="6" max="6" style="8" width="8.576428571428572" customWidth="1" bestFit="1"/>
    <col min="7" max="7" style="8" width="8.147857142857141" customWidth="1" bestFit="1"/>
    <col min="8" max="8" style="8" width="11.576428571428572" customWidth="1" bestFit="1"/>
    <col min="9" max="9" style="8" width="11.576428571428572" customWidth="1" bestFit="1"/>
    <col min="10" max="10" style="8" width="11.005" customWidth="1" bestFit="1"/>
    <col min="11" max="11" style="8" width="18.576428571428572" customWidth="1" bestFit="1"/>
    <col min="12" max="12" style="8" width="16.290714285714284" customWidth="1" bestFit="1"/>
  </cols>
  <sheetData>
    <row x14ac:dyDescent="0.25" r="1" customHeight="1" ht="18.75">
      <c r="A1" s="1" t="s">
        <v>23</v>
      </c>
      <c r="B1" s="10" t="s">
        <v>24</v>
      </c>
      <c r="C1" s="1" t="s">
        <v>25</v>
      </c>
      <c r="D1" s="1" t="s">
        <v>1</v>
      </c>
      <c r="E1" s="1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2</v>
      </c>
    </row>
    <row x14ac:dyDescent="0.25" r="2" customHeight="1" ht="18.75">
      <c r="A2" s="11" t="s">
        <v>54</v>
      </c>
      <c r="B2" s="14">
        <v>44501</v>
      </c>
      <c r="C2" s="1" t="s">
        <v>34</v>
      </c>
      <c r="D2" s="18" t="s">
        <v>6</v>
      </c>
      <c r="E2" s="1" t="s">
        <v>35</v>
      </c>
      <c r="F2" s="5">
        <v>39</v>
      </c>
      <c r="G2" s="5">
        <v>0</v>
      </c>
      <c r="H2" s="5">
        <v>35</v>
      </c>
      <c r="I2" s="5">
        <v>35</v>
      </c>
      <c r="J2" s="5">
        <v>0</v>
      </c>
      <c r="K2" s="5">
        <v>11</v>
      </c>
      <c r="L2" s="5">
        <v>3.1818181818181817</v>
      </c>
    </row>
    <row x14ac:dyDescent="0.25" r="3" customHeight="1" ht="18.75">
      <c r="A3" s="11" t="s">
        <v>54</v>
      </c>
      <c r="B3" s="14">
        <v>44501</v>
      </c>
      <c r="C3" s="1" t="s">
        <v>34</v>
      </c>
      <c r="D3" s="18" t="s">
        <v>4</v>
      </c>
      <c r="E3" s="1" t="s">
        <v>35</v>
      </c>
      <c r="F3" s="5">
        <v>263</v>
      </c>
      <c r="G3" s="5">
        <v>0</v>
      </c>
      <c r="H3" s="5">
        <v>263</v>
      </c>
      <c r="I3" s="5">
        <v>263</v>
      </c>
      <c r="J3" s="5">
        <v>0</v>
      </c>
      <c r="K3" s="5">
        <v>48</v>
      </c>
      <c r="L3" s="5">
        <v>5.479166666666667</v>
      </c>
    </row>
    <row x14ac:dyDescent="0.25" r="4" customHeight="1" ht="18.75">
      <c r="A4" s="11" t="s">
        <v>55</v>
      </c>
      <c r="B4" s="14">
        <v>44565</v>
      </c>
      <c r="C4" s="1" t="s">
        <v>34</v>
      </c>
      <c r="D4" s="18" t="s">
        <v>7</v>
      </c>
      <c r="E4" s="1" t="s">
        <v>36</v>
      </c>
      <c r="F4" s="5">
        <v>84</v>
      </c>
      <c r="G4" s="5">
        <v>0</v>
      </c>
      <c r="H4" s="5">
        <v>84</v>
      </c>
      <c r="I4" s="5">
        <v>84</v>
      </c>
      <c r="J4" s="5">
        <v>9</v>
      </c>
      <c r="K4" s="5">
        <v>9</v>
      </c>
      <c r="L4" s="5">
        <v>9.333333333333334</v>
      </c>
    </row>
    <row x14ac:dyDescent="0.25" r="5" customHeight="1" ht="18.75">
      <c r="A5" s="11" t="s">
        <v>55</v>
      </c>
      <c r="B5" s="14">
        <v>44565</v>
      </c>
      <c r="C5" s="1" t="s">
        <v>34</v>
      </c>
      <c r="D5" s="18" t="s">
        <v>20</v>
      </c>
      <c r="E5" s="1" t="s">
        <v>56</v>
      </c>
      <c r="F5" s="5">
        <v>100</v>
      </c>
      <c r="G5" s="5">
        <v>0</v>
      </c>
      <c r="H5" s="5">
        <v>79</v>
      </c>
      <c r="I5" s="5">
        <v>79</v>
      </c>
      <c r="J5" s="5">
        <v>13</v>
      </c>
      <c r="K5" s="5">
        <v>6</v>
      </c>
      <c r="L5" s="5">
        <v>13.166666666666666</v>
      </c>
    </row>
    <row x14ac:dyDescent="0.25" r="6" customHeight="1" ht="18.75">
      <c r="A6" s="11" t="s">
        <v>57</v>
      </c>
      <c r="B6" s="14">
        <v>44565</v>
      </c>
      <c r="C6" s="1" t="s">
        <v>34</v>
      </c>
      <c r="D6" s="18" t="s">
        <v>4</v>
      </c>
      <c r="E6" s="1" t="s">
        <v>35</v>
      </c>
      <c r="F6" s="5">
        <v>481</v>
      </c>
      <c r="G6" s="5">
        <v>4</v>
      </c>
      <c r="H6" s="5">
        <v>477</v>
      </c>
      <c r="I6" s="5">
        <v>481</v>
      </c>
      <c r="J6" s="5">
        <v>98</v>
      </c>
      <c r="K6" s="5">
        <v>36</v>
      </c>
      <c r="L6" s="5">
        <v>13.36111111111111</v>
      </c>
    </row>
    <row x14ac:dyDescent="0.25" r="7" customHeight="1" ht="18.75">
      <c r="A7" s="11" t="s">
        <v>58</v>
      </c>
      <c r="B7" s="14">
        <v>44510</v>
      </c>
      <c r="C7" s="1" t="s">
        <v>34</v>
      </c>
      <c r="D7" s="18" t="s">
        <v>4</v>
      </c>
      <c r="E7" s="1" t="s">
        <v>35</v>
      </c>
      <c r="F7" s="5">
        <v>197</v>
      </c>
      <c r="G7" s="5">
        <v>0</v>
      </c>
      <c r="H7" s="5">
        <v>197</v>
      </c>
      <c r="I7" s="5">
        <v>197</v>
      </c>
      <c r="J7" s="5">
        <v>0</v>
      </c>
      <c r="K7" s="5">
        <v>14</v>
      </c>
      <c r="L7" s="5">
        <v>14.071428571428571</v>
      </c>
    </row>
    <row x14ac:dyDescent="0.25" r="8" customHeight="1" ht="18.75">
      <c r="A8" s="11" t="s">
        <v>55</v>
      </c>
      <c r="B8" s="14">
        <v>44565</v>
      </c>
      <c r="C8" s="1" t="s">
        <v>34</v>
      </c>
      <c r="D8" s="18" t="s">
        <v>13</v>
      </c>
      <c r="E8" s="1" t="s">
        <v>43</v>
      </c>
      <c r="F8" s="5">
        <v>639</v>
      </c>
      <c r="G8" s="5">
        <v>0</v>
      </c>
      <c r="H8" s="5">
        <v>43</v>
      </c>
      <c r="I8" s="5">
        <v>43</v>
      </c>
      <c r="J8" s="5">
        <v>0</v>
      </c>
      <c r="K8" s="5">
        <v>3</v>
      </c>
      <c r="L8" s="5">
        <v>14.333333333333334</v>
      </c>
    </row>
    <row x14ac:dyDescent="0.25" r="9" customHeight="1" ht="18.75">
      <c r="A9" s="11" t="s">
        <v>59</v>
      </c>
      <c r="B9" s="14">
        <v>44497</v>
      </c>
      <c r="C9" s="1" t="s">
        <v>34</v>
      </c>
      <c r="D9" s="18" t="s">
        <v>11</v>
      </c>
      <c r="E9" s="1" t="s">
        <v>35</v>
      </c>
      <c r="F9" s="5">
        <v>29</v>
      </c>
      <c r="G9" s="5">
        <v>0</v>
      </c>
      <c r="H9" s="5">
        <v>29</v>
      </c>
      <c r="I9" s="5">
        <v>29</v>
      </c>
      <c r="J9" s="5">
        <v>1112</v>
      </c>
      <c r="K9" s="5">
        <v>2</v>
      </c>
      <c r="L9" s="5">
        <v>14.5</v>
      </c>
    </row>
    <row x14ac:dyDescent="0.25" r="10" customHeight="1" ht="18.75">
      <c r="A10" s="11" t="s">
        <v>55</v>
      </c>
      <c r="B10" s="14">
        <v>44565</v>
      </c>
      <c r="C10" s="1" t="s">
        <v>34</v>
      </c>
      <c r="D10" s="18" t="s">
        <v>4</v>
      </c>
      <c r="E10" s="1" t="s">
        <v>35</v>
      </c>
      <c r="F10" s="5">
        <v>334</v>
      </c>
      <c r="G10" s="5">
        <v>3</v>
      </c>
      <c r="H10" s="5">
        <v>331</v>
      </c>
      <c r="I10" s="5">
        <v>334</v>
      </c>
      <c r="J10" s="5">
        <v>2</v>
      </c>
      <c r="K10" s="5">
        <v>21</v>
      </c>
      <c r="L10" s="5">
        <v>15.904761904761905</v>
      </c>
    </row>
    <row x14ac:dyDescent="0.25" r="11" customHeight="1" ht="18.75">
      <c r="A11" s="11" t="s">
        <v>60</v>
      </c>
      <c r="B11" s="14">
        <v>44469</v>
      </c>
      <c r="C11" s="1" t="s">
        <v>34</v>
      </c>
      <c r="D11" s="18" t="s">
        <v>11</v>
      </c>
      <c r="E11" s="1" t="s">
        <v>35</v>
      </c>
      <c r="F11" s="5">
        <v>68</v>
      </c>
      <c r="G11" s="5">
        <v>0</v>
      </c>
      <c r="H11" s="5">
        <v>49</v>
      </c>
      <c r="I11" s="5">
        <v>49</v>
      </c>
      <c r="J11" s="5">
        <v>375</v>
      </c>
      <c r="K11" s="5">
        <v>3</v>
      </c>
      <c r="L11" s="5">
        <v>16.333333333333332</v>
      </c>
    </row>
    <row x14ac:dyDescent="0.25" r="12" customHeight="1" ht="18.75">
      <c r="A12" s="11" t="s">
        <v>61</v>
      </c>
      <c r="B12" s="14">
        <v>44469</v>
      </c>
      <c r="C12" s="1" t="s">
        <v>34</v>
      </c>
      <c r="D12" s="18" t="s">
        <v>11</v>
      </c>
      <c r="E12" s="1" t="s">
        <v>35</v>
      </c>
      <c r="F12" s="5">
        <v>324</v>
      </c>
      <c r="G12" s="5">
        <v>0</v>
      </c>
      <c r="H12" s="5">
        <v>320</v>
      </c>
      <c r="I12" s="5">
        <v>320</v>
      </c>
      <c r="J12" s="5">
        <v>0</v>
      </c>
      <c r="K12" s="5">
        <v>19</v>
      </c>
      <c r="L12" s="5">
        <v>16.842105263157894</v>
      </c>
    </row>
    <row x14ac:dyDescent="0.25" r="13" customHeight="1" ht="18.75">
      <c r="A13" s="11" t="s">
        <v>62</v>
      </c>
      <c r="B13" s="14">
        <v>44474</v>
      </c>
      <c r="C13" s="1" t="s">
        <v>34</v>
      </c>
      <c r="D13" s="18" t="s">
        <v>6</v>
      </c>
      <c r="E13" s="1" t="s">
        <v>35</v>
      </c>
      <c r="F13" s="5">
        <v>502</v>
      </c>
      <c r="G13" s="5">
        <v>0</v>
      </c>
      <c r="H13" s="5">
        <v>254</v>
      </c>
      <c r="I13" s="5">
        <v>254</v>
      </c>
      <c r="J13" s="5">
        <v>0</v>
      </c>
      <c r="K13" s="5">
        <v>14</v>
      </c>
      <c r="L13" s="5">
        <v>18.142857142857142</v>
      </c>
    </row>
    <row x14ac:dyDescent="0.25" r="14" customHeight="1" ht="18.75">
      <c r="A14" s="11" t="s">
        <v>55</v>
      </c>
      <c r="B14" s="14">
        <v>44565</v>
      </c>
      <c r="C14" s="1" t="s">
        <v>34</v>
      </c>
      <c r="D14" s="18" t="s">
        <v>8</v>
      </c>
      <c r="E14" s="1" t="s">
        <v>37</v>
      </c>
      <c r="F14" s="5">
        <v>1761</v>
      </c>
      <c r="G14" s="5">
        <v>0</v>
      </c>
      <c r="H14" s="5">
        <v>1015</v>
      </c>
      <c r="I14" s="5">
        <v>1015</v>
      </c>
      <c r="J14" s="5">
        <v>3</v>
      </c>
      <c r="K14" s="5">
        <v>53</v>
      </c>
      <c r="L14" s="5">
        <v>19.150943396226417</v>
      </c>
    </row>
    <row x14ac:dyDescent="0.25" r="15" customHeight="1" ht="18.75">
      <c r="A15" s="11" t="s">
        <v>63</v>
      </c>
      <c r="B15" s="14">
        <v>44560</v>
      </c>
      <c r="C15" s="1" t="s">
        <v>34</v>
      </c>
      <c r="D15" s="18" t="s">
        <v>11</v>
      </c>
      <c r="E15" s="1" t="s">
        <v>35</v>
      </c>
      <c r="F15" s="5">
        <v>1149</v>
      </c>
      <c r="G15" s="5">
        <v>0</v>
      </c>
      <c r="H15" s="5">
        <v>80</v>
      </c>
      <c r="I15" s="5">
        <v>80</v>
      </c>
      <c r="J15" s="5">
        <v>2193</v>
      </c>
      <c r="K15" s="5">
        <v>4</v>
      </c>
      <c r="L15" s="5">
        <v>20</v>
      </c>
    </row>
    <row x14ac:dyDescent="0.25" r="16" customHeight="1" ht="18.75">
      <c r="A16" s="11" t="s">
        <v>54</v>
      </c>
      <c r="B16" s="14">
        <v>44501</v>
      </c>
      <c r="C16" s="1" t="s">
        <v>34</v>
      </c>
      <c r="D16" s="18" t="s">
        <v>8</v>
      </c>
      <c r="E16" s="1" t="s">
        <v>37</v>
      </c>
      <c r="F16" s="5">
        <v>268</v>
      </c>
      <c r="G16" s="5">
        <v>0</v>
      </c>
      <c r="H16" s="5">
        <v>261</v>
      </c>
      <c r="I16" s="5">
        <v>261</v>
      </c>
      <c r="J16" s="5">
        <v>320</v>
      </c>
      <c r="K16" s="5">
        <v>13</v>
      </c>
      <c r="L16" s="5">
        <v>20.076923076923077</v>
      </c>
    </row>
    <row x14ac:dyDescent="0.25" r="17" customHeight="1" ht="18.75">
      <c r="A17" s="11" t="s">
        <v>64</v>
      </c>
      <c r="B17" s="14">
        <v>44474</v>
      </c>
      <c r="C17" s="1" t="s">
        <v>34</v>
      </c>
      <c r="D17" s="18" t="s">
        <v>11</v>
      </c>
      <c r="E17" s="1" t="s">
        <v>35</v>
      </c>
      <c r="F17" s="5">
        <v>440</v>
      </c>
      <c r="G17" s="5">
        <v>0</v>
      </c>
      <c r="H17" s="5">
        <v>433</v>
      </c>
      <c r="I17" s="5">
        <v>433</v>
      </c>
      <c r="J17" s="5">
        <v>7</v>
      </c>
      <c r="K17" s="5">
        <v>20</v>
      </c>
      <c r="L17" s="5">
        <v>21.65</v>
      </c>
    </row>
    <row x14ac:dyDescent="0.25" r="18" customHeight="1" ht="18.75">
      <c r="A18" s="11" t="s">
        <v>61</v>
      </c>
      <c r="B18" s="14">
        <v>44469</v>
      </c>
      <c r="C18" s="1" t="s">
        <v>34</v>
      </c>
      <c r="D18" s="18" t="s">
        <v>4</v>
      </c>
      <c r="E18" s="1" t="s">
        <v>35</v>
      </c>
      <c r="F18" s="5">
        <v>2052</v>
      </c>
      <c r="G18" s="5">
        <v>1</v>
      </c>
      <c r="H18" s="5">
        <v>2051</v>
      </c>
      <c r="I18" s="5">
        <v>2052</v>
      </c>
      <c r="J18" s="5">
        <v>159</v>
      </c>
      <c r="K18" s="5">
        <v>90</v>
      </c>
      <c r="L18" s="5">
        <v>22.8</v>
      </c>
    </row>
    <row x14ac:dyDescent="0.25" r="19" customHeight="1" ht="18.75">
      <c r="A19" s="11" t="s">
        <v>65</v>
      </c>
      <c r="B19" s="14">
        <v>44560</v>
      </c>
      <c r="C19" s="1" t="s">
        <v>34</v>
      </c>
      <c r="D19" s="18" t="s">
        <v>11</v>
      </c>
      <c r="E19" s="1" t="s">
        <v>35</v>
      </c>
      <c r="F19" s="5">
        <v>1149</v>
      </c>
      <c r="G19" s="5">
        <v>0</v>
      </c>
      <c r="H19" s="5">
        <v>171</v>
      </c>
      <c r="I19" s="5">
        <v>171</v>
      </c>
      <c r="J19" s="5">
        <v>2195</v>
      </c>
      <c r="K19" s="5">
        <v>7</v>
      </c>
      <c r="L19" s="5">
        <v>24.428571428571427</v>
      </c>
    </row>
    <row x14ac:dyDescent="0.25" r="20" customHeight="1" ht="18.75">
      <c r="A20" s="11" t="s">
        <v>57</v>
      </c>
      <c r="B20" s="14">
        <v>44565</v>
      </c>
      <c r="C20" s="1" t="s">
        <v>34</v>
      </c>
      <c r="D20" s="18" t="s">
        <v>8</v>
      </c>
      <c r="E20" s="1" t="s">
        <v>37</v>
      </c>
      <c r="F20" s="5">
        <v>1761</v>
      </c>
      <c r="G20" s="5">
        <v>0</v>
      </c>
      <c r="H20" s="5">
        <v>700</v>
      </c>
      <c r="I20" s="5">
        <v>700</v>
      </c>
      <c r="J20" s="5">
        <v>0</v>
      </c>
      <c r="K20" s="5">
        <v>28</v>
      </c>
      <c r="L20" s="5">
        <v>25</v>
      </c>
    </row>
    <row x14ac:dyDescent="0.25" r="21" customHeight="1" ht="18.75">
      <c r="A21" s="11" t="s">
        <v>57</v>
      </c>
      <c r="B21" s="14">
        <v>44565</v>
      </c>
      <c r="C21" s="1" t="s">
        <v>34</v>
      </c>
      <c r="D21" s="18" t="s">
        <v>21</v>
      </c>
      <c r="E21" s="1" t="s">
        <v>66</v>
      </c>
      <c r="F21" s="5">
        <v>638</v>
      </c>
      <c r="G21" s="5">
        <v>0</v>
      </c>
      <c r="H21" s="5">
        <v>638</v>
      </c>
      <c r="I21" s="5">
        <v>638</v>
      </c>
      <c r="J21" s="5">
        <v>6</v>
      </c>
      <c r="K21" s="5">
        <v>25</v>
      </c>
      <c r="L21" s="5">
        <v>25.52</v>
      </c>
    </row>
    <row x14ac:dyDescent="0.25" r="22" customHeight="1" ht="18.75">
      <c r="A22" s="11" t="s">
        <v>67</v>
      </c>
      <c r="B22" s="14">
        <v>44560</v>
      </c>
      <c r="C22" s="1" t="s">
        <v>34</v>
      </c>
      <c r="D22" s="18" t="s">
        <v>6</v>
      </c>
      <c r="E22" s="1" t="s">
        <v>35</v>
      </c>
      <c r="F22" s="5">
        <v>103</v>
      </c>
      <c r="G22" s="5">
        <v>0</v>
      </c>
      <c r="H22" s="5">
        <v>52</v>
      </c>
      <c r="I22" s="5">
        <v>52</v>
      </c>
      <c r="J22" s="5">
        <v>8</v>
      </c>
      <c r="K22" s="5">
        <v>2</v>
      </c>
      <c r="L22" s="5">
        <v>26</v>
      </c>
    </row>
    <row x14ac:dyDescent="0.25" r="23" customHeight="1" ht="18.75">
      <c r="A23" s="11" t="s">
        <v>68</v>
      </c>
      <c r="B23" s="14">
        <v>44474</v>
      </c>
      <c r="C23" s="1" t="s">
        <v>34</v>
      </c>
      <c r="D23" s="18" t="s">
        <v>22</v>
      </c>
      <c r="E23" s="1" t="s">
        <v>35</v>
      </c>
      <c r="F23" s="5">
        <v>502</v>
      </c>
      <c r="G23" s="5">
        <v>0</v>
      </c>
      <c r="H23" s="5">
        <v>254</v>
      </c>
      <c r="I23" s="5">
        <v>254</v>
      </c>
      <c r="J23" s="5">
        <v>2</v>
      </c>
      <c r="K23" s="5">
        <v>9</v>
      </c>
      <c r="L23" s="5">
        <v>28.22222222222222</v>
      </c>
    </row>
    <row x14ac:dyDescent="0.25" r="24" customHeight="1" ht="18.75">
      <c r="A24" s="11" t="s">
        <v>69</v>
      </c>
      <c r="B24" s="14">
        <v>44474</v>
      </c>
      <c r="C24" s="1" t="s">
        <v>34</v>
      </c>
      <c r="D24" s="18" t="s">
        <v>6</v>
      </c>
      <c r="E24" s="1" t="s">
        <v>35</v>
      </c>
      <c r="F24" s="5">
        <v>502</v>
      </c>
      <c r="G24" s="5">
        <v>0</v>
      </c>
      <c r="H24" s="5">
        <v>254</v>
      </c>
      <c r="I24" s="5">
        <v>254</v>
      </c>
      <c r="J24" s="5">
        <v>27</v>
      </c>
      <c r="K24" s="5">
        <v>9</v>
      </c>
      <c r="L24" s="5">
        <v>28.22222222222222</v>
      </c>
    </row>
    <row x14ac:dyDescent="0.25" r="25" customHeight="1" ht="18.75">
      <c r="A25" s="11" t="s">
        <v>61</v>
      </c>
      <c r="B25" s="14">
        <v>44469</v>
      </c>
      <c r="C25" s="1" t="s">
        <v>34</v>
      </c>
      <c r="D25" s="18" t="s">
        <v>8</v>
      </c>
      <c r="E25" s="1" t="s">
        <v>37</v>
      </c>
      <c r="F25" s="5">
        <v>1974</v>
      </c>
      <c r="G25" s="5">
        <v>0</v>
      </c>
      <c r="H25" s="5">
        <v>1961</v>
      </c>
      <c r="I25" s="5">
        <v>1961</v>
      </c>
      <c r="J25" s="5">
        <v>16</v>
      </c>
      <c r="K25" s="5">
        <v>65</v>
      </c>
      <c r="L25" s="5">
        <v>30.16923076923077</v>
      </c>
    </row>
    <row x14ac:dyDescent="0.25" r="26" customHeight="1" ht="18.75">
      <c r="A26" s="11" t="s">
        <v>70</v>
      </c>
      <c r="B26" s="14">
        <v>44564</v>
      </c>
      <c r="C26" s="1" t="s">
        <v>34</v>
      </c>
      <c r="D26" s="18" t="s">
        <v>4</v>
      </c>
      <c r="E26" s="1" t="s">
        <v>35</v>
      </c>
      <c r="F26" s="5">
        <v>475</v>
      </c>
      <c r="G26" s="5">
        <v>29</v>
      </c>
      <c r="H26" s="5">
        <v>426</v>
      </c>
      <c r="I26" s="5">
        <v>455</v>
      </c>
      <c r="J26" s="5">
        <v>1760</v>
      </c>
      <c r="K26" s="5">
        <v>15</v>
      </c>
      <c r="L26" s="5">
        <v>30.333333333333332</v>
      </c>
    </row>
    <row x14ac:dyDescent="0.25" r="27" customHeight="1" ht="18.75">
      <c r="A27" s="11" t="s">
        <v>71</v>
      </c>
      <c r="B27" s="14">
        <v>44518</v>
      </c>
      <c r="C27" s="1" t="s">
        <v>34</v>
      </c>
      <c r="D27" s="18" t="s">
        <v>8</v>
      </c>
      <c r="E27" s="1" t="s">
        <v>37</v>
      </c>
      <c r="F27" s="5">
        <v>103</v>
      </c>
      <c r="G27" s="5">
        <v>0</v>
      </c>
      <c r="H27" s="5">
        <v>91</v>
      </c>
      <c r="I27" s="5">
        <v>91</v>
      </c>
      <c r="J27" s="5">
        <v>1145</v>
      </c>
      <c r="K27" s="5">
        <v>3</v>
      </c>
      <c r="L27" s="5">
        <v>30.333333333333332</v>
      </c>
    </row>
    <row x14ac:dyDescent="0.25" r="28" customHeight="1" ht="18.75">
      <c r="A28" s="11" t="s">
        <v>72</v>
      </c>
      <c r="B28" s="14">
        <v>44474</v>
      </c>
      <c r="C28" s="1" t="s">
        <v>34</v>
      </c>
      <c r="D28" s="18" t="s">
        <v>11</v>
      </c>
      <c r="E28" s="1" t="s">
        <v>35</v>
      </c>
      <c r="F28" s="5">
        <v>440</v>
      </c>
      <c r="G28" s="5">
        <v>0</v>
      </c>
      <c r="H28" s="5">
        <v>433</v>
      </c>
      <c r="I28" s="5">
        <v>433</v>
      </c>
      <c r="J28" s="5">
        <v>0</v>
      </c>
      <c r="K28" s="5">
        <v>14</v>
      </c>
      <c r="L28" s="5">
        <v>30.928571428571427</v>
      </c>
    </row>
    <row x14ac:dyDescent="0.25" r="29" customHeight="1" ht="18.75">
      <c r="A29" s="11" t="s">
        <v>73</v>
      </c>
      <c r="B29" s="14">
        <v>44505</v>
      </c>
      <c r="C29" s="1" t="s">
        <v>34</v>
      </c>
      <c r="D29" s="18" t="s">
        <v>6</v>
      </c>
      <c r="E29" s="1" t="s">
        <v>35</v>
      </c>
      <c r="F29" s="5">
        <v>171</v>
      </c>
      <c r="G29" s="5">
        <v>0</v>
      </c>
      <c r="H29" s="5">
        <v>166</v>
      </c>
      <c r="I29" s="5">
        <v>166</v>
      </c>
      <c r="J29" s="5">
        <v>6</v>
      </c>
      <c r="K29" s="5">
        <v>5</v>
      </c>
      <c r="L29" s="5">
        <v>33.2</v>
      </c>
    </row>
    <row x14ac:dyDescent="0.25" r="30" customHeight="1" ht="18.75">
      <c r="A30" s="11" t="s">
        <v>63</v>
      </c>
      <c r="B30" s="14">
        <v>44560</v>
      </c>
      <c r="C30" s="1" t="s">
        <v>34</v>
      </c>
      <c r="D30" s="18" t="s">
        <v>6</v>
      </c>
      <c r="E30" s="1" t="s">
        <v>35</v>
      </c>
      <c r="F30" s="5">
        <v>1206</v>
      </c>
      <c r="G30" s="5">
        <v>0</v>
      </c>
      <c r="H30" s="5">
        <v>780</v>
      </c>
      <c r="I30" s="5">
        <v>780</v>
      </c>
      <c r="J30" s="5">
        <v>0</v>
      </c>
      <c r="K30" s="5">
        <v>23</v>
      </c>
      <c r="L30" s="5">
        <v>33.91304347826087</v>
      </c>
    </row>
    <row x14ac:dyDescent="0.25" r="31" customHeight="1" ht="18.75">
      <c r="A31" s="11" t="s">
        <v>67</v>
      </c>
      <c r="B31" s="14">
        <v>44560</v>
      </c>
      <c r="C31" s="1" t="s">
        <v>34</v>
      </c>
      <c r="D31" s="18" t="s">
        <v>11</v>
      </c>
      <c r="E31" s="1" t="s">
        <v>35</v>
      </c>
      <c r="F31" s="5">
        <v>1149</v>
      </c>
      <c r="G31" s="5">
        <v>0</v>
      </c>
      <c r="H31" s="5">
        <v>925</v>
      </c>
      <c r="I31" s="5">
        <v>925</v>
      </c>
      <c r="J31" s="5">
        <v>248</v>
      </c>
      <c r="K31" s="5">
        <v>26</v>
      </c>
      <c r="L31" s="5">
        <v>35.57692307692308</v>
      </c>
    </row>
    <row x14ac:dyDescent="0.25" r="32" customHeight="1" ht="18.75">
      <c r="A32" s="11" t="s">
        <v>60</v>
      </c>
      <c r="B32" s="14">
        <v>44469</v>
      </c>
      <c r="C32" s="1" t="s">
        <v>34</v>
      </c>
      <c r="D32" s="18" t="s">
        <v>4</v>
      </c>
      <c r="E32" s="1" t="s">
        <v>35</v>
      </c>
      <c r="F32" s="5">
        <v>916</v>
      </c>
      <c r="G32" s="5">
        <v>4</v>
      </c>
      <c r="H32" s="5">
        <v>912</v>
      </c>
      <c r="I32" s="5">
        <v>916</v>
      </c>
      <c r="J32" s="5">
        <v>98</v>
      </c>
      <c r="K32" s="5">
        <v>25</v>
      </c>
      <c r="L32" s="5">
        <v>36.64</v>
      </c>
    </row>
    <row x14ac:dyDescent="0.25" r="33" customHeight="1" ht="18.75">
      <c r="A33" s="11" t="s">
        <v>74</v>
      </c>
      <c r="B33" s="14">
        <v>44478</v>
      </c>
      <c r="C33" s="1" t="s">
        <v>34</v>
      </c>
      <c r="D33" s="18" t="s">
        <v>4</v>
      </c>
      <c r="E33" s="1" t="s">
        <v>35</v>
      </c>
      <c r="F33" s="5">
        <v>1493</v>
      </c>
      <c r="G33" s="5">
        <v>0</v>
      </c>
      <c r="H33" s="5">
        <v>1493</v>
      </c>
      <c r="I33" s="5">
        <v>1493</v>
      </c>
      <c r="J33" s="5">
        <v>0</v>
      </c>
      <c r="K33" s="5">
        <v>40</v>
      </c>
      <c r="L33" s="5">
        <v>37.325</v>
      </c>
    </row>
    <row x14ac:dyDescent="0.25" r="34" customHeight="1" ht="18.75">
      <c r="A34" s="11" t="s">
        <v>59</v>
      </c>
      <c r="B34" s="14">
        <v>44497</v>
      </c>
      <c r="C34" s="1" t="s">
        <v>34</v>
      </c>
      <c r="D34" s="18" t="s">
        <v>4</v>
      </c>
      <c r="E34" s="1" t="s">
        <v>35</v>
      </c>
      <c r="F34" s="5">
        <v>112</v>
      </c>
      <c r="G34" s="5">
        <v>0</v>
      </c>
      <c r="H34" s="5">
        <v>112</v>
      </c>
      <c r="I34" s="5">
        <v>112</v>
      </c>
      <c r="J34" s="5">
        <v>0</v>
      </c>
      <c r="K34" s="5">
        <v>3</v>
      </c>
      <c r="L34" s="5">
        <v>37.333333333333336</v>
      </c>
    </row>
    <row x14ac:dyDescent="0.25" r="35" customHeight="1" ht="18.75">
      <c r="A35" s="11" t="s">
        <v>57</v>
      </c>
      <c r="B35" s="14">
        <v>44565</v>
      </c>
      <c r="C35" s="1" t="s">
        <v>34</v>
      </c>
      <c r="D35" s="18" t="s">
        <v>13</v>
      </c>
      <c r="E35" s="1" t="s">
        <v>43</v>
      </c>
      <c r="F35" s="5">
        <v>639</v>
      </c>
      <c r="G35" s="5">
        <v>0</v>
      </c>
      <c r="H35" s="5">
        <v>636</v>
      </c>
      <c r="I35" s="5">
        <v>636</v>
      </c>
      <c r="J35" s="5">
        <v>26</v>
      </c>
      <c r="K35" s="5">
        <v>17</v>
      </c>
      <c r="L35" s="5">
        <v>37.411764705882355</v>
      </c>
    </row>
    <row x14ac:dyDescent="0.25" r="36" customHeight="1" ht="18.75">
      <c r="A36" s="11" t="s">
        <v>75</v>
      </c>
      <c r="B36" s="14">
        <v>44473</v>
      </c>
      <c r="C36" s="1" t="s">
        <v>34</v>
      </c>
      <c r="D36" s="18" t="s">
        <v>4</v>
      </c>
      <c r="E36" s="1" t="s">
        <v>35</v>
      </c>
      <c r="F36" s="5">
        <v>754</v>
      </c>
      <c r="G36" s="5">
        <v>0</v>
      </c>
      <c r="H36" s="5">
        <v>754</v>
      </c>
      <c r="I36" s="5">
        <v>754</v>
      </c>
      <c r="J36" s="5">
        <v>215</v>
      </c>
      <c r="K36" s="5">
        <v>20</v>
      </c>
      <c r="L36" s="5">
        <v>37.7</v>
      </c>
    </row>
    <row x14ac:dyDescent="0.25" r="37" customHeight="1" ht="18.75">
      <c r="A37" s="11" t="s">
        <v>76</v>
      </c>
      <c r="B37" s="14">
        <v>44515</v>
      </c>
      <c r="C37" s="1" t="s">
        <v>34</v>
      </c>
      <c r="D37" s="18" t="s">
        <v>4</v>
      </c>
      <c r="E37" s="1" t="s">
        <v>35</v>
      </c>
      <c r="F37" s="5">
        <v>151</v>
      </c>
      <c r="G37" s="5">
        <v>0</v>
      </c>
      <c r="H37" s="5">
        <v>151</v>
      </c>
      <c r="I37" s="5">
        <v>151</v>
      </c>
      <c r="J37" s="5">
        <v>5</v>
      </c>
      <c r="K37" s="5">
        <v>4</v>
      </c>
      <c r="L37" s="5">
        <v>37.75</v>
      </c>
    </row>
    <row x14ac:dyDescent="0.25" r="38" customHeight="1" ht="18.75">
      <c r="A38" s="11" t="s">
        <v>77</v>
      </c>
      <c r="B38" s="14">
        <v>44515</v>
      </c>
      <c r="C38" s="1" t="s">
        <v>34</v>
      </c>
      <c r="D38" s="18" t="s">
        <v>4</v>
      </c>
      <c r="E38" s="1" t="s">
        <v>35</v>
      </c>
      <c r="F38" s="5">
        <v>344</v>
      </c>
      <c r="G38" s="5">
        <v>0</v>
      </c>
      <c r="H38" s="5">
        <v>344</v>
      </c>
      <c r="I38" s="5">
        <v>344</v>
      </c>
      <c r="J38" s="5">
        <v>0</v>
      </c>
      <c r="K38" s="5">
        <v>9</v>
      </c>
      <c r="L38" s="5">
        <v>38.22222222222222</v>
      </c>
    </row>
    <row x14ac:dyDescent="0.25" r="39" customHeight="1" ht="18.75">
      <c r="A39" s="11" t="s">
        <v>64</v>
      </c>
      <c r="B39" s="14">
        <v>44474</v>
      </c>
      <c r="C39" s="1" t="s">
        <v>34</v>
      </c>
      <c r="D39" s="18" t="s">
        <v>8</v>
      </c>
      <c r="E39" s="1" t="s">
        <v>37</v>
      </c>
      <c r="F39" s="5">
        <v>1032</v>
      </c>
      <c r="G39" s="5">
        <v>0</v>
      </c>
      <c r="H39" s="5">
        <v>780</v>
      </c>
      <c r="I39" s="5">
        <v>780</v>
      </c>
      <c r="J39" s="5">
        <v>8</v>
      </c>
      <c r="K39" s="5">
        <v>20</v>
      </c>
      <c r="L39" s="5">
        <v>39</v>
      </c>
    </row>
    <row x14ac:dyDescent="0.25" r="40" customHeight="1" ht="18.75">
      <c r="A40" s="11" t="s">
        <v>62</v>
      </c>
      <c r="B40" s="14">
        <v>44474</v>
      </c>
      <c r="C40" s="1" t="s">
        <v>34</v>
      </c>
      <c r="D40" s="18" t="s">
        <v>4</v>
      </c>
      <c r="E40" s="1" t="s">
        <v>35</v>
      </c>
      <c r="F40" s="5">
        <v>469</v>
      </c>
      <c r="G40" s="5">
        <v>0</v>
      </c>
      <c r="H40" s="5">
        <v>469</v>
      </c>
      <c r="I40" s="5">
        <v>469</v>
      </c>
      <c r="J40" s="5">
        <v>46</v>
      </c>
      <c r="K40" s="5">
        <v>12</v>
      </c>
      <c r="L40" s="5">
        <v>39.083333333333336</v>
      </c>
    </row>
    <row x14ac:dyDescent="0.25" r="41" customHeight="1" ht="18.75">
      <c r="A41" s="11" t="s">
        <v>77</v>
      </c>
      <c r="B41" s="14">
        <v>44515</v>
      </c>
      <c r="C41" s="1" t="s">
        <v>34</v>
      </c>
      <c r="D41" s="18" t="s">
        <v>11</v>
      </c>
      <c r="E41" s="1" t="s">
        <v>35</v>
      </c>
      <c r="F41" s="5">
        <v>281</v>
      </c>
      <c r="G41" s="5">
        <v>0</v>
      </c>
      <c r="H41" s="5">
        <v>280</v>
      </c>
      <c r="I41" s="5">
        <v>280</v>
      </c>
      <c r="J41" s="5">
        <v>3</v>
      </c>
      <c r="K41" s="5">
        <v>7</v>
      </c>
      <c r="L41" s="5">
        <v>40</v>
      </c>
    </row>
    <row x14ac:dyDescent="0.25" r="42" customHeight="1" ht="18.75">
      <c r="A42" s="11" t="s">
        <v>68</v>
      </c>
      <c r="B42" s="14">
        <v>44474</v>
      </c>
      <c r="C42" s="1" t="s">
        <v>34</v>
      </c>
      <c r="D42" s="18" t="s">
        <v>17</v>
      </c>
      <c r="E42" s="1" t="s">
        <v>35</v>
      </c>
      <c r="F42" s="5">
        <v>170</v>
      </c>
      <c r="G42" s="5">
        <v>0</v>
      </c>
      <c r="H42" s="5">
        <v>170</v>
      </c>
      <c r="I42" s="5">
        <v>170</v>
      </c>
      <c r="J42" s="5">
        <v>165</v>
      </c>
      <c r="K42" s="5">
        <v>4</v>
      </c>
      <c r="L42" s="5">
        <v>42.5</v>
      </c>
    </row>
    <row x14ac:dyDescent="0.25" r="43" customHeight="1" ht="18.75">
      <c r="A43" s="11" t="s">
        <v>73</v>
      </c>
      <c r="B43" s="14">
        <v>44505</v>
      </c>
      <c r="C43" s="1" t="s">
        <v>34</v>
      </c>
      <c r="D43" s="18" t="s">
        <v>4</v>
      </c>
      <c r="E43" s="1" t="s">
        <v>35</v>
      </c>
      <c r="F43" s="5">
        <v>388</v>
      </c>
      <c r="G43" s="5">
        <v>8</v>
      </c>
      <c r="H43" s="5">
        <v>380</v>
      </c>
      <c r="I43" s="5">
        <v>388</v>
      </c>
      <c r="J43" s="5">
        <v>4</v>
      </c>
      <c r="K43" s="5">
        <v>9</v>
      </c>
      <c r="L43" s="5">
        <v>43.111111111111114</v>
      </c>
    </row>
    <row x14ac:dyDescent="0.25" r="44" customHeight="1" ht="18.75">
      <c r="A44" s="11" t="s">
        <v>78</v>
      </c>
      <c r="B44" s="14">
        <v>44599</v>
      </c>
      <c r="C44" s="1" t="s">
        <v>34</v>
      </c>
      <c r="D44" s="18" t="s">
        <v>4</v>
      </c>
      <c r="E44" s="1" t="s">
        <v>35</v>
      </c>
      <c r="F44" s="5">
        <v>1238</v>
      </c>
      <c r="G44" s="5">
        <v>7</v>
      </c>
      <c r="H44" s="5">
        <v>1231</v>
      </c>
      <c r="I44" s="5">
        <v>1238</v>
      </c>
      <c r="J44" s="5">
        <v>0</v>
      </c>
      <c r="K44" s="5">
        <v>28</v>
      </c>
      <c r="L44" s="5">
        <v>44.214285714285715</v>
      </c>
    </row>
    <row x14ac:dyDescent="0.25" r="45" customHeight="1" ht="18.75">
      <c r="A45" s="11" t="s">
        <v>79</v>
      </c>
      <c r="B45" s="14">
        <v>44560</v>
      </c>
      <c r="C45" s="1" t="s">
        <v>34</v>
      </c>
      <c r="D45" s="18" t="s">
        <v>13</v>
      </c>
      <c r="E45" s="1" t="s">
        <v>43</v>
      </c>
      <c r="F45" s="5">
        <v>7910</v>
      </c>
      <c r="G45" s="5">
        <v>0</v>
      </c>
      <c r="H45" s="5">
        <v>135</v>
      </c>
      <c r="I45" s="5">
        <v>135</v>
      </c>
      <c r="J45" s="5">
        <v>248</v>
      </c>
      <c r="K45" s="5">
        <v>3</v>
      </c>
      <c r="L45" s="5">
        <v>45</v>
      </c>
    </row>
    <row x14ac:dyDescent="0.25" r="46" customHeight="1" ht="18.75">
      <c r="A46" s="11" t="s">
        <v>73</v>
      </c>
      <c r="B46" s="14">
        <v>44505</v>
      </c>
      <c r="C46" s="1" t="s">
        <v>34</v>
      </c>
      <c r="D46" s="18" t="s">
        <v>8</v>
      </c>
      <c r="E46" s="1" t="s">
        <v>37</v>
      </c>
      <c r="F46" s="5">
        <v>452</v>
      </c>
      <c r="G46" s="5">
        <v>0</v>
      </c>
      <c r="H46" s="5">
        <v>382</v>
      </c>
      <c r="I46" s="5">
        <v>382</v>
      </c>
      <c r="J46" s="5">
        <v>215</v>
      </c>
      <c r="K46" s="5">
        <v>7</v>
      </c>
      <c r="L46" s="5">
        <v>54.57142857142857</v>
      </c>
    </row>
    <row x14ac:dyDescent="0.25" r="47" customHeight="1" ht="18.75">
      <c r="A47" s="11" t="s">
        <v>60</v>
      </c>
      <c r="B47" s="14">
        <v>44469</v>
      </c>
      <c r="C47" s="1" t="s">
        <v>34</v>
      </c>
      <c r="D47" s="18" t="s">
        <v>8</v>
      </c>
      <c r="E47" s="1" t="s">
        <v>37</v>
      </c>
      <c r="F47" s="5">
        <v>892</v>
      </c>
      <c r="G47" s="5">
        <v>0</v>
      </c>
      <c r="H47" s="5">
        <v>655</v>
      </c>
      <c r="I47" s="5">
        <v>655</v>
      </c>
      <c r="J47" s="5">
        <v>0</v>
      </c>
      <c r="K47" s="5">
        <v>12</v>
      </c>
      <c r="L47" s="5">
        <v>54.583333333333336</v>
      </c>
    </row>
    <row x14ac:dyDescent="0.25" r="48" customHeight="1" ht="18.75">
      <c r="A48" s="11" t="s">
        <v>80</v>
      </c>
      <c r="B48" s="14">
        <v>44602</v>
      </c>
      <c r="C48" s="1" t="s">
        <v>34</v>
      </c>
      <c r="D48" s="18" t="s">
        <v>8</v>
      </c>
      <c r="E48" s="1" t="s">
        <v>37</v>
      </c>
      <c r="F48" s="5">
        <v>4215</v>
      </c>
      <c r="G48" s="5">
        <v>0</v>
      </c>
      <c r="H48" s="5">
        <v>278</v>
      </c>
      <c r="I48" s="5">
        <v>278</v>
      </c>
      <c r="J48" s="5">
        <v>566</v>
      </c>
      <c r="K48" s="5">
        <v>5</v>
      </c>
      <c r="L48" s="5">
        <v>55.6</v>
      </c>
    </row>
    <row x14ac:dyDescent="0.25" r="49" customHeight="1" ht="18.75">
      <c r="A49" s="11" t="s">
        <v>72</v>
      </c>
      <c r="B49" s="14">
        <v>44474</v>
      </c>
      <c r="C49" s="1" t="s">
        <v>34</v>
      </c>
      <c r="D49" s="18" t="s">
        <v>8</v>
      </c>
      <c r="E49" s="1" t="s">
        <v>37</v>
      </c>
      <c r="F49" s="5">
        <v>1032</v>
      </c>
      <c r="G49" s="5">
        <v>0</v>
      </c>
      <c r="H49" s="5">
        <v>780</v>
      </c>
      <c r="I49" s="5">
        <v>780</v>
      </c>
      <c r="J49" s="5">
        <v>0</v>
      </c>
      <c r="K49" s="5">
        <v>14</v>
      </c>
      <c r="L49" s="5">
        <v>55.714285714285715</v>
      </c>
    </row>
    <row x14ac:dyDescent="0.25" r="50" customHeight="1" ht="18.75">
      <c r="A50" s="11" t="s">
        <v>65</v>
      </c>
      <c r="B50" s="14">
        <v>44560</v>
      </c>
      <c r="C50" s="1" t="s">
        <v>34</v>
      </c>
      <c r="D50" s="18" t="s">
        <v>8</v>
      </c>
      <c r="E50" s="1" t="s">
        <v>37</v>
      </c>
      <c r="F50" s="5">
        <v>2514</v>
      </c>
      <c r="G50" s="5">
        <v>0</v>
      </c>
      <c r="H50" s="5">
        <v>113</v>
      </c>
      <c r="I50" s="5">
        <v>113</v>
      </c>
      <c r="J50" s="5">
        <v>0</v>
      </c>
      <c r="K50" s="5">
        <v>2</v>
      </c>
      <c r="L50" s="5">
        <v>56.5</v>
      </c>
    </row>
    <row x14ac:dyDescent="0.25" r="51" customHeight="1" ht="18.75">
      <c r="A51" s="11" t="s">
        <v>74</v>
      </c>
      <c r="B51" s="14">
        <v>44478</v>
      </c>
      <c r="C51" s="1" t="s">
        <v>34</v>
      </c>
      <c r="D51" s="18" t="s">
        <v>8</v>
      </c>
      <c r="E51" s="1" t="s">
        <v>37</v>
      </c>
      <c r="F51" s="5">
        <v>3712</v>
      </c>
      <c r="G51" s="5">
        <v>0</v>
      </c>
      <c r="H51" s="5">
        <v>3145</v>
      </c>
      <c r="I51" s="5">
        <v>3145</v>
      </c>
      <c r="J51" s="5">
        <v>0</v>
      </c>
      <c r="K51" s="5">
        <v>53</v>
      </c>
      <c r="L51" s="5">
        <v>59.339622641509436</v>
      </c>
    </row>
    <row x14ac:dyDescent="0.25" r="52" customHeight="1" ht="18.75">
      <c r="A52" s="11" t="s">
        <v>59</v>
      </c>
      <c r="B52" s="14">
        <v>44497</v>
      </c>
      <c r="C52" s="1" t="s">
        <v>34</v>
      </c>
      <c r="D52" s="18" t="s">
        <v>8</v>
      </c>
      <c r="E52" s="1" t="s">
        <v>37</v>
      </c>
      <c r="F52" s="5">
        <v>112</v>
      </c>
      <c r="G52" s="5">
        <v>0</v>
      </c>
      <c r="H52" s="5">
        <v>119</v>
      </c>
      <c r="I52" s="5">
        <v>119</v>
      </c>
      <c r="J52" s="5">
        <v>927</v>
      </c>
      <c r="K52" s="5">
        <v>2</v>
      </c>
      <c r="L52" s="5">
        <v>59.5</v>
      </c>
    </row>
    <row x14ac:dyDescent="0.25" r="53" customHeight="1" ht="18.75">
      <c r="A53" s="11" t="s">
        <v>67</v>
      </c>
      <c r="B53" s="14">
        <v>44560</v>
      </c>
      <c r="C53" s="1" t="s">
        <v>34</v>
      </c>
      <c r="D53" s="18" t="s">
        <v>8</v>
      </c>
      <c r="E53" s="1" t="s">
        <v>37</v>
      </c>
      <c r="F53" s="5">
        <v>2514</v>
      </c>
      <c r="G53" s="5">
        <v>0</v>
      </c>
      <c r="H53" s="5">
        <v>836</v>
      </c>
      <c r="I53" s="5">
        <v>836</v>
      </c>
      <c r="J53" s="5">
        <v>86</v>
      </c>
      <c r="K53" s="5">
        <v>14</v>
      </c>
      <c r="L53" s="5">
        <v>59.714285714285715</v>
      </c>
    </row>
    <row x14ac:dyDescent="0.25" r="54" customHeight="1" ht="18.75">
      <c r="A54" s="11" t="s">
        <v>77</v>
      </c>
      <c r="B54" s="14">
        <v>44515</v>
      </c>
      <c r="C54" s="1" t="s">
        <v>34</v>
      </c>
      <c r="D54" s="18" t="s">
        <v>8</v>
      </c>
      <c r="E54" s="1" t="s">
        <v>37</v>
      </c>
      <c r="F54" s="5">
        <v>480</v>
      </c>
      <c r="G54" s="5">
        <v>0</v>
      </c>
      <c r="H54" s="5">
        <v>301</v>
      </c>
      <c r="I54" s="5">
        <v>301</v>
      </c>
      <c r="J54" s="5">
        <v>0</v>
      </c>
      <c r="K54" s="5">
        <v>5</v>
      </c>
      <c r="L54" s="5">
        <v>60.2</v>
      </c>
    </row>
    <row x14ac:dyDescent="0.25" r="55" customHeight="1" ht="18.75">
      <c r="A55" s="11" t="s">
        <v>68</v>
      </c>
      <c r="B55" s="14">
        <v>44474</v>
      </c>
      <c r="C55" s="1" t="s">
        <v>34</v>
      </c>
      <c r="D55" s="18" t="s">
        <v>8</v>
      </c>
      <c r="E55" s="1" t="s">
        <v>37</v>
      </c>
      <c r="F55" s="5">
        <v>821</v>
      </c>
      <c r="G55" s="5">
        <v>0</v>
      </c>
      <c r="H55" s="5">
        <v>542</v>
      </c>
      <c r="I55" s="5">
        <v>542</v>
      </c>
      <c r="J55" s="5">
        <v>123</v>
      </c>
      <c r="K55" s="5">
        <v>9</v>
      </c>
      <c r="L55" s="5">
        <v>60.22222222222222</v>
      </c>
    </row>
    <row x14ac:dyDescent="0.25" r="56" customHeight="1" ht="18.75">
      <c r="A56" s="11" t="s">
        <v>81</v>
      </c>
      <c r="B56" s="14">
        <v>44602</v>
      </c>
      <c r="C56" s="1" t="s">
        <v>34</v>
      </c>
      <c r="D56" s="18" t="s">
        <v>4</v>
      </c>
      <c r="E56" s="1" t="s">
        <v>35</v>
      </c>
      <c r="F56" s="5">
        <v>4842</v>
      </c>
      <c r="G56" s="5">
        <v>0</v>
      </c>
      <c r="H56" s="5">
        <v>4842</v>
      </c>
      <c r="I56" s="5">
        <v>4842</v>
      </c>
      <c r="J56" s="5">
        <v>0</v>
      </c>
      <c r="K56" s="5">
        <v>80</v>
      </c>
      <c r="L56" s="5">
        <v>60.525</v>
      </c>
    </row>
    <row x14ac:dyDescent="0.25" r="57" customHeight="1" ht="18.75">
      <c r="A57" s="11" t="s">
        <v>79</v>
      </c>
      <c r="B57" s="14">
        <v>44560</v>
      </c>
      <c r="C57" s="1" t="s">
        <v>34</v>
      </c>
      <c r="D57" s="18" t="s">
        <v>12</v>
      </c>
      <c r="E57" s="1" t="s">
        <v>39</v>
      </c>
      <c r="F57" s="5">
        <v>7648</v>
      </c>
      <c r="G57" s="5">
        <v>0</v>
      </c>
      <c r="H57" s="5">
        <v>183</v>
      </c>
      <c r="I57" s="5">
        <v>183</v>
      </c>
      <c r="J57" s="5">
        <v>279</v>
      </c>
      <c r="K57" s="5">
        <v>3</v>
      </c>
      <c r="L57" s="5">
        <v>61</v>
      </c>
    </row>
    <row x14ac:dyDescent="0.25" r="58" customHeight="1" ht="18.75">
      <c r="A58" s="11" t="s">
        <v>82</v>
      </c>
      <c r="B58" s="14">
        <v>44560</v>
      </c>
      <c r="C58" s="1" t="s">
        <v>47</v>
      </c>
      <c r="D58" s="18" t="s">
        <v>12</v>
      </c>
      <c r="E58" s="1" t="s">
        <v>39</v>
      </c>
      <c r="F58" s="5">
        <v>7648</v>
      </c>
      <c r="G58" s="5">
        <v>0</v>
      </c>
      <c r="H58" s="5">
        <v>124</v>
      </c>
      <c r="I58" s="5">
        <v>124</v>
      </c>
      <c r="J58" s="5">
        <v>2</v>
      </c>
      <c r="K58" s="5">
        <v>2</v>
      </c>
      <c r="L58" s="5">
        <v>62</v>
      </c>
    </row>
    <row x14ac:dyDescent="0.25" r="59" customHeight="1" ht="18.75">
      <c r="A59" s="11" t="s">
        <v>65</v>
      </c>
      <c r="B59" s="14">
        <v>44560</v>
      </c>
      <c r="C59" s="1" t="s">
        <v>34</v>
      </c>
      <c r="D59" s="18" t="s">
        <v>4</v>
      </c>
      <c r="E59" s="1" t="s">
        <v>35</v>
      </c>
      <c r="F59" s="5">
        <v>269</v>
      </c>
      <c r="G59" s="5">
        <v>3</v>
      </c>
      <c r="H59" s="5">
        <v>266</v>
      </c>
      <c r="I59" s="5">
        <v>269</v>
      </c>
      <c r="J59" s="5">
        <v>1145</v>
      </c>
      <c r="K59" s="5">
        <v>4</v>
      </c>
      <c r="L59" s="5">
        <v>67.25</v>
      </c>
    </row>
    <row x14ac:dyDescent="0.25" r="60" customHeight="1" ht="18.75">
      <c r="A60" s="11" t="s">
        <v>62</v>
      </c>
      <c r="B60" s="14">
        <v>44474</v>
      </c>
      <c r="C60" s="1" t="s">
        <v>34</v>
      </c>
      <c r="D60" s="18" t="s">
        <v>8</v>
      </c>
      <c r="E60" s="1" t="s">
        <v>37</v>
      </c>
      <c r="F60" s="5">
        <v>821</v>
      </c>
      <c r="G60" s="5">
        <v>0</v>
      </c>
      <c r="H60" s="5">
        <v>542</v>
      </c>
      <c r="I60" s="5">
        <v>542</v>
      </c>
      <c r="J60" s="5">
        <v>168</v>
      </c>
      <c r="K60" s="5">
        <v>8</v>
      </c>
      <c r="L60" s="5">
        <v>67.75</v>
      </c>
    </row>
    <row x14ac:dyDescent="0.25" r="61" customHeight="1" ht="18.75">
      <c r="A61" s="11" t="s">
        <v>71</v>
      </c>
      <c r="B61" s="14">
        <v>44518</v>
      </c>
      <c r="C61" s="1" t="s">
        <v>34</v>
      </c>
      <c r="D61" s="18" t="s">
        <v>4</v>
      </c>
      <c r="E61" s="1" t="s">
        <v>35</v>
      </c>
      <c r="F61" s="5">
        <v>140</v>
      </c>
      <c r="G61" s="5">
        <v>0</v>
      </c>
      <c r="H61" s="5">
        <v>140</v>
      </c>
      <c r="I61" s="5">
        <v>140</v>
      </c>
      <c r="J61" s="5">
        <v>1112</v>
      </c>
      <c r="K61" s="5">
        <v>2</v>
      </c>
      <c r="L61" s="5">
        <v>70</v>
      </c>
    </row>
    <row x14ac:dyDescent="0.25" r="62" customHeight="1" ht="18.75">
      <c r="A62" s="11" t="s">
        <v>83</v>
      </c>
      <c r="B62" s="14">
        <v>44602</v>
      </c>
      <c r="C62" s="1" t="s">
        <v>34</v>
      </c>
      <c r="D62" s="18" t="s">
        <v>17</v>
      </c>
      <c r="E62" s="1" t="s">
        <v>35</v>
      </c>
      <c r="F62" s="5">
        <v>1336</v>
      </c>
      <c r="G62" s="5">
        <v>0</v>
      </c>
      <c r="H62" s="5">
        <v>1336</v>
      </c>
      <c r="I62" s="5">
        <v>1336</v>
      </c>
      <c r="J62" s="5">
        <v>0</v>
      </c>
      <c r="K62" s="5">
        <v>19</v>
      </c>
      <c r="L62" s="5">
        <v>70.3157894736842</v>
      </c>
    </row>
    <row x14ac:dyDescent="0.25" r="63" customHeight="1" ht="18.75">
      <c r="A63" s="11" t="s">
        <v>63</v>
      </c>
      <c r="B63" s="14">
        <v>44560</v>
      </c>
      <c r="C63" s="1" t="s">
        <v>34</v>
      </c>
      <c r="D63" s="18" t="s">
        <v>8</v>
      </c>
      <c r="E63" s="1" t="s">
        <v>37</v>
      </c>
      <c r="F63" s="5">
        <v>2514</v>
      </c>
      <c r="G63" s="5">
        <v>0</v>
      </c>
      <c r="H63" s="5">
        <v>717</v>
      </c>
      <c r="I63" s="5">
        <v>717</v>
      </c>
      <c r="J63" s="5">
        <v>2</v>
      </c>
      <c r="K63" s="5">
        <v>10</v>
      </c>
      <c r="L63" s="5">
        <v>71.7</v>
      </c>
    </row>
    <row x14ac:dyDescent="0.25" r="64" customHeight="1" ht="18.75">
      <c r="A64" s="11" t="s">
        <v>57</v>
      </c>
      <c r="B64" s="14">
        <v>44565</v>
      </c>
      <c r="C64" s="1" t="s">
        <v>34</v>
      </c>
      <c r="D64" s="18" t="s">
        <v>12</v>
      </c>
      <c r="E64" s="1" t="s">
        <v>39</v>
      </c>
      <c r="F64" s="5">
        <v>2217</v>
      </c>
      <c r="G64" s="5">
        <v>0</v>
      </c>
      <c r="H64" s="5">
        <v>1749</v>
      </c>
      <c r="I64" s="5">
        <v>1749</v>
      </c>
      <c r="J64" s="5">
        <v>4</v>
      </c>
      <c r="K64" s="5">
        <v>24</v>
      </c>
      <c r="L64" s="5">
        <v>72.875</v>
      </c>
    </row>
    <row x14ac:dyDescent="0.25" r="65" customHeight="1" ht="18.75">
      <c r="A65" s="11" t="s">
        <v>67</v>
      </c>
      <c r="B65" s="14">
        <v>44560</v>
      </c>
      <c r="C65" s="1" t="s">
        <v>34</v>
      </c>
      <c r="D65" s="18" t="s">
        <v>4</v>
      </c>
      <c r="E65" s="1" t="s">
        <v>35</v>
      </c>
      <c r="F65" s="5">
        <v>1466</v>
      </c>
      <c r="G65" s="5">
        <v>9</v>
      </c>
      <c r="H65" s="5">
        <v>1457</v>
      </c>
      <c r="I65" s="5">
        <v>1466</v>
      </c>
      <c r="J65" s="5">
        <v>2</v>
      </c>
      <c r="K65" s="5">
        <v>20</v>
      </c>
      <c r="L65" s="5">
        <v>73.3</v>
      </c>
    </row>
    <row x14ac:dyDescent="0.25" r="66" customHeight="1" ht="18.75">
      <c r="A66" s="11" t="s">
        <v>76</v>
      </c>
      <c r="B66" s="14">
        <v>44515</v>
      </c>
      <c r="C66" s="1" t="s">
        <v>34</v>
      </c>
      <c r="D66" s="18" t="s">
        <v>8</v>
      </c>
      <c r="E66" s="1" t="s">
        <v>37</v>
      </c>
      <c r="F66" s="5">
        <v>480</v>
      </c>
      <c r="G66" s="5">
        <v>0</v>
      </c>
      <c r="H66" s="5">
        <v>151</v>
      </c>
      <c r="I66" s="5">
        <v>151</v>
      </c>
      <c r="J66" s="5">
        <v>7</v>
      </c>
      <c r="K66" s="5">
        <v>2</v>
      </c>
      <c r="L66" s="5">
        <v>75.5</v>
      </c>
    </row>
    <row x14ac:dyDescent="0.25" r="67" customHeight="1" ht="18.75">
      <c r="A67" s="11" t="s">
        <v>73</v>
      </c>
      <c r="B67" s="14">
        <v>44505</v>
      </c>
      <c r="C67" s="1" t="s">
        <v>34</v>
      </c>
      <c r="D67" s="18" t="s">
        <v>21</v>
      </c>
      <c r="E67" s="1" t="s">
        <v>66</v>
      </c>
      <c r="F67" s="5">
        <v>152</v>
      </c>
      <c r="G67" s="5">
        <v>0</v>
      </c>
      <c r="H67" s="5">
        <v>152</v>
      </c>
      <c r="I67" s="5">
        <v>152</v>
      </c>
      <c r="J67" s="5">
        <v>0</v>
      </c>
      <c r="K67" s="5">
        <v>2</v>
      </c>
      <c r="L67" s="5">
        <v>76</v>
      </c>
    </row>
    <row x14ac:dyDescent="0.25" r="68" customHeight="1" ht="18.75">
      <c r="A68" s="11" t="s">
        <v>78</v>
      </c>
      <c r="B68" s="14">
        <v>44599</v>
      </c>
      <c r="C68" s="1" t="s">
        <v>34</v>
      </c>
      <c r="D68" s="18" t="s">
        <v>8</v>
      </c>
      <c r="E68" s="1" t="s">
        <v>37</v>
      </c>
      <c r="F68" s="5">
        <v>2122</v>
      </c>
      <c r="G68" s="5">
        <v>0</v>
      </c>
      <c r="H68" s="5">
        <v>1553</v>
      </c>
      <c r="I68" s="5">
        <v>1553</v>
      </c>
      <c r="J68" s="5">
        <v>69</v>
      </c>
      <c r="K68" s="5">
        <v>20</v>
      </c>
      <c r="L68" s="5">
        <v>77.65</v>
      </c>
    </row>
    <row x14ac:dyDescent="0.25" r="69" customHeight="1" ht="18.75">
      <c r="A69" s="11" t="s">
        <v>73</v>
      </c>
      <c r="B69" s="14">
        <v>44505</v>
      </c>
      <c r="C69" s="1" t="s">
        <v>34</v>
      </c>
      <c r="D69" s="18" t="s">
        <v>10</v>
      </c>
      <c r="E69" s="1" t="s">
        <v>38</v>
      </c>
      <c r="F69" s="5">
        <v>182</v>
      </c>
      <c r="G69" s="5">
        <v>0</v>
      </c>
      <c r="H69" s="5">
        <v>178</v>
      </c>
      <c r="I69" s="5">
        <v>178</v>
      </c>
      <c r="J69" s="5">
        <v>0</v>
      </c>
      <c r="K69" s="5">
        <v>2</v>
      </c>
      <c r="L69" s="5">
        <v>89</v>
      </c>
    </row>
    <row x14ac:dyDescent="0.25" r="70" customHeight="1" ht="18.75">
      <c r="A70" s="11" t="s">
        <v>78</v>
      </c>
      <c r="B70" s="14">
        <v>44599</v>
      </c>
      <c r="C70" s="1" t="s">
        <v>34</v>
      </c>
      <c r="D70" s="18" t="s">
        <v>9</v>
      </c>
      <c r="E70" s="1" t="s">
        <v>36</v>
      </c>
      <c r="F70" s="5">
        <v>415</v>
      </c>
      <c r="G70" s="5">
        <v>0</v>
      </c>
      <c r="H70" s="5">
        <v>267</v>
      </c>
      <c r="I70" s="5">
        <v>267</v>
      </c>
      <c r="J70" s="5">
        <v>244</v>
      </c>
      <c r="K70" s="5">
        <v>3</v>
      </c>
      <c r="L70" s="5">
        <v>89</v>
      </c>
    </row>
    <row x14ac:dyDescent="0.25" r="71" customHeight="1" ht="18.75">
      <c r="A71" s="11" t="s">
        <v>68</v>
      </c>
      <c r="B71" s="14">
        <v>44474</v>
      </c>
      <c r="C71" s="1" t="s">
        <v>47</v>
      </c>
      <c r="D71" s="18" t="s">
        <v>4</v>
      </c>
      <c r="E71" s="1" t="s">
        <v>35</v>
      </c>
      <c r="F71" s="5">
        <v>180</v>
      </c>
      <c r="G71" s="5">
        <v>1</v>
      </c>
      <c r="H71" s="5">
        <v>179</v>
      </c>
      <c r="I71" s="5">
        <v>180</v>
      </c>
      <c r="J71" s="5">
        <v>0</v>
      </c>
      <c r="K71" s="5">
        <v>2</v>
      </c>
      <c r="L71" s="5">
        <v>90</v>
      </c>
    </row>
    <row x14ac:dyDescent="0.25" r="72" customHeight="1" ht="18.75">
      <c r="A72" s="11" t="s">
        <v>63</v>
      </c>
      <c r="B72" s="14">
        <v>44560</v>
      </c>
      <c r="C72" s="1" t="s">
        <v>34</v>
      </c>
      <c r="D72" s="18" t="s">
        <v>10</v>
      </c>
      <c r="E72" s="1" t="s">
        <v>38</v>
      </c>
      <c r="F72" s="5">
        <v>5001</v>
      </c>
      <c r="G72" s="5">
        <v>0</v>
      </c>
      <c r="H72" s="5">
        <v>1806</v>
      </c>
      <c r="I72" s="5">
        <v>1806</v>
      </c>
      <c r="J72" s="5">
        <v>8</v>
      </c>
      <c r="K72" s="5">
        <v>20</v>
      </c>
      <c r="L72" s="5">
        <v>90.3</v>
      </c>
    </row>
    <row x14ac:dyDescent="0.25" r="73" customHeight="1" ht="18.75">
      <c r="A73" s="11" t="s">
        <v>64</v>
      </c>
      <c r="B73" s="14">
        <v>44474</v>
      </c>
      <c r="C73" s="1" t="s">
        <v>34</v>
      </c>
      <c r="D73" s="18" t="s">
        <v>4</v>
      </c>
      <c r="E73" s="1" t="s">
        <v>35</v>
      </c>
      <c r="F73" s="5">
        <v>665</v>
      </c>
      <c r="G73" s="5">
        <v>0</v>
      </c>
      <c r="H73" s="5">
        <v>665</v>
      </c>
      <c r="I73" s="5">
        <v>665</v>
      </c>
      <c r="J73" s="5">
        <v>3</v>
      </c>
      <c r="K73" s="5">
        <v>7</v>
      </c>
      <c r="L73" s="5">
        <f>Past[[#This Row], [Migrated]]/Past[[#This Row], [Time in minutes]]</f>
      </c>
    </row>
    <row x14ac:dyDescent="0.25" r="74" customHeight="1" ht="18.75">
      <c r="A74" s="11" t="s">
        <v>84</v>
      </c>
      <c r="B74" s="14">
        <v>44560</v>
      </c>
      <c r="C74" s="1" t="s">
        <v>47</v>
      </c>
      <c r="D74" s="18" t="s">
        <v>11</v>
      </c>
      <c r="E74" s="1" t="s">
        <v>35</v>
      </c>
      <c r="F74" s="5">
        <v>1149</v>
      </c>
      <c r="G74" s="5">
        <v>0</v>
      </c>
      <c r="H74" s="5">
        <v>1095</v>
      </c>
      <c r="I74" s="5">
        <v>1095</v>
      </c>
      <c r="J74" s="5">
        <v>0</v>
      </c>
      <c r="K74" s="5">
        <v>11</v>
      </c>
      <c r="L74" s="5">
        <f>Past[[#This Row], [Migrated]]/Past[[#This Row], [Time in minutes]]</f>
      </c>
    </row>
    <row x14ac:dyDescent="0.25" r="75" customHeight="1" ht="18.75">
      <c r="A75" s="11" t="s">
        <v>80</v>
      </c>
      <c r="B75" s="14">
        <v>44602</v>
      </c>
      <c r="C75" s="1" t="s">
        <v>34</v>
      </c>
      <c r="D75" s="18" t="s">
        <v>4</v>
      </c>
      <c r="E75" s="1" t="s">
        <v>35</v>
      </c>
      <c r="F75" s="5">
        <v>1541</v>
      </c>
      <c r="G75" s="5">
        <v>3</v>
      </c>
      <c r="H75" s="5">
        <v>1538</v>
      </c>
      <c r="I75" s="5">
        <v>1541</v>
      </c>
      <c r="J75" s="5">
        <v>309</v>
      </c>
      <c r="K75" s="5">
        <v>14</v>
      </c>
      <c r="L75" s="5">
        <f>Past[[#This Row], [Migrated]]/Past[[#This Row], [Time in minutes]]</f>
      </c>
    </row>
    <row x14ac:dyDescent="0.25" r="76" customHeight="1" ht="18.75">
      <c r="A76" s="11" t="s">
        <v>58</v>
      </c>
      <c r="B76" s="14">
        <v>44510</v>
      </c>
      <c r="C76" s="1" t="s">
        <v>34</v>
      </c>
      <c r="D76" s="18" t="s">
        <v>10</v>
      </c>
      <c r="E76" s="1" t="s">
        <v>38</v>
      </c>
      <c r="F76" s="5">
        <v>350</v>
      </c>
      <c r="G76" s="5">
        <v>0</v>
      </c>
      <c r="H76" s="5">
        <v>344</v>
      </c>
      <c r="I76" s="5">
        <v>344</v>
      </c>
      <c r="J76" s="5">
        <v>339</v>
      </c>
      <c r="K76" s="5">
        <v>3</v>
      </c>
      <c r="L76" s="5">
        <f>Past[[#This Row], [Migrated]]/Past[[#This Row], [Time in minutes]]</f>
      </c>
    </row>
    <row x14ac:dyDescent="0.25" r="77" customHeight="1" ht="18.75">
      <c r="A77" s="11" t="s">
        <v>73</v>
      </c>
      <c r="B77" s="14">
        <v>44505</v>
      </c>
      <c r="C77" s="1" t="s">
        <v>34</v>
      </c>
      <c r="D77" s="18" t="s">
        <v>12</v>
      </c>
      <c r="E77" s="1" t="s">
        <v>39</v>
      </c>
      <c r="F77" s="5">
        <v>241</v>
      </c>
      <c r="G77" s="5">
        <v>0</v>
      </c>
      <c r="H77" s="5">
        <v>237</v>
      </c>
      <c r="I77" s="5">
        <v>237</v>
      </c>
      <c r="J77" s="5">
        <v>0</v>
      </c>
      <c r="K77" s="5">
        <v>2</v>
      </c>
      <c r="L77" s="5">
        <f>Past[[#This Row], [Migrated]]/Past[[#This Row], [Time in minutes]]</f>
      </c>
    </row>
    <row x14ac:dyDescent="0.25" r="78" customHeight="1" ht="18.75">
      <c r="A78" s="11" t="s">
        <v>55</v>
      </c>
      <c r="B78" s="14">
        <v>44565</v>
      </c>
      <c r="C78" s="1" t="s">
        <v>34</v>
      </c>
      <c r="D78" s="18" t="s">
        <v>21</v>
      </c>
      <c r="E78" s="1" t="s">
        <v>66</v>
      </c>
      <c r="F78" s="5">
        <v>638</v>
      </c>
      <c r="G78" s="5">
        <v>0</v>
      </c>
      <c r="H78" s="5">
        <v>638</v>
      </c>
      <c r="I78" s="5">
        <v>638</v>
      </c>
      <c r="J78" s="5">
        <v>0</v>
      </c>
      <c r="K78" s="5">
        <v>5</v>
      </c>
      <c r="L78" s="5">
        <f>Past[[#This Row], [Migrated]]/Past[[#This Row], [Time in minutes]]</f>
      </c>
    </row>
    <row x14ac:dyDescent="0.25" r="79" customHeight="1" ht="18.75">
      <c r="A79" s="11" t="s">
        <v>63</v>
      </c>
      <c r="B79" s="14">
        <v>44560</v>
      </c>
      <c r="C79" s="1" t="s">
        <v>34</v>
      </c>
      <c r="D79" s="18" t="s">
        <v>12</v>
      </c>
      <c r="E79" s="1" t="s">
        <v>39</v>
      </c>
      <c r="F79" s="5">
        <v>7648</v>
      </c>
      <c r="G79" s="5">
        <v>0</v>
      </c>
      <c r="H79" s="5">
        <v>2594</v>
      </c>
      <c r="I79" s="5">
        <v>2594</v>
      </c>
      <c r="J79" s="5">
        <v>0</v>
      </c>
      <c r="K79" s="5">
        <v>20</v>
      </c>
      <c r="L79" s="5">
        <f>Past[[#This Row], [Migrated]]/Past[[#This Row], [Time in minutes]]</f>
      </c>
    </row>
    <row x14ac:dyDescent="0.25" r="80" customHeight="1" ht="18.75">
      <c r="A80" s="11" t="s">
        <v>55</v>
      </c>
      <c r="B80" s="14">
        <v>44565</v>
      </c>
      <c r="C80" s="1" t="s">
        <v>34</v>
      </c>
      <c r="D80" s="18" t="s">
        <v>14</v>
      </c>
      <c r="E80" s="1" t="s">
        <v>40</v>
      </c>
      <c r="F80" s="5">
        <v>2177</v>
      </c>
      <c r="G80" s="5">
        <v>0</v>
      </c>
      <c r="H80" s="5">
        <v>1039</v>
      </c>
      <c r="I80" s="5">
        <v>1039</v>
      </c>
      <c r="J80" s="5">
        <v>0</v>
      </c>
      <c r="K80" s="5">
        <v>8</v>
      </c>
      <c r="L80" s="5">
        <f>Past[[#This Row], [Migrated]]/Past[[#This Row], [Time in minutes]]</f>
      </c>
    </row>
    <row x14ac:dyDescent="0.25" r="81" customHeight="1" ht="18.75">
      <c r="A81" s="11" t="s">
        <v>85</v>
      </c>
      <c r="B81" s="14">
        <v>44545</v>
      </c>
      <c r="C81" s="1" t="s">
        <v>47</v>
      </c>
      <c r="D81" s="18" t="s">
        <v>12</v>
      </c>
      <c r="E81" s="1" t="s">
        <v>39</v>
      </c>
      <c r="F81" s="5">
        <v>4164</v>
      </c>
      <c r="G81" s="5">
        <v>0</v>
      </c>
      <c r="H81" s="5">
        <v>3019</v>
      </c>
      <c r="I81" s="5">
        <v>3019</v>
      </c>
      <c r="J81" s="5">
        <v>165</v>
      </c>
      <c r="K81" s="5">
        <v>22</v>
      </c>
      <c r="L81" s="5">
        <f>Past[[#This Row], [Migrated]]/Past[[#This Row], [Time in minutes]]</f>
      </c>
    </row>
    <row x14ac:dyDescent="0.25" r="82" customHeight="1" ht="18.75">
      <c r="A82" s="11" t="s">
        <v>72</v>
      </c>
      <c r="B82" s="14">
        <v>44474</v>
      </c>
      <c r="C82" s="1" t="s">
        <v>34</v>
      </c>
      <c r="D82" s="18" t="s">
        <v>4</v>
      </c>
      <c r="E82" s="1" t="s">
        <v>35</v>
      </c>
      <c r="F82" s="5">
        <v>2628</v>
      </c>
      <c r="G82" s="5">
        <v>0</v>
      </c>
      <c r="H82" s="5">
        <v>2628</v>
      </c>
      <c r="I82" s="5">
        <v>2628</v>
      </c>
      <c r="J82" s="5">
        <v>9</v>
      </c>
      <c r="K82" s="5">
        <v>19</v>
      </c>
      <c r="L82" s="5">
        <f>Past[[#This Row], [Migrated]]/Past[[#This Row], [Time in minutes]]</f>
      </c>
    </row>
    <row x14ac:dyDescent="0.25" r="83" customHeight="1" ht="18.75">
      <c r="A83" s="11" t="s">
        <v>63</v>
      </c>
      <c r="B83" s="14">
        <v>44560</v>
      </c>
      <c r="C83" s="1" t="s">
        <v>34</v>
      </c>
      <c r="D83" s="18" t="s">
        <v>4</v>
      </c>
      <c r="E83" s="1" t="s">
        <v>35</v>
      </c>
      <c r="F83" s="5">
        <v>9497</v>
      </c>
      <c r="G83" s="5">
        <v>111</v>
      </c>
      <c r="H83" s="5">
        <v>9386</v>
      </c>
      <c r="I83" s="5">
        <v>9497</v>
      </c>
      <c r="J83" s="5">
        <v>248</v>
      </c>
      <c r="K83" s="5">
        <v>67</v>
      </c>
      <c r="L83" s="5">
        <f>Past[[#This Row], [Migrated]]/Past[[#This Row], [Time in minutes]]</f>
      </c>
    </row>
    <row x14ac:dyDescent="0.25" r="84" customHeight="1" ht="18.75">
      <c r="A84" s="11" t="s">
        <v>72</v>
      </c>
      <c r="B84" s="14">
        <v>44474</v>
      </c>
      <c r="C84" s="1" t="s">
        <v>34</v>
      </c>
      <c r="D84" s="18" t="s">
        <v>12</v>
      </c>
      <c r="E84" s="1" t="s">
        <v>39</v>
      </c>
      <c r="F84" s="5">
        <v>468</v>
      </c>
      <c r="G84" s="5">
        <v>0</v>
      </c>
      <c r="H84" s="5">
        <v>462</v>
      </c>
      <c r="I84" s="5">
        <v>462</v>
      </c>
      <c r="J84" s="5">
        <v>78</v>
      </c>
      <c r="K84" s="5">
        <v>3</v>
      </c>
      <c r="L84" s="5">
        <f>Past[[#This Row], [Migrated]]/Past[[#This Row], [Time in minutes]]</f>
      </c>
    </row>
    <row x14ac:dyDescent="0.25" r="85" customHeight="1" ht="18.75">
      <c r="A85" s="11" t="s">
        <v>63</v>
      </c>
      <c r="B85" s="14">
        <v>44560</v>
      </c>
      <c r="C85" s="1" t="s">
        <v>34</v>
      </c>
      <c r="D85" s="18" t="s">
        <v>7</v>
      </c>
      <c r="E85" s="1" t="s">
        <v>36</v>
      </c>
      <c r="F85" s="5">
        <v>622</v>
      </c>
      <c r="G85" s="5">
        <v>2</v>
      </c>
      <c r="H85" s="5">
        <v>620</v>
      </c>
      <c r="I85" s="5">
        <v>622</v>
      </c>
      <c r="J85" s="5">
        <v>279</v>
      </c>
      <c r="K85" s="5">
        <v>4</v>
      </c>
      <c r="L85" s="5">
        <f>Past[[#This Row], [Migrated]]/Past[[#This Row], [Time in minutes]]</f>
      </c>
    </row>
    <row x14ac:dyDescent="0.25" r="86" customHeight="1" ht="18.75">
      <c r="A86" s="11" t="s">
        <v>76</v>
      </c>
      <c r="B86" s="14">
        <v>44515</v>
      </c>
      <c r="C86" s="1" t="s">
        <v>34</v>
      </c>
      <c r="D86" s="18" t="s">
        <v>14</v>
      </c>
      <c r="E86" s="1" t="s">
        <v>40</v>
      </c>
      <c r="F86" s="5">
        <v>16013</v>
      </c>
      <c r="G86" s="5">
        <v>0</v>
      </c>
      <c r="H86" s="5">
        <v>527</v>
      </c>
      <c r="I86" s="5">
        <v>527</v>
      </c>
      <c r="J86" s="5">
        <v>9</v>
      </c>
      <c r="K86" s="5">
        <v>3</v>
      </c>
      <c r="L86" s="5">
        <f>Past[[#This Row], [Migrated]]/Past[[#This Row], [Time in minutes]]</f>
      </c>
    </row>
    <row x14ac:dyDescent="0.25" r="87" customHeight="1" ht="18.75">
      <c r="A87" s="11" t="s">
        <v>57</v>
      </c>
      <c r="B87" s="14">
        <v>44565</v>
      </c>
      <c r="C87" s="1" t="s">
        <v>34</v>
      </c>
      <c r="D87" s="18" t="s">
        <v>10</v>
      </c>
      <c r="E87" s="1" t="s">
        <v>38</v>
      </c>
      <c r="F87" s="5">
        <v>2879</v>
      </c>
      <c r="G87" s="5">
        <v>0</v>
      </c>
      <c r="H87" s="5">
        <v>2838</v>
      </c>
      <c r="I87" s="5">
        <v>2838</v>
      </c>
      <c r="J87" s="5">
        <v>375</v>
      </c>
      <c r="K87" s="5">
        <v>16</v>
      </c>
      <c r="L87" s="5">
        <f>Past[[#This Row], [Migrated]]/Past[[#This Row], [Time in minutes]]</f>
      </c>
    </row>
    <row x14ac:dyDescent="0.25" r="88" customHeight="1" ht="18.75">
      <c r="A88" s="11" t="s">
        <v>86</v>
      </c>
      <c r="B88" s="14">
        <v>44545</v>
      </c>
      <c r="C88" s="1" t="s">
        <v>47</v>
      </c>
      <c r="D88" s="18" t="s">
        <v>12</v>
      </c>
      <c r="E88" s="1" t="s">
        <v>39</v>
      </c>
      <c r="F88" s="5">
        <v>4164</v>
      </c>
      <c r="G88" s="5">
        <v>0</v>
      </c>
      <c r="H88" s="5">
        <v>1969</v>
      </c>
      <c r="I88" s="5">
        <v>1969</v>
      </c>
      <c r="J88" s="5">
        <v>0</v>
      </c>
      <c r="K88" s="5">
        <v>11</v>
      </c>
      <c r="L88" s="5">
        <f>Past[[#This Row], [Migrated]]/Past[[#This Row], [Time in minutes]]</f>
      </c>
    </row>
    <row x14ac:dyDescent="0.25" r="89" customHeight="1" ht="18.75">
      <c r="A89" s="11" t="s">
        <v>64</v>
      </c>
      <c r="B89" s="14">
        <v>44474</v>
      </c>
      <c r="C89" s="1" t="s">
        <v>34</v>
      </c>
      <c r="D89" s="18" t="s">
        <v>10</v>
      </c>
      <c r="E89" s="1" t="s">
        <v>38</v>
      </c>
      <c r="F89" s="5">
        <v>909</v>
      </c>
      <c r="G89" s="5">
        <v>0</v>
      </c>
      <c r="H89" s="5">
        <v>898</v>
      </c>
      <c r="I89" s="5">
        <v>898</v>
      </c>
      <c r="J89" s="5">
        <v>5</v>
      </c>
      <c r="K89" s="5">
        <v>5</v>
      </c>
      <c r="L89" s="5">
        <f>Past[[#This Row], [Migrated]]/Past[[#This Row], [Time in minutes]]</f>
      </c>
    </row>
    <row x14ac:dyDescent="0.25" r="90" customHeight="1" ht="18.75">
      <c r="A90" s="11" t="s">
        <v>55</v>
      </c>
      <c r="B90" s="14">
        <v>44565</v>
      </c>
      <c r="C90" s="1" t="s">
        <v>34</v>
      </c>
      <c r="D90" s="18" t="s">
        <v>12</v>
      </c>
      <c r="E90" s="1" t="s">
        <v>39</v>
      </c>
      <c r="F90" s="5">
        <v>2217</v>
      </c>
      <c r="G90" s="5">
        <v>0</v>
      </c>
      <c r="H90" s="5">
        <v>543</v>
      </c>
      <c r="I90" s="5">
        <v>543</v>
      </c>
      <c r="J90" s="5">
        <v>74</v>
      </c>
      <c r="K90" s="5">
        <v>3</v>
      </c>
      <c r="L90" s="5">
        <f>Past[[#This Row], [Migrated]]/Past[[#This Row], [Time in minutes]]</f>
      </c>
    </row>
    <row x14ac:dyDescent="0.25" r="91" customHeight="1" ht="18.75">
      <c r="A91" s="11" t="s">
        <v>72</v>
      </c>
      <c r="B91" s="14">
        <v>44474</v>
      </c>
      <c r="C91" s="1" t="s">
        <v>34</v>
      </c>
      <c r="D91" s="18" t="s">
        <v>7</v>
      </c>
      <c r="E91" s="1" t="s">
        <v>36</v>
      </c>
      <c r="F91" s="5">
        <v>373</v>
      </c>
      <c r="G91" s="5">
        <v>0</v>
      </c>
      <c r="H91" s="5">
        <v>373</v>
      </c>
      <c r="I91" s="5">
        <v>373</v>
      </c>
      <c r="J91" s="5">
        <v>0</v>
      </c>
      <c r="K91" s="5">
        <v>2</v>
      </c>
      <c r="L91" s="5">
        <f>Past[[#This Row], [Migrated]]/Past[[#This Row], [Time in minutes]]</f>
      </c>
    </row>
    <row x14ac:dyDescent="0.25" r="92" customHeight="1" ht="18.75">
      <c r="A92" s="11" t="s">
        <v>69</v>
      </c>
      <c r="B92" s="14">
        <v>44474</v>
      </c>
      <c r="C92" s="1" t="s">
        <v>34</v>
      </c>
      <c r="D92" s="18" t="s">
        <v>14</v>
      </c>
      <c r="E92" s="1" t="s">
        <v>40</v>
      </c>
      <c r="F92" s="5">
        <v>2568</v>
      </c>
      <c r="G92" s="5">
        <v>0</v>
      </c>
      <c r="H92" s="5">
        <v>375</v>
      </c>
      <c r="I92" s="5">
        <v>375</v>
      </c>
      <c r="J92" s="5">
        <v>1</v>
      </c>
      <c r="K92" s="5">
        <v>2</v>
      </c>
      <c r="L92" s="5">
        <f>Past[[#This Row], [Migrated]]/Past[[#This Row], [Time in minutes]]</f>
      </c>
    </row>
    <row x14ac:dyDescent="0.25" r="93" customHeight="1" ht="18.75">
      <c r="A93" s="11" t="s">
        <v>85</v>
      </c>
      <c r="B93" s="14">
        <v>44545</v>
      </c>
      <c r="C93" s="1" t="s">
        <v>47</v>
      </c>
      <c r="D93" s="18" t="s">
        <v>11</v>
      </c>
      <c r="E93" s="1" t="s">
        <v>35</v>
      </c>
      <c r="F93" s="5">
        <v>4516</v>
      </c>
      <c r="G93" s="5">
        <v>0</v>
      </c>
      <c r="H93" s="5">
        <v>3404</v>
      </c>
      <c r="I93" s="5">
        <v>3404</v>
      </c>
      <c r="J93" s="5">
        <v>1</v>
      </c>
      <c r="K93" s="5">
        <v>18</v>
      </c>
      <c r="L93" s="5">
        <f>Past[[#This Row], [Migrated]]/Past[[#This Row], [Time in minutes]]</f>
      </c>
    </row>
    <row x14ac:dyDescent="0.25" r="94" customHeight="1" ht="18.75">
      <c r="A94" s="11" t="s">
        <v>58</v>
      </c>
      <c r="B94" s="14">
        <v>44510</v>
      </c>
      <c r="C94" s="1" t="s">
        <v>47</v>
      </c>
      <c r="D94" s="18" t="s">
        <v>4</v>
      </c>
      <c r="E94" s="1" t="s">
        <v>35</v>
      </c>
      <c r="F94" s="5">
        <v>805</v>
      </c>
      <c r="G94" s="5">
        <v>4</v>
      </c>
      <c r="H94" s="5">
        <v>801</v>
      </c>
      <c r="I94" s="5">
        <v>805</v>
      </c>
      <c r="J94" s="5">
        <v>449</v>
      </c>
      <c r="K94" s="5">
        <v>4</v>
      </c>
      <c r="L94" s="5">
        <f>Past[[#This Row], [Migrated]]/Past[[#This Row], [Time in minutes]]</f>
      </c>
    </row>
    <row x14ac:dyDescent="0.25" r="95" customHeight="1" ht="18.75">
      <c r="A95" s="11" t="s">
        <v>87</v>
      </c>
      <c r="B95" s="14">
        <v>44545</v>
      </c>
      <c r="C95" s="1" t="s">
        <v>47</v>
      </c>
      <c r="D95" s="18" t="s">
        <v>12</v>
      </c>
      <c r="E95" s="1" t="s">
        <v>39</v>
      </c>
      <c r="F95" s="5">
        <v>4164</v>
      </c>
      <c r="G95" s="5">
        <v>0</v>
      </c>
      <c r="H95" s="5">
        <v>3019</v>
      </c>
      <c r="I95" s="5">
        <v>3019</v>
      </c>
      <c r="J95" s="5">
        <v>0</v>
      </c>
      <c r="K95" s="5">
        <v>14</v>
      </c>
      <c r="L95" s="5">
        <f>Past[[#This Row], [Migrated]]/Past[[#This Row], [Time in minutes]]</f>
      </c>
    </row>
    <row x14ac:dyDescent="0.25" r="96" customHeight="1" ht="18.75">
      <c r="A96" s="11" t="s">
        <v>72</v>
      </c>
      <c r="B96" s="14">
        <v>44474</v>
      </c>
      <c r="C96" s="1" t="s">
        <v>34</v>
      </c>
      <c r="D96" s="18" t="s">
        <v>10</v>
      </c>
      <c r="E96" s="1" t="s">
        <v>38</v>
      </c>
      <c r="F96" s="5">
        <v>909</v>
      </c>
      <c r="G96" s="5">
        <v>0</v>
      </c>
      <c r="H96" s="5">
        <v>898</v>
      </c>
      <c r="I96" s="5">
        <v>898</v>
      </c>
      <c r="J96" s="5">
        <v>38</v>
      </c>
      <c r="K96" s="5">
        <v>4</v>
      </c>
      <c r="L96" s="5">
        <f>Past[[#This Row], [Migrated]]/Past[[#This Row], [Time in minutes]]</f>
      </c>
    </row>
    <row x14ac:dyDescent="0.25" r="97" customHeight="1" ht="18.75">
      <c r="A97" s="11" t="s">
        <v>88</v>
      </c>
      <c r="B97" s="14">
        <v>44475</v>
      </c>
      <c r="C97" s="1" t="s">
        <v>47</v>
      </c>
      <c r="D97" s="18" t="s">
        <v>17</v>
      </c>
      <c r="E97" s="1" t="s">
        <v>35</v>
      </c>
      <c r="F97" s="5">
        <v>678</v>
      </c>
      <c r="G97" s="5">
        <v>9</v>
      </c>
      <c r="H97" s="5">
        <v>669</v>
      </c>
      <c r="I97" s="5">
        <v>678</v>
      </c>
      <c r="J97" s="5">
        <v>0</v>
      </c>
      <c r="K97" s="5">
        <v>3</v>
      </c>
      <c r="L97" s="5">
        <f>Past[[#This Row], [Migrated]]/Past[[#This Row], [Time in minutes]]</f>
      </c>
    </row>
    <row x14ac:dyDescent="0.25" r="98" customHeight="1" ht="18.75">
      <c r="A98" s="11" t="s">
        <v>67</v>
      </c>
      <c r="B98" s="14">
        <v>44560</v>
      </c>
      <c r="C98" s="1" t="s">
        <v>34</v>
      </c>
      <c r="D98" s="18" t="s">
        <v>10</v>
      </c>
      <c r="E98" s="1" t="s">
        <v>38</v>
      </c>
      <c r="F98" s="5">
        <v>5001</v>
      </c>
      <c r="G98" s="5">
        <v>0</v>
      </c>
      <c r="H98" s="5">
        <v>2501</v>
      </c>
      <c r="I98" s="5">
        <v>2501</v>
      </c>
      <c r="J98" s="5">
        <v>2193</v>
      </c>
      <c r="K98" s="5">
        <v>11</v>
      </c>
      <c r="L98" s="5">
        <f>Past[[#This Row], [Migrated]]/Past[[#This Row], [Time in minutes]]</f>
      </c>
    </row>
    <row x14ac:dyDescent="0.25" r="99" customHeight="1" ht="18.75">
      <c r="A99" s="11" t="s">
        <v>64</v>
      </c>
      <c r="B99" s="14">
        <v>44474</v>
      </c>
      <c r="C99" s="1" t="s">
        <v>34</v>
      </c>
      <c r="D99" s="18" t="s">
        <v>12</v>
      </c>
      <c r="E99" s="1" t="s">
        <v>39</v>
      </c>
      <c r="F99" s="5">
        <v>468</v>
      </c>
      <c r="G99" s="5">
        <v>0</v>
      </c>
      <c r="H99" s="5">
        <v>462</v>
      </c>
      <c r="I99" s="5">
        <v>462</v>
      </c>
      <c r="J99" s="5">
        <v>0</v>
      </c>
      <c r="K99" s="5">
        <v>2</v>
      </c>
      <c r="L99" s="5">
        <f>Past[[#This Row], [Migrated]]/Past[[#This Row], [Time in minutes]]</f>
      </c>
    </row>
    <row x14ac:dyDescent="0.25" r="100" customHeight="1" ht="18.75">
      <c r="A100" s="11" t="s">
        <v>78</v>
      </c>
      <c r="B100" s="14">
        <v>44599</v>
      </c>
      <c r="C100" s="1" t="s">
        <v>34</v>
      </c>
      <c r="D100" s="18" t="s">
        <v>10</v>
      </c>
      <c r="E100" s="1" t="s">
        <v>38</v>
      </c>
      <c r="F100" s="5">
        <v>794</v>
      </c>
      <c r="G100" s="5">
        <v>0</v>
      </c>
      <c r="H100" s="5">
        <v>729</v>
      </c>
      <c r="I100" s="5">
        <v>729</v>
      </c>
      <c r="J100" s="5">
        <v>0</v>
      </c>
      <c r="K100" s="5">
        <v>3</v>
      </c>
      <c r="L100" s="5">
        <f>Past[[#This Row], [Migrated]]/Past[[#This Row], [Time in minutes]]</f>
      </c>
    </row>
    <row x14ac:dyDescent="0.25" r="101" customHeight="1" ht="18.75">
      <c r="A101" s="11" t="s">
        <v>63</v>
      </c>
      <c r="B101" s="14">
        <v>44560</v>
      </c>
      <c r="C101" s="1" t="s">
        <v>34</v>
      </c>
      <c r="D101" s="18" t="s">
        <v>20</v>
      </c>
      <c r="E101" s="1" t="s">
        <v>56</v>
      </c>
      <c r="F101" s="5">
        <v>1031</v>
      </c>
      <c r="G101" s="5">
        <v>0</v>
      </c>
      <c r="H101" s="5">
        <v>495</v>
      </c>
      <c r="I101" s="5">
        <v>495</v>
      </c>
      <c r="J101" s="5">
        <v>0</v>
      </c>
      <c r="K101" s="5">
        <v>2</v>
      </c>
      <c r="L101" s="5">
        <f>Past[[#This Row], [Migrated]]/Past[[#This Row], [Time in minutes]]</f>
      </c>
    </row>
    <row x14ac:dyDescent="0.25" r="102" customHeight="1" ht="18.75">
      <c r="A102" s="11" t="s">
        <v>61</v>
      </c>
      <c r="B102" s="14">
        <v>44469</v>
      </c>
      <c r="C102" s="1" t="s">
        <v>34</v>
      </c>
      <c r="D102" s="18" t="s">
        <v>10</v>
      </c>
      <c r="E102" s="1" t="s">
        <v>38</v>
      </c>
      <c r="F102" s="5">
        <v>2508</v>
      </c>
      <c r="G102" s="5">
        <v>0</v>
      </c>
      <c r="H102" s="5">
        <v>2498</v>
      </c>
      <c r="I102" s="5">
        <v>2498</v>
      </c>
      <c r="J102" s="5">
        <v>1</v>
      </c>
      <c r="K102" s="5">
        <v>10</v>
      </c>
      <c r="L102" s="5">
        <f>Past[[#This Row], [Migrated]]/Past[[#This Row], [Time in minutes]]</f>
      </c>
    </row>
    <row x14ac:dyDescent="0.25" r="103" customHeight="1" ht="18.75">
      <c r="A103" s="11" t="s">
        <v>65</v>
      </c>
      <c r="B103" s="14">
        <v>44560</v>
      </c>
      <c r="C103" s="1" t="s">
        <v>34</v>
      </c>
      <c r="D103" s="18" t="s">
        <v>12</v>
      </c>
      <c r="E103" s="1" t="s">
        <v>39</v>
      </c>
      <c r="F103" s="5">
        <v>7648</v>
      </c>
      <c r="G103" s="5">
        <v>0</v>
      </c>
      <c r="H103" s="5">
        <v>785</v>
      </c>
      <c r="I103" s="5">
        <v>785</v>
      </c>
      <c r="J103" s="5">
        <v>0</v>
      </c>
      <c r="K103" s="5">
        <v>3</v>
      </c>
      <c r="L103" s="5">
        <f>Past[[#This Row], [Migrated]]/Past[[#This Row], [Time in minutes]]</f>
      </c>
    </row>
    <row x14ac:dyDescent="0.25" r="104" customHeight="1" ht="18.75">
      <c r="A104" s="11" t="s">
        <v>80</v>
      </c>
      <c r="B104" s="14">
        <v>44602</v>
      </c>
      <c r="C104" s="1" t="s">
        <v>34</v>
      </c>
      <c r="D104" s="18" t="s">
        <v>10</v>
      </c>
      <c r="E104" s="1" t="s">
        <v>38</v>
      </c>
      <c r="F104" s="5">
        <v>807</v>
      </c>
      <c r="G104" s="5">
        <v>0</v>
      </c>
      <c r="H104" s="5">
        <v>800</v>
      </c>
      <c r="I104" s="5">
        <v>800</v>
      </c>
      <c r="J104" s="5">
        <v>0</v>
      </c>
      <c r="K104" s="5">
        <v>3</v>
      </c>
      <c r="L104" s="5">
        <f>Past[[#This Row], [Migrated]]/Past[[#This Row], [Time in minutes]]</f>
      </c>
    </row>
    <row x14ac:dyDescent="0.25" r="105" customHeight="1" ht="18.75">
      <c r="A105" s="11" t="s">
        <v>86</v>
      </c>
      <c r="B105" s="14">
        <v>44545</v>
      </c>
      <c r="C105" s="1" t="s">
        <v>47</v>
      </c>
      <c r="D105" s="18" t="s">
        <v>11</v>
      </c>
      <c r="E105" s="1" t="s">
        <v>35</v>
      </c>
      <c r="F105" s="5">
        <v>4516</v>
      </c>
      <c r="G105" s="5">
        <v>0</v>
      </c>
      <c r="H105" s="5">
        <v>2216</v>
      </c>
      <c r="I105" s="5">
        <v>2216</v>
      </c>
      <c r="J105" s="5">
        <v>0</v>
      </c>
      <c r="K105" s="5">
        <v>8</v>
      </c>
      <c r="L105" s="5">
        <f>Past[[#This Row], [Migrated]]/Past[[#This Row], [Time in minutes]]</f>
      </c>
    </row>
    <row x14ac:dyDescent="0.25" r="106" customHeight="1" ht="18.75">
      <c r="A106" s="11" t="s">
        <v>65</v>
      </c>
      <c r="B106" s="14">
        <v>44560</v>
      </c>
      <c r="C106" s="1" t="s">
        <v>34</v>
      </c>
      <c r="D106" s="18" t="s">
        <v>10</v>
      </c>
      <c r="E106" s="1" t="s">
        <v>38</v>
      </c>
      <c r="F106" s="5">
        <v>5001</v>
      </c>
      <c r="G106" s="5">
        <v>0</v>
      </c>
      <c r="H106" s="5">
        <v>838</v>
      </c>
      <c r="I106" s="5">
        <v>838</v>
      </c>
      <c r="J106" s="5">
        <v>5611</v>
      </c>
      <c r="K106" s="5">
        <v>3</v>
      </c>
      <c r="L106" s="5">
        <f>Past[[#This Row], [Migrated]]/Past[[#This Row], [Time in minutes]]</f>
      </c>
    </row>
    <row x14ac:dyDescent="0.25" r="107" customHeight="1" ht="18.75">
      <c r="A107" s="11" t="s">
        <v>87</v>
      </c>
      <c r="B107" s="14">
        <v>44545</v>
      </c>
      <c r="C107" s="1" t="s">
        <v>47</v>
      </c>
      <c r="D107" s="18" t="s">
        <v>11</v>
      </c>
      <c r="E107" s="1" t="s">
        <v>35</v>
      </c>
      <c r="F107" s="5">
        <v>4516</v>
      </c>
      <c r="G107" s="5">
        <v>0</v>
      </c>
      <c r="H107" s="5">
        <v>3404</v>
      </c>
      <c r="I107" s="5">
        <v>3404</v>
      </c>
      <c r="J107" s="5">
        <v>46</v>
      </c>
      <c r="K107" s="5">
        <v>11</v>
      </c>
      <c r="L107" s="5">
        <f>Past[[#This Row], [Migrated]]/Past[[#This Row], [Time in minutes]]</f>
      </c>
    </row>
    <row x14ac:dyDescent="0.25" r="108" customHeight="1" ht="18.75">
      <c r="A108" s="11" t="s">
        <v>85</v>
      </c>
      <c r="B108" s="14">
        <v>44545</v>
      </c>
      <c r="C108" s="1" t="s">
        <v>47</v>
      </c>
      <c r="D108" s="18" t="s">
        <v>4</v>
      </c>
      <c r="E108" s="1" t="s">
        <v>35</v>
      </c>
      <c r="F108" s="5">
        <v>933</v>
      </c>
      <c r="G108" s="5">
        <v>2</v>
      </c>
      <c r="H108" s="5">
        <v>931</v>
      </c>
      <c r="I108" s="5">
        <v>933</v>
      </c>
      <c r="J108" s="5">
        <v>168</v>
      </c>
      <c r="K108" s="5">
        <v>3</v>
      </c>
      <c r="L108" s="5">
        <f>Past[[#This Row], [Migrated]]/Past[[#This Row], [Time in minutes]]</f>
      </c>
    </row>
    <row x14ac:dyDescent="0.25" r="109" customHeight="1" ht="18.75">
      <c r="A109" s="11" t="s">
        <v>89</v>
      </c>
      <c r="B109" s="14">
        <v>44469</v>
      </c>
      <c r="C109" s="1" t="s">
        <v>47</v>
      </c>
      <c r="D109" s="18" t="s">
        <v>4</v>
      </c>
      <c r="E109" s="1" t="s">
        <v>35</v>
      </c>
      <c r="F109" s="5">
        <v>1570</v>
      </c>
      <c r="G109" s="5">
        <v>0</v>
      </c>
      <c r="H109" s="5">
        <v>1570</v>
      </c>
      <c r="I109" s="5">
        <v>1570</v>
      </c>
      <c r="J109" s="5">
        <v>23</v>
      </c>
      <c r="K109" s="5">
        <v>5</v>
      </c>
      <c r="L109" s="5">
        <f>Past[[#This Row], [Migrated]]/Past[[#This Row], [Time in minutes]]</f>
      </c>
    </row>
    <row x14ac:dyDescent="0.25" r="110" customHeight="1" ht="18.75">
      <c r="A110" s="11" t="s">
        <v>87</v>
      </c>
      <c r="B110" s="14">
        <v>44545</v>
      </c>
      <c r="C110" s="1" t="s">
        <v>47</v>
      </c>
      <c r="D110" s="18" t="s">
        <v>4</v>
      </c>
      <c r="E110" s="1" t="s">
        <v>35</v>
      </c>
      <c r="F110" s="5">
        <v>1630</v>
      </c>
      <c r="G110" s="5">
        <v>0</v>
      </c>
      <c r="H110" s="5">
        <v>1630</v>
      </c>
      <c r="I110" s="5">
        <v>1630</v>
      </c>
      <c r="J110" s="5">
        <v>0</v>
      </c>
      <c r="K110" s="5">
        <v>5</v>
      </c>
      <c r="L110" s="5">
        <f>Past[[#This Row], [Migrated]]/Past[[#This Row], [Time in minutes]]</f>
      </c>
    </row>
    <row x14ac:dyDescent="0.25" r="111" customHeight="1" ht="18.75">
      <c r="A111" s="11" t="s">
        <v>84</v>
      </c>
      <c r="B111" s="14">
        <v>44560</v>
      </c>
      <c r="C111" s="1" t="s">
        <v>47</v>
      </c>
      <c r="D111" s="18" t="s">
        <v>10</v>
      </c>
      <c r="E111" s="1" t="s">
        <v>38</v>
      </c>
      <c r="F111" s="5">
        <v>5001</v>
      </c>
      <c r="G111" s="5">
        <v>3328</v>
      </c>
      <c r="H111" s="5">
        <v>0</v>
      </c>
      <c r="I111" s="5">
        <v>3328</v>
      </c>
      <c r="J111" s="5">
        <v>86</v>
      </c>
      <c r="K111" s="5">
        <v>10</v>
      </c>
      <c r="L111" s="5">
        <f>Past[[#This Row], [Migrated]]/Past[[#This Row], [Time in minutes]]</f>
      </c>
    </row>
    <row x14ac:dyDescent="0.25" r="112" customHeight="1" ht="18.75">
      <c r="A112" s="11" t="s">
        <v>58</v>
      </c>
      <c r="B112" s="14">
        <v>44510</v>
      </c>
      <c r="C112" s="1" t="s">
        <v>34</v>
      </c>
      <c r="D112" s="18" t="s">
        <v>14</v>
      </c>
      <c r="E112" s="1" t="s">
        <v>40</v>
      </c>
      <c r="F112" s="5">
        <v>2432</v>
      </c>
      <c r="G112" s="5">
        <v>0</v>
      </c>
      <c r="H112" s="5">
        <v>2381</v>
      </c>
      <c r="I112" s="5">
        <v>2381</v>
      </c>
      <c r="J112" s="5">
        <v>-11</v>
      </c>
      <c r="K112" s="5">
        <v>7</v>
      </c>
      <c r="L112" s="5">
        <f>Past[[#This Row], [Migrated]]/Past[[#This Row], [Time in minutes]]</f>
      </c>
    </row>
    <row x14ac:dyDescent="0.25" r="113" customHeight="1" ht="18.75">
      <c r="A113" s="11" t="s">
        <v>67</v>
      </c>
      <c r="B113" s="14">
        <v>44560</v>
      </c>
      <c r="C113" s="1" t="s">
        <v>34</v>
      </c>
      <c r="D113" s="18" t="s">
        <v>12</v>
      </c>
      <c r="E113" s="1" t="s">
        <v>39</v>
      </c>
      <c r="F113" s="5">
        <v>7648</v>
      </c>
      <c r="G113" s="5">
        <v>0</v>
      </c>
      <c r="H113" s="5">
        <v>4112</v>
      </c>
      <c r="I113" s="5">
        <v>4112</v>
      </c>
      <c r="J113" s="5">
        <v>279</v>
      </c>
      <c r="K113" s="5">
        <v>12</v>
      </c>
      <c r="L113" s="5">
        <f>Past[[#This Row], [Migrated]]/Past[[#This Row], [Time in minutes]]</f>
      </c>
    </row>
    <row x14ac:dyDescent="0.25" r="114" customHeight="1" ht="18.75">
      <c r="A114" s="11" t="s">
        <v>84</v>
      </c>
      <c r="B114" s="14">
        <v>44560</v>
      </c>
      <c r="C114" s="1" t="s">
        <v>47</v>
      </c>
      <c r="D114" s="18" t="s">
        <v>4</v>
      </c>
      <c r="E114" s="1" t="s">
        <v>35</v>
      </c>
      <c r="F114" s="5">
        <v>714</v>
      </c>
      <c r="G114" s="5">
        <v>0</v>
      </c>
      <c r="H114" s="5">
        <v>708</v>
      </c>
      <c r="I114" s="5">
        <v>708</v>
      </c>
      <c r="J114" s="5">
        <v>426</v>
      </c>
      <c r="K114" s="5">
        <v>2</v>
      </c>
      <c r="L114" s="5">
        <f>Past[[#This Row], [Migrated]]/Past[[#This Row], [Time in minutes]]</f>
      </c>
    </row>
    <row x14ac:dyDescent="0.25" r="115" customHeight="1" ht="18.75">
      <c r="A115" s="11" t="s">
        <v>61</v>
      </c>
      <c r="B115" s="14">
        <v>44469</v>
      </c>
      <c r="C115" s="1" t="s">
        <v>34</v>
      </c>
      <c r="D115" s="18" t="s">
        <v>12</v>
      </c>
      <c r="E115" s="1" t="s">
        <v>39</v>
      </c>
      <c r="F115" s="5">
        <v>756</v>
      </c>
      <c r="G115" s="5">
        <v>0</v>
      </c>
      <c r="H115" s="5">
        <v>744</v>
      </c>
      <c r="I115" s="5">
        <v>744</v>
      </c>
      <c r="J115" s="5">
        <v>138</v>
      </c>
      <c r="K115" s="5">
        <v>2</v>
      </c>
      <c r="L115" s="5">
        <f>Past[[#This Row], [Migrated]]/Past[[#This Row], [Time in minutes]]</f>
      </c>
    </row>
    <row x14ac:dyDescent="0.25" r="116" customHeight="1" ht="18.75">
      <c r="A116" s="11" t="s">
        <v>75</v>
      </c>
      <c r="B116" s="14">
        <v>44473</v>
      </c>
      <c r="C116" s="1" t="s">
        <v>34</v>
      </c>
      <c r="D116" s="18" t="s">
        <v>14</v>
      </c>
      <c r="E116" s="1" t="s">
        <v>40</v>
      </c>
      <c r="F116" s="5">
        <v>12224</v>
      </c>
      <c r="G116" s="5">
        <v>0</v>
      </c>
      <c r="H116" s="5">
        <v>12069</v>
      </c>
      <c r="I116" s="5">
        <v>12069</v>
      </c>
      <c r="J116" s="5">
        <v>0</v>
      </c>
      <c r="K116" s="5">
        <v>32</v>
      </c>
      <c r="L116" s="5">
        <f>Past[[#This Row], [Migrated]]/Past[[#This Row], [Time in minutes]]</f>
      </c>
    </row>
    <row x14ac:dyDescent="0.25" r="117" customHeight="1" ht="18.75">
      <c r="A117" s="11" t="s">
        <v>65</v>
      </c>
      <c r="B117" s="14">
        <v>44560</v>
      </c>
      <c r="C117" s="1" t="s">
        <v>34</v>
      </c>
      <c r="D117" s="18" t="s">
        <v>13</v>
      </c>
      <c r="E117" s="1" t="s">
        <v>43</v>
      </c>
      <c r="F117" s="5">
        <v>7910</v>
      </c>
      <c r="G117" s="5">
        <v>0</v>
      </c>
      <c r="H117" s="5">
        <v>761</v>
      </c>
      <c r="I117" s="5">
        <v>761</v>
      </c>
      <c r="J117" s="5">
        <v>2300</v>
      </c>
      <c r="K117" s="5">
        <v>2</v>
      </c>
      <c r="L117" s="5">
        <f>Past[[#This Row], [Migrated]]/Past[[#This Row], [Time in minutes]]</f>
      </c>
    </row>
    <row x14ac:dyDescent="0.25" r="118" customHeight="1" ht="18.75">
      <c r="A118" s="11" t="s">
        <v>86</v>
      </c>
      <c r="B118" s="14">
        <v>44545</v>
      </c>
      <c r="C118" s="1" t="s">
        <v>47</v>
      </c>
      <c r="D118" s="18" t="s">
        <v>4</v>
      </c>
      <c r="E118" s="1" t="s">
        <v>35</v>
      </c>
      <c r="F118" s="5">
        <v>1665</v>
      </c>
      <c r="G118" s="5">
        <v>0</v>
      </c>
      <c r="H118" s="5">
        <v>1665</v>
      </c>
      <c r="I118" s="5">
        <v>1665</v>
      </c>
      <c r="J118" s="5">
        <v>2</v>
      </c>
      <c r="K118" s="5">
        <v>4</v>
      </c>
      <c r="L118" s="5">
        <f>Past[[#This Row], [Migrated]]/Past[[#This Row], [Time in minutes]]</f>
      </c>
    </row>
    <row x14ac:dyDescent="0.25" r="119" customHeight="1" ht="18.75">
      <c r="A119" s="11" t="s">
        <v>84</v>
      </c>
      <c r="B119" s="14">
        <v>44560</v>
      </c>
      <c r="C119" s="1" t="s">
        <v>47</v>
      </c>
      <c r="D119" s="18" t="s">
        <v>13</v>
      </c>
      <c r="E119" s="1" t="s">
        <v>43</v>
      </c>
      <c r="F119" s="5">
        <v>7910</v>
      </c>
      <c r="G119" s="5">
        <v>0</v>
      </c>
      <c r="H119" s="5">
        <v>4868</v>
      </c>
      <c r="I119" s="5">
        <v>4868</v>
      </c>
      <c r="J119" s="5">
        <v>2193</v>
      </c>
      <c r="K119" s="5">
        <v>11</v>
      </c>
      <c r="L119" s="5">
        <f>Past[[#This Row], [Migrated]]/Past[[#This Row], [Time in minutes]]</f>
      </c>
    </row>
    <row x14ac:dyDescent="0.25" r="120" customHeight="1" ht="18.75">
      <c r="A120" s="11" t="s">
        <v>63</v>
      </c>
      <c r="B120" s="14">
        <v>44560</v>
      </c>
      <c r="C120" s="1" t="s">
        <v>34</v>
      </c>
      <c r="D120" s="18" t="s">
        <v>13</v>
      </c>
      <c r="E120" s="1" t="s">
        <v>43</v>
      </c>
      <c r="F120" s="5">
        <v>7910</v>
      </c>
      <c r="G120" s="5">
        <v>0</v>
      </c>
      <c r="H120" s="5">
        <v>3029</v>
      </c>
      <c r="I120" s="5">
        <v>3029</v>
      </c>
      <c r="J120" s="5">
        <v>86</v>
      </c>
      <c r="K120" s="5">
        <v>6</v>
      </c>
      <c r="L120" s="5">
        <f>Past[[#This Row], [Migrated]]/Past[[#This Row], [Time in minutes]]</f>
      </c>
    </row>
    <row x14ac:dyDescent="0.25" r="121" customHeight="1" ht="18.75">
      <c r="A121" s="11" t="s">
        <v>77</v>
      </c>
      <c r="B121" s="14">
        <v>44515</v>
      </c>
      <c r="C121" s="1" t="s">
        <v>34</v>
      </c>
      <c r="D121" s="18" t="s">
        <v>10</v>
      </c>
      <c r="E121" s="1" t="s">
        <v>38</v>
      </c>
      <c r="F121" s="5">
        <v>1602</v>
      </c>
      <c r="G121" s="5">
        <v>0</v>
      </c>
      <c r="H121" s="5">
        <v>1600</v>
      </c>
      <c r="I121" s="5">
        <v>1600</v>
      </c>
      <c r="J121" s="5">
        <v>0</v>
      </c>
      <c r="K121" s="5">
        <v>3</v>
      </c>
      <c r="L121" s="5">
        <f>Past[[#This Row], [Migrated]]/Past[[#This Row], [Time in minutes]]</f>
      </c>
    </row>
    <row x14ac:dyDescent="0.25" r="122" customHeight="1" ht="18.75">
      <c r="A122" s="11" t="s">
        <v>77</v>
      </c>
      <c r="B122" s="14">
        <v>44515</v>
      </c>
      <c r="C122" s="1" t="s">
        <v>34</v>
      </c>
      <c r="D122" s="18" t="s">
        <v>14</v>
      </c>
      <c r="E122" s="1" t="s">
        <v>40</v>
      </c>
      <c r="F122" s="5">
        <v>16013</v>
      </c>
      <c r="G122" s="5">
        <v>0</v>
      </c>
      <c r="H122" s="5">
        <v>15354</v>
      </c>
      <c r="I122" s="5">
        <v>15354</v>
      </c>
      <c r="J122" s="5">
        <v>8</v>
      </c>
      <c r="K122" s="5">
        <v>28</v>
      </c>
      <c r="L122" s="5">
        <f>Past[[#This Row], [Migrated]]/Past[[#This Row], [Time in minutes]]</f>
      </c>
    </row>
    <row x14ac:dyDescent="0.25" r="123" customHeight="1" ht="18.75">
      <c r="A123" s="11" t="s">
        <v>84</v>
      </c>
      <c r="B123" s="14">
        <v>44560</v>
      </c>
      <c r="C123" s="1" t="s">
        <v>47</v>
      </c>
      <c r="D123" s="1" t="s">
        <v>12</v>
      </c>
      <c r="E123" s="1" t="s">
        <v>39</v>
      </c>
      <c r="F123" s="5">
        <v>7648</v>
      </c>
      <c r="G123" s="5">
        <v>0</v>
      </c>
      <c r="H123" s="5">
        <v>4463</v>
      </c>
      <c r="I123" s="5">
        <v>4463</v>
      </c>
      <c r="J123" s="5">
        <v>0</v>
      </c>
      <c r="K123" s="5">
        <v>8</v>
      </c>
      <c r="L123" s="5">
        <f>Past[[#This Row], [Migrated]]/Past[[#This Row], [Time in minutes]]</f>
      </c>
    </row>
    <row x14ac:dyDescent="0.25" r="124" customHeight="1" ht="18.75">
      <c r="A124" s="11" t="s">
        <v>61</v>
      </c>
      <c r="B124" s="14">
        <v>44469</v>
      </c>
      <c r="C124" s="1" t="s">
        <v>34</v>
      </c>
      <c r="D124" s="18" t="s">
        <v>14</v>
      </c>
      <c r="E124" s="1" t="s">
        <v>40</v>
      </c>
      <c r="F124" s="5">
        <v>9170</v>
      </c>
      <c r="G124" s="5">
        <v>0</v>
      </c>
      <c r="H124" s="5">
        <v>8836</v>
      </c>
      <c r="I124" s="5">
        <v>8836</v>
      </c>
      <c r="J124" s="5">
        <v>0</v>
      </c>
      <c r="K124" s="5">
        <v>15</v>
      </c>
      <c r="L124" s="5">
        <f>Past[[#This Row], [Migrated]]/Past[[#This Row], [Time in minutes]]</f>
      </c>
    </row>
    <row x14ac:dyDescent="0.25" r="125" customHeight="1" ht="18.75">
      <c r="A125" s="11" t="s">
        <v>67</v>
      </c>
      <c r="B125" s="14">
        <v>44560</v>
      </c>
      <c r="C125" s="1" t="s">
        <v>34</v>
      </c>
      <c r="D125" s="18" t="s">
        <v>13</v>
      </c>
      <c r="E125" s="1" t="s">
        <v>43</v>
      </c>
      <c r="F125" s="5">
        <v>7910</v>
      </c>
      <c r="G125" s="5">
        <v>0</v>
      </c>
      <c r="H125" s="5">
        <v>4127</v>
      </c>
      <c r="I125" s="5">
        <v>4127</v>
      </c>
      <c r="J125" s="5">
        <v>0</v>
      </c>
      <c r="K125" s="5">
        <v>7</v>
      </c>
      <c r="L125" s="5">
        <f>Past[[#This Row], [Migrated]]/Past[[#This Row], [Time in minutes]]</f>
      </c>
    </row>
    <row x14ac:dyDescent="0.25" r="126" customHeight="1" ht="18.75">
      <c r="A126" s="11" t="s">
        <v>77</v>
      </c>
      <c r="B126" s="14">
        <v>44515</v>
      </c>
      <c r="C126" s="1" t="s">
        <v>34</v>
      </c>
      <c r="D126" s="18" t="s">
        <v>13</v>
      </c>
      <c r="E126" s="1" t="s">
        <v>43</v>
      </c>
      <c r="F126" s="5">
        <v>3208</v>
      </c>
      <c r="G126" s="5">
        <v>0</v>
      </c>
      <c r="H126" s="5">
        <v>2749</v>
      </c>
      <c r="I126" s="5">
        <v>2749</v>
      </c>
      <c r="J126" s="5">
        <v>78</v>
      </c>
      <c r="K126" s="5">
        <v>4</v>
      </c>
      <c r="L126" s="5">
        <f>Past[[#This Row], [Migrated]]/Past[[#This Row], [Time in minutes]]</f>
      </c>
    </row>
    <row x14ac:dyDescent="0.25" r="127" customHeight="1" ht="18.75">
      <c r="A127" s="11" t="s">
        <v>85</v>
      </c>
      <c r="B127" s="14">
        <v>44545</v>
      </c>
      <c r="C127" s="1" t="s">
        <v>47</v>
      </c>
      <c r="D127" s="18" t="s">
        <v>10</v>
      </c>
      <c r="E127" s="1" t="s">
        <v>38</v>
      </c>
      <c r="F127" s="5">
        <v>7440</v>
      </c>
      <c r="G127" s="5">
        <v>6513</v>
      </c>
      <c r="H127" s="5">
        <v>0</v>
      </c>
      <c r="I127" s="5">
        <v>6513</v>
      </c>
      <c r="J127" s="5">
        <v>27</v>
      </c>
      <c r="K127" s="5">
        <v>9</v>
      </c>
      <c r="L127" s="5">
        <f>Past[[#This Row], [Migrated]]/Past[[#This Row], [Time in minutes]]</f>
      </c>
    </row>
    <row x14ac:dyDescent="0.25" r="128" customHeight="1" ht="18.75">
      <c r="A128" s="11" t="s">
        <v>86</v>
      </c>
      <c r="B128" s="14">
        <v>44545</v>
      </c>
      <c r="C128" s="1" t="s">
        <v>47</v>
      </c>
      <c r="D128" s="18" t="s">
        <v>10</v>
      </c>
      <c r="E128" s="1" t="s">
        <v>38</v>
      </c>
      <c r="F128" s="5">
        <v>7440</v>
      </c>
      <c r="G128" s="5">
        <v>1829</v>
      </c>
      <c r="H128" s="5">
        <v>0</v>
      </c>
      <c r="I128" s="5">
        <v>1829</v>
      </c>
      <c r="J128" s="5">
        <v>123</v>
      </c>
      <c r="K128" s="5">
        <v>2</v>
      </c>
      <c r="L128" s="5">
        <f>Past[[#This Row], [Migrated]]/Past[[#This Row], [Time in minutes]]</f>
      </c>
    </row>
    <row x14ac:dyDescent="0.25" r="129" customHeight="1" ht="18.75">
      <c r="A129" s="11" t="s">
        <v>83</v>
      </c>
      <c r="B129" s="14">
        <v>44602</v>
      </c>
      <c r="C129" s="1" t="s">
        <v>34</v>
      </c>
      <c r="D129" s="18" t="s">
        <v>12</v>
      </c>
      <c r="E129" s="1" t="s">
        <v>39</v>
      </c>
      <c r="F129" s="5">
        <v>4005</v>
      </c>
      <c r="G129" s="5">
        <v>0</v>
      </c>
      <c r="H129" s="5">
        <v>3727</v>
      </c>
      <c r="I129" s="5">
        <v>3727</v>
      </c>
      <c r="J129" s="5">
        <v>947</v>
      </c>
      <c r="K129" s="5">
        <v>4</v>
      </c>
      <c r="L129" s="5">
        <f>Past[[#This Row], [Migrated]]/Past[[#This Row], [Time in minutes]]</f>
      </c>
    </row>
    <row x14ac:dyDescent="0.25" r="130" customHeight="1" ht="18.75">
      <c r="A130" s="11" t="s">
        <v>89</v>
      </c>
      <c r="B130" s="14">
        <v>44469</v>
      </c>
      <c r="C130" s="1" t="s">
        <v>47</v>
      </c>
      <c r="D130" s="18" t="s">
        <v>12</v>
      </c>
      <c r="E130" s="1" t="s">
        <v>39</v>
      </c>
      <c r="F130" s="5">
        <v>3482</v>
      </c>
      <c r="G130" s="5">
        <v>0</v>
      </c>
      <c r="H130" s="5">
        <v>3422</v>
      </c>
      <c r="I130" s="5">
        <v>3422</v>
      </c>
      <c r="J130" s="5">
        <v>5</v>
      </c>
      <c r="K130" s="5">
        <v>2</v>
      </c>
      <c r="L130" s="5">
        <f>Past[[#This Row], [Migrated]]/Past[[#This Row], [Time in minutes]]</f>
      </c>
    </row>
    <row x14ac:dyDescent="0.25" r="131" customHeight="1" ht="18.75">
      <c r="A131" s="11" t="s">
        <v>87</v>
      </c>
      <c r="B131" s="14">
        <v>44545</v>
      </c>
      <c r="C131" s="1" t="s">
        <v>47</v>
      </c>
      <c r="D131" s="19" t="s">
        <v>10</v>
      </c>
      <c r="E131" s="19" t="s">
        <v>38</v>
      </c>
      <c r="F131" s="5">
        <v>7440</v>
      </c>
      <c r="G131" s="5">
        <v>0</v>
      </c>
      <c r="H131" s="5">
        <v>6493</v>
      </c>
      <c r="I131" s="5">
        <v>6493</v>
      </c>
      <c r="J131" s="5">
        <v>0</v>
      </c>
      <c r="K131" s="5">
        <v>2</v>
      </c>
      <c r="L131" s="5">
        <f>Past[[#This Row], [Migrated]]/Past[[#This Row], [Time in minutes]]</f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4"/>
  <sheetViews>
    <sheetView workbookViewId="0"/>
  </sheetViews>
  <sheetFormatPr defaultRowHeight="15" x14ac:dyDescent="0.25"/>
  <cols>
    <col min="1" max="1" style="7" width="37.86214285714286" customWidth="1" bestFit="1"/>
    <col min="2" max="2" style="17" width="17.14785714285714" customWidth="1" bestFit="1"/>
    <col min="3" max="3" style="7" width="10.719285714285713" customWidth="1" bestFit="1"/>
    <col min="4" max="4" style="7" width="21.005" customWidth="1" bestFit="1"/>
    <col min="5" max="5" style="7" width="23.719285714285714" customWidth="1" bestFit="1"/>
    <col min="6" max="6" style="8" width="8.576428571428572" customWidth="1" bestFit="1"/>
    <col min="7" max="7" style="8" width="8.147857142857141" customWidth="1" bestFit="1"/>
    <col min="8" max="8" style="8" width="11.576428571428572" customWidth="1" bestFit="1"/>
    <col min="9" max="9" style="8" width="11.576428571428572" customWidth="1" bestFit="1"/>
    <col min="10" max="10" style="8" width="11.005" customWidth="1" bestFit="1"/>
    <col min="11" max="11" style="8" width="18.576428571428572" customWidth="1" bestFit="1"/>
    <col min="12" max="12" style="8" width="16.290714285714284" customWidth="1" bestFit="1"/>
  </cols>
  <sheetData>
    <row x14ac:dyDescent="0.25" r="1" customHeight="1" ht="18.75">
      <c r="A1" s="1" t="s">
        <v>23</v>
      </c>
      <c r="B1" s="10" t="s">
        <v>24</v>
      </c>
      <c r="C1" s="1" t="s">
        <v>25</v>
      </c>
      <c r="D1" s="1" t="s">
        <v>1</v>
      </c>
      <c r="E1" s="1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2</v>
      </c>
    </row>
    <row x14ac:dyDescent="0.25" r="2" customHeight="1" ht="18.75">
      <c r="A2" s="11" t="s">
        <v>33</v>
      </c>
      <c r="B2" s="12">
        <v>44966</v>
      </c>
      <c r="C2" s="11" t="s">
        <v>34</v>
      </c>
      <c r="D2" s="11" t="s">
        <v>4</v>
      </c>
      <c r="E2" s="11" t="s">
        <v>35</v>
      </c>
      <c r="F2" s="13">
        <v>1959</v>
      </c>
      <c r="G2" s="13">
        <v>11</v>
      </c>
      <c r="H2" s="13">
        <v>1948</v>
      </c>
      <c r="I2" s="13">
        <f>Present[[#This Row], [New]]+Present[[#This Row], [Updated]]</f>
      </c>
      <c r="J2" s="13">
        <f>[1]!All[[#This Row], [Total]]-[1]!All[[#This Row], [New]]-[1]!All[[#This Row], [Updated]]</f>
      </c>
      <c r="K2" s="13">
        <v>34</v>
      </c>
      <c r="L2" s="13">
        <f>Present[[#This Row], [Migrated]]/Present[[#This Row], [Time in minutes]]</f>
      </c>
    </row>
    <row x14ac:dyDescent="0.25" r="3" customHeight="1" ht="18.75">
      <c r="A3" s="11" t="s">
        <v>33</v>
      </c>
      <c r="B3" s="12">
        <v>44966</v>
      </c>
      <c r="C3" s="11" t="s">
        <v>34</v>
      </c>
      <c r="D3" s="11" t="s">
        <v>6</v>
      </c>
      <c r="E3" s="11" t="s">
        <v>35</v>
      </c>
      <c r="F3" s="13">
        <v>754</v>
      </c>
      <c r="G3" s="13">
        <v>0</v>
      </c>
      <c r="H3" s="13">
        <v>708</v>
      </c>
      <c r="I3" s="13">
        <f>Present[[#This Row], [New]]+Present[[#This Row], [Updated]]</f>
      </c>
      <c r="J3" s="13">
        <f>[1]!All[[#This Row], [Total]]-[1]!All[[#This Row], [New]]-[1]!All[[#This Row], [Updated]]</f>
      </c>
      <c r="K3" s="13">
        <v>22</v>
      </c>
      <c r="L3" s="13">
        <f>Present[[#This Row], [Migrated]]/Present[[#This Row], [Time in minutes]]</f>
      </c>
    </row>
    <row x14ac:dyDescent="0.25" r="4" customHeight="1" ht="18.75">
      <c r="A4" s="11" t="s">
        <v>33</v>
      </c>
      <c r="B4" s="12">
        <v>44966</v>
      </c>
      <c r="C4" s="11" t="s">
        <v>34</v>
      </c>
      <c r="D4" s="11" t="s">
        <v>7</v>
      </c>
      <c r="E4" s="11" t="s">
        <v>36</v>
      </c>
      <c r="F4" s="13">
        <v>352</v>
      </c>
      <c r="G4" s="13">
        <v>0</v>
      </c>
      <c r="H4" s="13">
        <v>352</v>
      </c>
      <c r="I4" s="13">
        <f>Present[[#This Row], [New]]+Present[[#This Row], [Updated]]</f>
      </c>
      <c r="J4" s="13">
        <f>[1]!All[[#This Row], [Total]]-[1]!All[[#This Row], [New]]-[1]!All[[#This Row], [Updated]]</f>
      </c>
      <c r="K4" s="13">
        <v>6</v>
      </c>
      <c r="L4" s="13">
        <f>Present[[#This Row], [Migrated]]/Present[[#This Row], [Time in minutes]]</f>
      </c>
    </row>
    <row x14ac:dyDescent="0.25" r="5" customHeight="1" ht="18.75">
      <c r="A5" s="11" t="s">
        <v>33</v>
      </c>
      <c r="B5" s="12">
        <v>44966</v>
      </c>
      <c r="C5" s="11" t="s">
        <v>34</v>
      </c>
      <c r="D5" s="11" t="s">
        <v>8</v>
      </c>
      <c r="E5" s="11" t="s">
        <v>37</v>
      </c>
      <c r="F5" s="13">
        <v>571</v>
      </c>
      <c r="G5" s="13">
        <v>0</v>
      </c>
      <c r="H5" s="13">
        <v>403</v>
      </c>
      <c r="I5" s="13">
        <f>Present[[#This Row], [New]]+Present[[#This Row], [Updated]]</f>
      </c>
      <c r="J5" s="13">
        <f>[1]!All[[#This Row], [Total]]-[1]!All[[#This Row], [New]]-[1]!All[[#This Row], [Updated]]</f>
      </c>
      <c r="K5" s="13">
        <v>11</v>
      </c>
      <c r="L5" s="13">
        <f>Present[[#This Row], [Migrated]]/Present[[#This Row], [Time in minutes]]</f>
      </c>
    </row>
    <row x14ac:dyDescent="0.25" r="6" customHeight="1" ht="18.75">
      <c r="A6" s="11" t="s">
        <v>33</v>
      </c>
      <c r="B6" s="12">
        <v>44966</v>
      </c>
      <c r="C6" s="11" t="s">
        <v>34</v>
      </c>
      <c r="D6" s="11" t="s">
        <v>10</v>
      </c>
      <c r="E6" s="11" t="s">
        <v>38</v>
      </c>
      <c r="F6" s="13">
        <v>1211</v>
      </c>
      <c r="G6" s="13">
        <v>0</v>
      </c>
      <c r="H6" s="13">
        <v>1184</v>
      </c>
      <c r="I6" s="13">
        <f>Present[[#This Row], [New]]+Present[[#This Row], [Updated]]</f>
      </c>
      <c r="J6" s="13">
        <f>[1]!All[[#This Row], [Total]]-[1]!All[[#This Row], [New]]-[1]!All[[#This Row], [Updated]]</f>
      </c>
      <c r="K6" s="13">
        <v>5</v>
      </c>
      <c r="L6" s="13">
        <f>Present[[#This Row], [Migrated]]/Present[[#This Row], [Time in minutes]]</f>
      </c>
    </row>
    <row x14ac:dyDescent="0.25" r="7" customHeight="1" ht="18.75">
      <c r="A7" s="11" t="s">
        <v>33</v>
      </c>
      <c r="B7" s="12">
        <v>44966</v>
      </c>
      <c r="C7" s="11" t="s">
        <v>34</v>
      </c>
      <c r="D7" s="11" t="s">
        <v>11</v>
      </c>
      <c r="E7" s="11" t="s">
        <v>35</v>
      </c>
      <c r="F7" s="13">
        <v>151</v>
      </c>
      <c r="G7" s="13">
        <v>0</v>
      </c>
      <c r="H7" s="13">
        <v>150</v>
      </c>
      <c r="I7" s="13">
        <f>Present[[#This Row], [New]]+Present[[#This Row], [Updated]]</f>
      </c>
      <c r="J7" s="13">
        <f>[1]!All[[#This Row], [Total]]-[1]!All[[#This Row], [New]]-[1]!All[[#This Row], [Updated]]</f>
      </c>
      <c r="K7" s="13">
        <v>6</v>
      </c>
      <c r="L7" s="13">
        <f>Present[[#This Row], [Migrated]]/Present[[#This Row], [Time in minutes]]</f>
      </c>
    </row>
    <row x14ac:dyDescent="0.25" r="8" customHeight="1" ht="18.75">
      <c r="A8" s="11" t="s">
        <v>33</v>
      </c>
      <c r="B8" s="12">
        <v>44966</v>
      </c>
      <c r="C8" s="11" t="s">
        <v>34</v>
      </c>
      <c r="D8" s="11" t="s">
        <v>12</v>
      </c>
      <c r="E8" s="11" t="s">
        <v>39</v>
      </c>
      <c r="F8" s="13">
        <v>1160</v>
      </c>
      <c r="G8" s="13">
        <v>0</v>
      </c>
      <c r="H8" s="13">
        <v>995</v>
      </c>
      <c r="I8" s="13">
        <f>Present[[#This Row], [New]]+Present[[#This Row], [Updated]]</f>
      </c>
      <c r="J8" s="13">
        <f>[1]!All[[#This Row], [Total]]-[1]!All[[#This Row], [New]]-[1]!All[[#This Row], [Updated]]</f>
      </c>
      <c r="K8" s="13">
        <v>3</v>
      </c>
      <c r="L8" s="13">
        <f>Present[[#This Row], [Migrated]]/Present[[#This Row], [Time in minutes]]</f>
      </c>
    </row>
    <row x14ac:dyDescent="0.25" r="9" customHeight="1" ht="18.75">
      <c r="A9" s="11" t="s">
        <v>33</v>
      </c>
      <c r="B9" s="12">
        <v>44966</v>
      </c>
      <c r="C9" s="11" t="s">
        <v>34</v>
      </c>
      <c r="D9" s="11" t="s">
        <v>14</v>
      </c>
      <c r="E9" s="11" t="s">
        <v>40</v>
      </c>
      <c r="F9" s="13">
        <v>1836</v>
      </c>
      <c r="G9" s="13">
        <v>0</v>
      </c>
      <c r="H9" s="13">
        <v>1713</v>
      </c>
      <c r="I9" s="13">
        <f>Present[[#This Row], [New]]+Present[[#This Row], [Updated]]</f>
      </c>
      <c r="J9" s="13">
        <f>[1]!All[[#This Row], [Total]]-[1]!All[[#This Row], [New]]-[1]!All[[#This Row], [Updated]]</f>
      </c>
      <c r="K9" s="13">
        <v>4</v>
      </c>
      <c r="L9" s="13">
        <f>Present[[#This Row], [Migrated]]/Present[[#This Row], [Time in minutes]]</f>
      </c>
    </row>
    <row x14ac:dyDescent="0.25" r="10" customHeight="1" ht="18.75">
      <c r="A10" s="11" t="s">
        <v>41</v>
      </c>
      <c r="B10" s="12">
        <v>44966</v>
      </c>
      <c r="C10" s="11" t="s">
        <v>34</v>
      </c>
      <c r="D10" s="11" t="s">
        <v>6</v>
      </c>
      <c r="E10" s="11" t="s">
        <v>35</v>
      </c>
      <c r="F10" s="13">
        <v>754</v>
      </c>
      <c r="G10" s="13">
        <v>0</v>
      </c>
      <c r="H10" s="13">
        <v>708</v>
      </c>
      <c r="I10" s="13">
        <f>Present[[#This Row], [New]]+Present[[#This Row], [Updated]]</f>
      </c>
      <c r="J10" s="13">
        <f>[1]!All[[#This Row], [Total]]-[1]!All[[#This Row], [New]]-[1]!All[[#This Row], [Updated]]</f>
      </c>
      <c r="K10" s="13">
        <v>24</v>
      </c>
      <c r="L10" s="13">
        <f>Present[[#This Row], [Migrated]]/Present[[#This Row], [Time in minutes]]</f>
      </c>
    </row>
    <row x14ac:dyDescent="0.25" r="11" customHeight="1" ht="18.75">
      <c r="A11" s="11" t="s">
        <v>41</v>
      </c>
      <c r="B11" s="12">
        <v>44966</v>
      </c>
      <c r="C11" s="11" t="s">
        <v>34</v>
      </c>
      <c r="D11" s="11" t="s">
        <v>7</v>
      </c>
      <c r="E11" s="11" t="s">
        <v>36</v>
      </c>
      <c r="F11" s="13">
        <v>176</v>
      </c>
      <c r="G11" s="13">
        <v>0</v>
      </c>
      <c r="H11" s="13">
        <v>176</v>
      </c>
      <c r="I11" s="13">
        <f>Present[[#This Row], [New]]+Present[[#This Row], [Updated]]</f>
      </c>
      <c r="J11" s="13">
        <f>[1]!All[[#This Row], [Total]]-[1]!All[[#This Row], [New]]-[1]!All[[#This Row], [Updated]]</f>
      </c>
      <c r="K11" s="13">
        <v>2</v>
      </c>
      <c r="L11" s="13">
        <f>Present[[#This Row], [Migrated]]/Present[[#This Row], [Time in minutes]]</f>
      </c>
    </row>
    <row x14ac:dyDescent="0.25" r="12" customHeight="1" ht="18.75">
      <c r="A12" s="11" t="s">
        <v>41</v>
      </c>
      <c r="B12" s="12">
        <v>44966</v>
      </c>
      <c r="C12" s="11" t="s">
        <v>34</v>
      </c>
      <c r="D12" s="11" t="s">
        <v>8</v>
      </c>
      <c r="E12" s="11" t="s">
        <v>37</v>
      </c>
      <c r="F12" s="13">
        <v>571</v>
      </c>
      <c r="G12" s="13">
        <v>0</v>
      </c>
      <c r="H12" s="13">
        <v>403</v>
      </c>
      <c r="I12" s="13">
        <f>Present[[#This Row], [New]]+Present[[#This Row], [Updated]]</f>
      </c>
      <c r="J12" s="13">
        <f>[1]!All[[#This Row], [Total]]-[1]!All[[#This Row], [New]]-[1]!All[[#This Row], [Updated]]</f>
      </c>
      <c r="K12" s="13">
        <v>12</v>
      </c>
      <c r="L12" s="13">
        <f>Present[[#This Row], [Migrated]]/Present[[#This Row], [Time in minutes]]</f>
      </c>
    </row>
    <row x14ac:dyDescent="0.25" r="13" customHeight="1" ht="18.75">
      <c r="A13" s="11" t="s">
        <v>41</v>
      </c>
      <c r="B13" s="12">
        <v>44966</v>
      </c>
      <c r="C13" s="11" t="s">
        <v>34</v>
      </c>
      <c r="D13" s="11" t="s">
        <v>10</v>
      </c>
      <c r="E13" s="11" t="s">
        <v>38</v>
      </c>
      <c r="F13" s="13">
        <v>1211</v>
      </c>
      <c r="G13" s="13">
        <v>0</v>
      </c>
      <c r="H13" s="13">
        <v>1184</v>
      </c>
      <c r="I13" s="13">
        <f>Present[[#This Row], [New]]+Present[[#This Row], [Updated]]</f>
      </c>
      <c r="J13" s="13">
        <f>[1]!All[[#This Row], [Total]]-[1]!All[[#This Row], [New]]-[1]!All[[#This Row], [Updated]]</f>
      </c>
      <c r="K13" s="13">
        <v>5</v>
      </c>
      <c r="L13" s="13">
        <f>Present[[#This Row], [Migrated]]/Present[[#This Row], [Time in minutes]]</f>
      </c>
    </row>
    <row x14ac:dyDescent="0.25" r="14" customHeight="1" ht="18.75">
      <c r="A14" s="11" t="s">
        <v>41</v>
      </c>
      <c r="B14" s="12">
        <v>44966</v>
      </c>
      <c r="C14" s="11" t="s">
        <v>34</v>
      </c>
      <c r="D14" s="11" t="s">
        <v>11</v>
      </c>
      <c r="E14" s="11" t="s">
        <v>35</v>
      </c>
      <c r="F14" s="13">
        <v>151</v>
      </c>
      <c r="G14" s="13">
        <v>0</v>
      </c>
      <c r="H14" s="13">
        <v>150</v>
      </c>
      <c r="I14" s="13">
        <f>Present[[#This Row], [New]]+Present[[#This Row], [Updated]]</f>
      </c>
      <c r="J14" s="13">
        <f>[1]!All[[#This Row], [Total]]-[1]!All[[#This Row], [New]]-[1]!All[[#This Row], [Updated]]</f>
      </c>
      <c r="K14" s="13">
        <v>6</v>
      </c>
      <c r="L14" s="13">
        <f>Present[[#This Row], [Migrated]]/Present[[#This Row], [Time in minutes]]</f>
      </c>
    </row>
    <row x14ac:dyDescent="0.25" r="15" customHeight="1" ht="18.75">
      <c r="A15" s="11" t="s">
        <v>41</v>
      </c>
      <c r="B15" s="12">
        <v>44966</v>
      </c>
      <c r="C15" s="11" t="s">
        <v>34</v>
      </c>
      <c r="D15" s="11" t="s">
        <v>12</v>
      </c>
      <c r="E15" s="11" t="s">
        <v>39</v>
      </c>
      <c r="F15" s="13">
        <v>1160</v>
      </c>
      <c r="G15" s="13">
        <v>0</v>
      </c>
      <c r="H15" s="13">
        <v>995</v>
      </c>
      <c r="I15" s="13">
        <f>Present[[#This Row], [New]]+Present[[#This Row], [Updated]]</f>
      </c>
      <c r="J15" s="13">
        <f>[1]!All[[#This Row], [Total]]-[1]!All[[#This Row], [New]]-[1]!All[[#This Row], [Updated]]</f>
      </c>
      <c r="K15" s="13">
        <v>4</v>
      </c>
      <c r="L15" s="13">
        <f>Present[[#This Row], [Migrated]]/Present[[#This Row], [Time in minutes]]</f>
      </c>
    </row>
    <row x14ac:dyDescent="0.25" r="16" customHeight="1" ht="18.75">
      <c r="A16" s="11" t="s">
        <v>41</v>
      </c>
      <c r="B16" s="12">
        <v>44966</v>
      </c>
      <c r="C16" s="11" t="s">
        <v>34</v>
      </c>
      <c r="D16" s="11" t="s">
        <v>14</v>
      </c>
      <c r="E16" s="11" t="s">
        <v>40</v>
      </c>
      <c r="F16" s="13">
        <v>1836</v>
      </c>
      <c r="G16" s="13">
        <v>0</v>
      </c>
      <c r="H16" s="13">
        <v>1713</v>
      </c>
      <c r="I16" s="13">
        <f>Present[[#This Row], [New]]+Present[[#This Row], [Updated]]</f>
      </c>
      <c r="J16" s="13">
        <f>[1]!All[[#This Row], [Total]]-[1]!All[[#This Row], [New]]-[1]!All[[#This Row], [Updated]]</f>
      </c>
      <c r="K16" s="13">
        <v>5</v>
      </c>
      <c r="L16" s="13">
        <f>Present[[#This Row], [Migrated]]/Present[[#This Row], [Time in minutes]]</f>
      </c>
    </row>
    <row x14ac:dyDescent="0.25" r="17" customHeight="1" ht="18.75">
      <c r="A17" s="11" t="s">
        <v>42</v>
      </c>
      <c r="B17" s="14">
        <v>44937</v>
      </c>
      <c r="C17" s="11" t="s">
        <v>34</v>
      </c>
      <c r="D17" s="11" t="s">
        <v>4</v>
      </c>
      <c r="E17" s="11" t="s">
        <v>35</v>
      </c>
      <c r="F17" s="13">
        <v>429</v>
      </c>
      <c r="G17" s="13">
        <v>0</v>
      </c>
      <c r="H17" s="13">
        <v>429</v>
      </c>
      <c r="I17" s="13">
        <f>Present[[#This Row], [New]]+Present[[#This Row], [Updated]]</f>
      </c>
      <c r="J17" s="13">
        <f>[1]!All[[#This Row], [Total]]-[1]!All[[#This Row], [New]]-[1]!All[[#This Row], [Updated]]</f>
      </c>
      <c r="K17" s="13">
        <v>20</v>
      </c>
      <c r="L17" s="13">
        <f>Present[[#This Row], [Migrated]]/Present[[#This Row], [Time in minutes]]</f>
      </c>
    </row>
    <row x14ac:dyDescent="0.25" r="18" customHeight="1" ht="18.75">
      <c r="A18" s="11" t="s">
        <v>42</v>
      </c>
      <c r="B18" s="14">
        <v>44937</v>
      </c>
      <c r="C18" s="11" t="s">
        <v>34</v>
      </c>
      <c r="D18" s="11" t="s">
        <v>6</v>
      </c>
      <c r="E18" s="11" t="s">
        <v>35</v>
      </c>
      <c r="F18" s="13">
        <v>104</v>
      </c>
      <c r="G18" s="13">
        <v>0</v>
      </c>
      <c r="H18" s="13">
        <v>104</v>
      </c>
      <c r="I18" s="13">
        <f>Present[[#This Row], [New]]+Present[[#This Row], [Updated]]</f>
      </c>
      <c r="J18" s="13">
        <f>[1]!All[[#This Row], [Total]]-[1]!All[[#This Row], [New]]-[1]!All[[#This Row], [Updated]]</f>
      </c>
      <c r="K18" s="13">
        <v>3</v>
      </c>
      <c r="L18" s="13">
        <f>Present[[#This Row], [Migrated]]/Present[[#This Row], [Time in minutes]]</f>
      </c>
    </row>
    <row x14ac:dyDescent="0.25" r="19" customHeight="1" ht="18.75">
      <c r="A19" s="11" t="s">
        <v>42</v>
      </c>
      <c r="B19" s="14">
        <v>44937</v>
      </c>
      <c r="C19" s="11" t="s">
        <v>34</v>
      </c>
      <c r="D19" s="11" t="s">
        <v>7</v>
      </c>
      <c r="E19" s="11" t="s">
        <v>36</v>
      </c>
      <c r="F19" s="13">
        <v>131</v>
      </c>
      <c r="G19" s="13">
        <v>0</v>
      </c>
      <c r="H19" s="13">
        <v>131</v>
      </c>
      <c r="I19" s="13">
        <f>Present[[#This Row], [New]]+Present[[#This Row], [Updated]]</f>
      </c>
      <c r="J19" s="13">
        <f>[1]!All[[#This Row], [Total]]-[1]!All[[#This Row], [New]]-[1]!All[[#This Row], [Updated]]</f>
      </c>
      <c r="K19" s="13">
        <v>2</v>
      </c>
      <c r="L19" s="13">
        <f>Present[[#This Row], [Migrated]]/Present[[#This Row], [Time in minutes]]</f>
      </c>
    </row>
    <row x14ac:dyDescent="0.25" r="20" customHeight="1" ht="18.75">
      <c r="A20" s="11" t="s">
        <v>42</v>
      </c>
      <c r="B20" s="14">
        <v>44937</v>
      </c>
      <c r="C20" s="11" t="s">
        <v>34</v>
      </c>
      <c r="D20" s="11" t="s">
        <v>8</v>
      </c>
      <c r="E20" s="11" t="s">
        <v>37</v>
      </c>
      <c r="F20" s="13">
        <v>1681</v>
      </c>
      <c r="G20" s="13">
        <v>0</v>
      </c>
      <c r="H20" s="13">
        <v>1603</v>
      </c>
      <c r="I20" s="13">
        <f>Present[[#This Row], [New]]+Present[[#This Row], [Updated]]</f>
      </c>
      <c r="J20" s="13">
        <f>[1]!All[[#This Row], [Total]]-[1]!All[[#This Row], [New]]-[1]!All[[#This Row], [Updated]]</f>
      </c>
      <c r="K20" s="13">
        <v>50</v>
      </c>
      <c r="L20" s="13">
        <f>Present[[#This Row], [Migrated]]/Present[[#This Row], [Time in minutes]]</f>
      </c>
    </row>
    <row x14ac:dyDescent="0.25" r="21" customHeight="1" ht="18.75">
      <c r="A21" s="11" t="s">
        <v>42</v>
      </c>
      <c r="B21" s="14">
        <v>44937</v>
      </c>
      <c r="C21" s="11" t="s">
        <v>34</v>
      </c>
      <c r="D21" s="11" t="s">
        <v>10</v>
      </c>
      <c r="E21" s="11" t="s">
        <v>38</v>
      </c>
      <c r="F21" s="13">
        <v>428</v>
      </c>
      <c r="G21" s="13">
        <v>0</v>
      </c>
      <c r="H21" s="13">
        <v>425</v>
      </c>
      <c r="I21" s="13">
        <f>Present[[#This Row], [New]]+Present[[#This Row], [Updated]]</f>
      </c>
      <c r="J21" s="13">
        <f>[1]!All[[#This Row], [Total]]-[1]!All[[#This Row], [New]]-[1]!All[[#This Row], [Updated]]</f>
      </c>
      <c r="K21" s="13">
        <v>2</v>
      </c>
      <c r="L21" s="13">
        <f>Present[[#This Row], [Migrated]]/Present[[#This Row], [Time in minutes]]</f>
      </c>
    </row>
    <row x14ac:dyDescent="0.25" r="22" customHeight="1" ht="18.75">
      <c r="A22" s="11" t="s">
        <v>42</v>
      </c>
      <c r="B22" s="14">
        <v>44937</v>
      </c>
      <c r="C22" s="11" t="s">
        <v>34</v>
      </c>
      <c r="D22" s="11" t="s">
        <v>13</v>
      </c>
      <c r="E22" s="11" t="s">
        <v>43</v>
      </c>
      <c r="F22" s="13">
        <v>389</v>
      </c>
      <c r="G22" s="13">
        <v>0</v>
      </c>
      <c r="H22" s="13">
        <v>381</v>
      </c>
      <c r="I22" s="13">
        <f>Present[[#This Row], [New]]+Present[[#This Row], [Updated]]</f>
      </c>
      <c r="J22" s="13">
        <f>[1]!All[[#This Row], [Total]]-[1]!All[[#This Row], [New]]-[1]!All[[#This Row], [Updated]]</f>
      </c>
      <c r="K22" s="13">
        <v>2</v>
      </c>
      <c r="L22" s="13">
        <f>Present[[#This Row], [Migrated]]/Present[[#This Row], [Time in minutes]]</f>
      </c>
    </row>
    <row x14ac:dyDescent="0.25" r="23" customHeight="1" ht="18.75">
      <c r="A23" s="11" t="s">
        <v>44</v>
      </c>
      <c r="B23" s="14">
        <v>44937</v>
      </c>
      <c r="C23" s="11" t="s">
        <v>34</v>
      </c>
      <c r="D23" s="11" t="s">
        <v>4</v>
      </c>
      <c r="E23" s="11" t="s">
        <v>35</v>
      </c>
      <c r="F23" s="13">
        <v>1608</v>
      </c>
      <c r="G23" s="13">
        <v>8</v>
      </c>
      <c r="H23" s="13">
        <v>1600</v>
      </c>
      <c r="I23" s="13">
        <f>Present[[#This Row], [New]]+Present[[#This Row], [Updated]]</f>
      </c>
      <c r="J23" s="13">
        <f>[1]!All[[#This Row], [Total]]-[1]!All[[#This Row], [New]]-[1]!All[[#This Row], [Updated]]</f>
      </c>
      <c r="K23" s="13">
        <v>80</v>
      </c>
      <c r="L23" s="13">
        <f>Present[[#This Row], [Migrated]]/Present[[#This Row], [Time in minutes]]</f>
      </c>
    </row>
    <row x14ac:dyDescent="0.25" r="24" customHeight="1" ht="18.75">
      <c r="A24" s="11" t="s">
        <v>44</v>
      </c>
      <c r="B24" s="14">
        <v>44937</v>
      </c>
      <c r="C24" s="11" t="s">
        <v>34</v>
      </c>
      <c r="D24" s="11" t="s">
        <v>8</v>
      </c>
      <c r="E24" s="11" t="s">
        <v>37</v>
      </c>
      <c r="F24" s="13">
        <v>1681</v>
      </c>
      <c r="G24" s="13">
        <v>0</v>
      </c>
      <c r="H24" s="13">
        <v>1603</v>
      </c>
      <c r="I24" s="13">
        <f>Present[[#This Row], [New]]+Present[[#This Row], [Updated]]</f>
      </c>
      <c r="J24" s="13">
        <f>[1]!All[[#This Row], [Total]]-[1]!All[[#This Row], [New]]-[1]!All[[#This Row], [Updated]]</f>
      </c>
      <c r="K24" s="13">
        <v>50</v>
      </c>
      <c r="L24" s="13">
        <f>Present[[#This Row], [Migrated]]/Present[[#This Row], [Time in minutes]]</f>
      </c>
    </row>
    <row x14ac:dyDescent="0.25" r="25" customHeight="1" ht="18.75">
      <c r="A25" s="11" t="s">
        <v>44</v>
      </c>
      <c r="B25" s="14">
        <v>44937</v>
      </c>
      <c r="C25" s="11" t="s">
        <v>34</v>
      </c>
      <c r="D25" s="11" t="s">
        <v>10</v>
      </c>
      <c r="E25" s="11" t="s">
        <v>38</v>
      </c>
      <c r="F25" s="13">
        <v>428</v>
      </c>
      <c r="G25" s="13">
        <v>0</v>
      </c>
      <c r="H25" s="13">
        <v>425</v>
      </c>
      <c r="I25" s="13">
        <f>Present[[#This Row], [New]]+Present[[#This Row], [Updated]]</f>
      </c>
      <c r="J25" s="13">
        <f>[1]!All[[#This Row], [Total]]-[1]!All[[#This Row], [New]]-[1]!All[[#This Row], [Updated]]</f>
      </c>
      <c r="K25" s="13">
        <v>2</v>
      </c>
      <c r="L25" s="13">
        <f>Present[[#This Row], [Migrated]]/Present[[#This Row], [Time in minutes]]</f>
      </c>
    </row>
    <row x14ac:dyDescent="0.25" r="26" customHeight="1" ht="18.75">
      <c r="A26" s="11" t="s">
        <v>44</v>
      </c>
      <c r="B26" s="14">
        <v>44937</v>
      </c>
      <c r="C26" s="11" t="s">
        <v>34</v>
      </c>
      <c r="D26" s="11" t="s">
        <v>13</v>
      </c>
      <c r="E26" s="11" t="s">
        <v>43</v>
      </c>
      <c r="F26" s="13">
        <v>389</v>
      </c>
      <c r="G26" s="13">
        <v>0</v>
      </c>
      <c r="H26" s="13">
        <v>381</v>
      </c>
      <c r="I26" s="13">
        <f>Present[[#This Row], [New]]+Present[[#This Row], [Updated]]</f>
      </c>
      <c r="J26" s="13">
        <f>[1]!All[[#This Row], [Total]]-[1]!All[[#This Row], [New]]-[1]!All[[#This Row], [Updated]]</f>
      </c>
      <c r="K26" s="13">
        <v>2</v>
      </c>
      <c r="L26" s="13">
        <f>Present[[#This Row], [Migrated]]/Present[[#This Row], [Time in minutes]]</f>
      </c>
    </row>
    <row x14ac:dyDescent="0.25" r="27" customHeight="1" ht="18.75">
      <c r="A27" s="11" t="s">
        <v>44</v>
      </c>
      <c r="B27" s="14">
        <v>44937</v>
      </c>
      <c r="C27" s="11" t="s">
        <v>34</v>
      </c>
      <c r="D27" s="11" t="s">
        <v>12</v>
      </c>
      <c r="E27" s="11" t="s">
        <v>39</v>
      </c>
      <c r="F27" s="13">
        <v>449</v>
      </c>
      <c r="G27" s="13">
        <v>0</v>
      </c>
      <c r="H27" s="13">
        <v>444</v>
      </c>
      <c r="I27" s="13">
        <f>Present[[#This Row], [New]]+Present[[#This Row], [Updated]]</f>
      </c>
      <c r="J27" s="13">
        <f>[1]!All[[#This Row], [Total]]-[1]!All[[#This Row], [New]]-[1]!All[[#This Row], [Updated]]</f>
      </c>
      <c r="K27" s="13">
        <v>2</v>
      </c>
      <c r="L27" s="13">
        <f>Present[[#This Row], [Migrated]]/Present[[#This Row], [Time in minutes]]</f>
      </c>
    </row>
    <row x14ac:dyDescent="0.25" r="28" customHeight="1" ht="18.75">
      <c r="A28" s="11" t="s">
        <v>45</v>
      </c>
      <c r="B28" s="14">
        <v>44944</v>
      </c>
      <c r="C28" s="11" t="s">
        <v>34</v>
      </c>
      <c r="D28" s="11" t="s">
        <v>4</v>
      </c>
      <c r="E28" s="11" t="s">
        <v>35</v>
      </c>
      <c r="F28" s="13">
        <v>342</v>
      </c>
      <c r="G28" s="13">
        <v>7</v>
      </c>
      <c r="H28" s="13">
        <v>335</v>
      </c>
      <c r="I28" s="13">
        <f>Present[[#This Row], [New]]+Present[[#This Row], [Updated]]</f>
      </c>
      <c r="J28" s="13">
        <f>[1]!All[[#This Row], [Total]]-[1]!All[[#This Row], [New]]-[1]!All[[#This Row], [Updated]]</f>
      </c>
      <c r="K28" s="13">
        <v>14</v>
      </c>
      <c r="L28" s="13">
        <f>Present[[#This Row], [Migrated]]/Present[[#This Row], [Time in minutes]]</f>
      </c>
    </row>
    <row x14ac:dyDescent="0.25" r="29" customHeight="1" ht="18.75">
      <c r="A29" s="11" t="s">
        <v>45</v>
      </c>
      <c r="B29" s="14">
        <v>44944</v>
      </c>
      <c r="C29" s="11" t="s">
        <v>34</v>
      </c>
      <c r="D29" s="11" t="s">
        <v>6</v>
      </c>
      <c r="E29" s="11" t="s">
        <v>35</v>
      </c>
      <c r="F29" s="13">
        <v>619</v>
      </c>
      <c r="G29" s="13">
        <v>0</v>
      </c>
      <c r="H29" s="13">
        <v>280</v>
      </c>
      <c r="I29" s="13">
        <f>Present[[#This Row], [New]]+Present[[#This Row], [Updated]]</f>
      </c>
      <c r="J29" s="13">
        <f>[1]!All[[#This Row], [Total]]-[1]!All[[#This Row], [New]]-[1]!All[[#This Row], [Updated]]</f>
      </c>
      <c r="K29" s="13">
        <v>17</v>
      </c>
      <c r="L29" s="13">
        <f>Present[[#This Row], [Migrated]]/Present[[#This Row], [Time in minutes]]</f>
      </c>
    </row>
    <row x14ac:dyDescent="0.25" r="30" customHeight="1" ht="18.75">
      <c r="A30" s="11" t="s">
        <v>45</v>
      </c>
      <c r="B30" s="14">
        <v>44944</v>
      </c>
      <c r="C30" s="11" t="s">
        <v>34</v>
      </c>
      <c r="D30" s="11" t="s">
        <v>8</v>
      </c>
      <c r="E30" s="11" t="s">
        <v>37</v>
      </c>
      <c r="F30" s="13">
        <v>760</v>
      </c>
      <c r="G30" s="13">
        <v>0</v>
      </c>
      <c r="H30" s="13">
        <v>311</v>
      </c>
      <c r="I30" s="13">
        <f>Present[[#This Row], [New]]+Present[[#This Row], [Updated]]</f>
      </c>
      <c r="J30" s="13">
        <f>[1]!All[[#This Row], [Total]]-[1]!All[[#This Row], [New]]-[1]!All[[#This Row], [Updated]]</f>
      </c>
      <c r="K30" s="13">
        <v>9</v>
      </c>
      <c r="L30" s="13">
        <f>Present[[#This Row], [Migrated]]/Present[[#This Row], [Time in minutes]]</f>
      </c>
    </row>
    <row x14ac:dyDescent="0.25" r="31" customHeight="1" ht="18.75">
      <c r="A31" s="11" t="s">
        <v>45</v>
      </c>
      <c r="B31" s="14">
        <v>44944</v>
      </c>
      <c r="C31" s="11" t="s">
        <v>34</v>
      </c>
      <c r="D31" s="11" t="s">
        <v>14</v>
      </c>
      <c r="E31" s="11" t="s">
        <v>40</v>
      </c>
      <c r="F31" s="13">
        <v>1169</v>
      </c>
      <c r="G31" s="13">
        <v>0</v>
      </c>
      <c r="H31" s="13">
        <v>1031</v>
      </c>
      <c r="I31" s="13">
        <f>Present[[#This Row], [New]]+Present[[#This Row], [Updated]]</f>
      </c>
      <c r="J31" s="13">
        <f>[1]!All[[#This Row], [Total]]-[1]!All[[#This Row], [New]]-[1]!All[[#This Row], [Updated]]</f>
      </c>
      <c r="K31" s="13">
        <v>4</v>
      </c>
      <c r="L31" s="13">
        <f>Present[[#This Row], [Migrated]]/Present[[#This Row], [Time in minutes]]</f>
      </c>
    </row>
    <row x14ac:dyDescent="0.25" r="32" customHeight="1" ht="18.75">
      <c r="A32" s="11" t="s">
        <v>46</v>
      </c>
      <c r="B32" s="14">
        <v>44950</v>
      </c>
      <c r="C32" s="11" t="s">
        <v>47</v>
      </c>
      <c r="D32" s="11" t="s">
        <v>4</v>
      </c>
      <c r="E32" s="11" t="s">
        <v>35</v>
      </c>
      <c r="F32" s="13">
        <v>2583</v>
      </c>
      <c r="G32" s="13">
        <v>0</v>
      </c>
      <c r="H32" s="13">
        <v>2583</v>
      </c>
      <c r="I32" s="13">
        <f>Present[[#This Row], [New]]+Present[[#This Row], [Updated]]</f>
      </c>
      <c r="J32" s="13">
        <f>[1]!All[[#This Row], [Total]]-[1]!All[[#This Row], [New]]-[1]!All[[#This Row], [Updated]]</f>
      </c>
      <c r="K32" s="13">
        <v>24</v>
      </c>
      <c r="L32" s="13">
        <f>Present[[#This Row], [Migrated]]/Present[[#This Row], [Time in minutes]]</f>
      </c>
    </row>
    <row x14ac:dyDescent="0.25" r="33" customHeight="1" ht="18.75">
      <c r="A33" s="11" t="s">
        <v>46</v>
      </c>
      <c r="B33" s="14">
        <v>44950</v>
      </c>
      <c r="C33" s="11" t="s">
        <v>47</v>
      </c>
      <c r="D33" s="11" t="s">
        <v>6</v>
      </c>
      <c r="E33" s="11" t="s">
        <v>35</v>
      </c>
      <c r="F33" s="13">
        <v>2330</v>
      </c>
      <c r="G33" s="13">
        <v>0</v>
      </c>
      <c r="H33" s="13">
        <v>2086</v>
      </c>
      <c r="I33" s="13">
        <f>Present[[#This Row], [New]]+Present[[#This Row], [Updated]]</f>
      </c>
      <c r="J33" s="13">
        <f>[1]!All[[#This Row], [Total]]-[1]!All[[#This Row], [New]]-[1]!All[[#This Row], [Updated]]</f>
      </c>
      <c r="K33" s="13">
        <v>39</v>
      </c>
      <c r="L33" s="13">
        <f>Present[[#This Row], [Migrated]]/Present[[#This Row], [Time in minutes]]</f>
      </c>
    </row>
    <row x14ac:dyDescent="0.25" r="34" customHeight="1" ht="18.75">
      <c r="A34" s="11" t="s">
        <v>46</v>
      </c>
      <c r="B34" s="14">
        <v>44950</v>
      </c>
      <c r="C34" s="11" t="s">
        <v>47</v>
      </c>
      <c r="D34" s="11" t="s">
        <v>12</v>
      </c>
      <c r="E34" s="11" t="s">
        <v>39</v>
      </c>
      <c r="F34" s="13">
        <v>708</v>
      </c>
      <c r="G34" s="13">
        <v>0</v>
      </c>
      <c r="H34" s="13">
        <v>639</v>
      </c>
      <c r="I34" s="13">
        <f>Present[[#This Row], [New]]+Present[[#This Row], [Updated]]</f>
      </c>
      <c r="J34" s="13">
        <f>[1]!All[[#This Row], [Total]]-[1]!All[[#This Row], [New]]-[1]!All[[#This Row], [Updated]]</f>
      </c>
      <c r="K34" s="13">
        <v>4</v>
      </c>
      <c r="L34" s="13">
        <f>Present[[#This Row], [Migrated]]/Present[[#This Row], [Time in minutes]]</f>
      </c>
    </row>
    <row x14ac:dyDescent="0.25" r="35" customHeight="1" ht="18.75">
      <c r="A35" s="11" t="s">
        <v>48</v>
      </c>
      <c r="B35" s="14">
        <v>44952</v>
      </c>
      <c r="C35" s="11" t="s">
        <v>34</v>
      </c>
      <c r="D35" s="11" t="s">
        <v>4</v>
      </c>
      <c r="E35" s="11" t="s">
        <v>35</v>
      </c>
      <c r="F35" s="13">
        <v>491</v>
      </c>
      <c r="G35" s="13">
        <v>0</v>
      </c>
      <c r="H35" s="13">
        <v>491</v>
      </c>
      <c r="I35" s="13">
        <f>Present[[#This Row], [New]]+Present[[#This Row], [Updated]]</f>
      </c>
      <c r="J35" s="13">
        <f>[1]!All[[#This Row], [Total]]-[1]!All[[#This Row], [New]]-[1]!All[[#This Row], [Updated]]</f>
      </c>
      <c r="K35" s="13">
        <v>18</v>
      </c>
      <c r="L35" s="13">
        <f>Present[[#This Row], [Migrated]]/Present[[#This Row], [Time in minutes]]</f>
      </c>
    </row>
    <row x14ac:dyDescent="0.25" r="36" customHeight="1" ht="18.75">
      <c r="A36" s="11" t="s">
        <v>48</v>
      </c>
      <c r="B36" s="14">
        <v>44952</v>
      </c>
      <c r="C36" s="11" t="s">
        <v>34</v>
      </c>
      <c r="D36" s="11" t="s">
        <v>8</v>
      </c>
      <c r="E36" s="11" t="s">
        <v>37</v>
      </c>
      <c r="F36" s="13">
        <v>509</v>
      </c>
      <c r="G36" s="13">
        <v>0</v>
      </c>
      <c r="H36" s="13">
        <v>189</v>
      </c>
      <c r="I36" s="13">
        <f>Present[[#This Row], [New]]+Present[[#This Row], [Updated]]</f>
      </c>
      <c r="J36" s="13">
        <f>[1]!All[[#This Row], [Total]]-[1]!All[[#This Row], [New]]-[1]!All[[#This Row], [Updated]]</f>
      </c>
      <c r="K36" s="13">
        <v>7</v>
      </c>
      <c r="L36" s="13">
        <f>Present[[#This Row], [Migrated]]/Present[[#This Row], [Time in minutes]]</f>
      </c>
    </row>
    <row x14ac:dyDescent="0.25" r="37" customHeight="1" ht="18.75">
      <c r="A37" s="11" t="s">
        <v>49</v>
      </c>
      <c r="B37" s="14">
        <v>44952</v>
      </c>
      <c r="C37" s="11" t="s">
        <v>34</v>
      </c>
      <c r="D37" s="11" t="s">
        <v>17</v>
      </c>
      <c r="E37" s="11" t="s">
        <v>35</v>
      </c>
      <c r="F37" s="13">
        <v>263</v>
      </c>
      <c r="G37" s="13">
        <v>0</v>
      </c>
      <c r="H37" s="13">
        <v>263</v>
      </c>
      <c r="I37" s="13">
        <f>Present[[#This Row], [New]]+Present[[#This Row], [Updated]]</f>
      </c>
      <c r="J37" s="13">
        <f>[1]!All[[#This Row], [Total]]-[1]!All[[#This Row], [New]]-[1]!All[[#This Row], [Updated]]</f>
      </c>
      <c r="K37" s="13">
        <v>13</v>
      </c>
      <c r="L37" s="13">
        <f>Present[[#This Row], [Migrated]]/Present[[#This Row], [Time in minutes]]</f>
      </c>
    </row>
    <row x14ac:dyDescent="0.25" r="38" customHeight="1" ht="18.75">
      <c r="A38" s="11" t="s">
        <v>49</v>
      </c>
      <c r="B38" s="14">
        <v>44952</v>
      </c>
      <c r="C38" s="11" t="s">
        <v>34</v>
      </c>
      <c r="D38" s="11" t="s">
        <v>8</v>
      </c>
      <c r="E38" s="11" t="s">
        <v>37</v>
      </c>
      <c r="F38" s="13">
        <v>268</v>
      </c>
      <c r="G38" s="13">
        <v>0</v>
      </c>
      <c r="H38" s="13">
        <v>194</v>
      </c>
      <c r="I38" s="13">
        <f>Present[[#This Row], [New]]+Present[[#This Row], [Updated]]</f>
      </c>
      <c r="J38" s="13">
        <f>[1]!All[[#This Row], [Total]]-[1]!All[[#This Row], [New]]-[1]!All[[#This Row], [Updated]]</f>
      </c>
      <c r="K38" s="13">
        <v>6</v>
      </c>
      <c r="L38" s="13">
        <f>Present[[#This Row], [Migrated]]/Present[[#This Row], [Time in minutes]]</f>
      </c>
    </row>
    <row x14ac:dyDescent="0.25" r="39" customHeight="1" ht="18.75">
      <c r="A39" s="11" t="s">
        <v>49</v>
      </c>
      <c r="B39" s="14">
        <v>44952</v>
      </c>
      <c r="C39" s="11" t="s">
        <v>34</v>
      </c>
      <c r="D39" s="11" t="s">
        <v>18</v>
      </c>
      <c r="E39" s="11" t="s">
        <v>39</v>
      </c>
      <c r="F39" s="13">
        <v>423</v>
      </c>
      <c r="G39" s="13">
        <v>0</v>
      </c>
      <c r="H39" s="13">
        <v>410</v>
      </c>
      <c r="I39" s="13">
        <f>Present[[#This Row], [New]]+Present[[#This Row], [Updated]]</f>
      </c>
      <c r="J39" s="13">
        <f>[1]!All[[#This Row], [Total]]-[1]!All[[#This Row], [New]]-[1]!All[[#This Row], [Updated]]</f>
      </c>
      <c r="K39" s="13">
        <v>2</v>
      </c>
      <c r="L39" s="13">
        <f>Present[[#This Row], [Migrated]]/Present[[#This Row], [Time in minutes]]</f>
      </c>
    </row>
    <row x14ac:dyDescent="0.25" r="40" customHeight="1" ht="18.75">
      <c r="A40" s="11" t="s">
        <v>50</v>
      </c>
      <c r="B40" s="14">
        <v>44965</v>
      </c>
      <c r="C40" s="11" t="s">
        <v>34</v>
      </c>
      <c r="D40" s="15" t="s">
        <v>4</v>
      </c>
      <c r="E40" s="15" t="s">
        <v>35</v>
      </c>
      <c r="F40" s="13">
        <v>4505</v>
      </c>
      <c r="G40" s="13">
        <v>14</v>
      </c>
      <c r="H40" s="13">
        <v>4491</v>
      </c>
      <c r="I40" s="13">
        <f>Present[[#This Row], [New]]+Present[[#This Row], [Updated]]</f>
      </c>
      <c r="J40" s="13">
        <f>[1]!All[[#This Row], [Total]]-[1]!All[[#This Row], [New]]-[1]!All[[#This Row], [Updated]]</f>
      </c>
      <c r="K40" s="13">
        <v>75</v>
      </c>
      <c r="L40" s="13">
        <f>Present[[#This Row], [Migrated]]/Present[[#This Row], [Time in minutes]]</f>
      </c>
    </row>
    <row x14ac:dyDescent="0.25" r="41" customHeight="1" ht="18.75">
      <c r="A41" s="11" t="s">
        <v>50</v>
      </c>
      <c r="B41" s="14">
        <v>44965</v>
      </c>
      <c r="C41" s="11" t="s">
        <v>34</v>
      </c>
      <c r="D41" s="16" t="s">
        <v>6</v>
      </c>
      <c r="E41" s="16" t="s">
        <v>35</v>
      </c>
      <c r="F41" s="13">
        <v>421</v>
      </c>
      <c r="G41" s="13">
        <v>0</v>
      </c>
      <c r="H41" s="13">
        <v>323</v>
      </c>
      <c r="I41" s="13">
        <f>Present[[#This Row], [New]]+Present[[#This Row], [Updated]]</f>
      </c>
      <c r="J41" s="13">
        <f>[1]!All[[#This Row], [Total]]-[1]!All[[#This Row], [New]]-[1]!All[[#This Row], [Updated]]</f>
      </c>
      <c r="K41" s="13">
        <v>23</v>
      </c>
      <c r="L41" s="13">
        <f>Present[[#This Row], [Migrated]]/Present[[#This Row], [Time in minutes]]</f>
      </c>
    </row>
    <row x14ac:dyDescent="0.25" r="42" customHeight="1" ht="18.75">
      <c r="A42" s="11" t="s">
        <v>50</v>
      </c>
      <c r="B42" s="14">
        <v>44965</v>
      </c>
      <c r="C42" s="11" t="s">
        <v>34</v>
      </c>
      <c r="D42" s="15" t="s">
        <v>8</v>
      </c>
      <c r="E42" s="15" t="s">
        <v>37</v>
      </c>
      <c r="F42" s="13">
        <v>2263</v>
      </c>
      <c r="G42" s="13">
        <v>0</v>
      </c>
      <c r="H42" s="13">
        <v>2237</v>
      </c>
      <c r="I42" s="13">
        <f>Present[[#This Row], [New]]+Present[[#This Row], [Updated]]</f>
      </c>
      <c r="J42" s="13">
        <f>[1]!All[[#This Row], [Total]]-[1]!All[[#This Row], [New]]-[1]!All[[#This Row], [Updated]]</f>
      </c>
      <c r="K42" s="13">
        <v>66</v>
      </c>
      <c r="L42" s="13">
        <f>Present[[#This Row], [Migrated]]/Present[[#This Row], [Time in minutes]]</f>
      </c>
    </row>
    <row x14ac:dyDescent="0.25" r="43" customHeight="1" ht="18.75">
      <c r="A43" s="11" t="s">
        <v>50</v>
      </c>
      <c r="B43" s="14">
        <v>44965</v>
      </c>
      <c r="C43" s="11" t="s">
        <v>34</v>
      </c>
      <c r="D43" s="11" t="s">
        <v>10</v>
      </c>
      <c r="E43" s="11" t="s">
        <v>38</v>
      </c>
      <c r="F43" s="13">
        <v>1768</v>
      </c>
      <c r="G43" s="13">
        <v>0</v>
      </c>
      <c r="H43" s="13">
        <v>1763</v>
      </c>
      <c r="I43" s="13">
        <f>Present[[#This Row], [New]]+Present[[#This Row], [Updated]]</f>
      </c>
      <c r="J43" s="13">
        <f>[1]!All[[#This Row], [Total]]-[1]!All[[#This Row], [New]]-[1]!All[[#This Row], [Updated]]</f>
      </c>
      <c r="K43" s="13">
        <v>9</v>
      </c>
      <c r="L43" s="13">
        <f>Present[[#This Row], [Migrated]]/Present[[#This Row], [Time in minutes]]</f>
      </c>
    </row>
    <row x14ac:dyDescent="0.25" r="44" customHeight="1" ht="18.75">
      <c r="A44" s="11" t="s">
        <v>50</v>
      </c>
      <c r="B44" s="14">
        <v>44965</v>
      </c>
      <c r="C44" s="11" t="s">
        <v>34</v>
      </c>
      <c r="D44" s="11" t="s">
        <v>11</v>
      </c>
      <c r="E44" s="11" t="s">
        <v>35</v>
      </c>
      <c r="F44" s="13">
        <v>311</v>
      </c>
      <c r="G44" s="13">
        <v>0</v>
      </c>
      <c r="H44" s="13">
        <v>307</v>
      </c>
      <c r="I44" s="13">
        <f>Present[[#This Row], [New]]+Present[[#This Row], [Updated]]</f>
      </c>
      <c r="J44" s="13">
        <f>[1]!All[[#This Row], [Total]]-[1]!All[[#This Row], [New]]-[1]!All[[#This Row], [Updated]]</f>
      </c>
      <c r="K44" s="13">
        <v>14</v>
      </c>
      <c r="L44" s="13">
        <f>Present[[#This Row], [Migrated]]/Present[[#This Row], [Time in minutes]]</f>
      </c>
    </row>
    <row x14ac:dyDescent="0.25" r="45" customHeight="1" ht="18.75">
      <c r="A45" s="11" t="s">
        <v>50</v>
      </c>
      <c r="B45" s="14">
        <v>44965</v>
      </c>
      <c r="C45" s="11" t="s">
        <v>34</v>
      </c>
      <c r="D45" s="11" t="s">
        <v>12</v>
      </c>
      <c r="E45" s="11" t="s">
        <v>39</v>
      </c>
      <c r="F45" s="13">
        <v>567</v>
      </c>
      <c r="G45" s="13">
        <v>0</v>
      </c>
      <c r="H45" s="13">
        <v>561</v>
      </c>
      <c r="I45" s="13">
        <f>Present[[#This Row], [New]]+Present[[#This Row], [Updated]]</f>
      </c>
      <c r="J45" s="13">
        <f>[1]!All[[#This Row], [Total]]-[1]!All[[#This Row], [New]]-[1]!All[[#This Row], [Updated]]</f>
      </c>
      <c r="K45" s="13">
        <v>4</v>
      </c>
      <c r="L45" s="13">
        <f>Present[[#This Row], [Migrated]]/Present[[#This Row], [Time in minutes]]</f>
      </c>
    </row>
    <row x14ac:dyDescent="0.25" r="46" customHeight="1" ht="18.75">
      <c r="A46" s="11" t="s">
        <v>51</v>
      </c>
      <c r="B46" s="14">
        <v>44965</v>
      </c>
      <c r="C46" s="11" t="s">
        <v>34</v>
      </c>
      <c r="D46" s="11" t="s">
        <v>4</v>
      </c>
      <c r="E46" s="11" t="s">
        <v>35</v>
      </c>
      <c r="F46" s="13">
        <v>9709</v>
      </c>
      <c r="G46" s="13">
        <v>43</v>
      </c>
      <c r="H46" s="13">
        <v>9666</v>
      </c>
      <c r="I46" s="13">
        <f>Present[[#This Row], [New]]+Present[[#This Row], [Updated]]</f>
      </c>
      <c r="J46" s="13">
        <f>[1]!All[[#This Row], [Total]]-[1]!All[[#This Row], [New]]-[1]!All[[#This Row], [Updated]]</f>
      </c>
      <c r="K46" s="13">
        <v>165</v>
      </c>
      <c r="L46" s="13">
        <f>Present[[#This Row], [Migrated]]/Present[[#This Row], [Time in minutes]]</f>
      </c>
    </row>
    <row x14ac:dyDescent="0.25" r="47" customHeight="1" ht="18.75">
      <c r="A47" s="11" t="s">
        <v>51</v>
      </c>
      <c r="B47" s="14">
        <v>44965</v>
      </c>
      <c r="C47" s="11" t="s">
        <v>34</v>
      </c>
      <c r="D47" s="11" t="s">
        <v>6</v>
      </c>
      <c r="E47" s="11" t="s">
        <v>35</v>
      </c>
      <c r="F47" s="13">
        <v>421</v>
      </c>
      <c r="G47" s="13">
        <v>0</v>
      </c>
      <c r="H47" s="13">
        <v>323</v>
      </c>
      <c r="I47" s="13">
        <f>Present[[#This Row], [New]]+Present[[#This Row], [Updated]]</f>
      </c>
      <c r="J47" s="13">
        <f>[1]!All[[#This Row], [Total]]-[1]!All[[#This Row], [New]]-[1]!All[[#This Row], [Updated]]</f>
      </c>
      <c r="K47" s="13">
        <v>24</v>
      </c>
      <c r="L47" s="13">
        <f>Present[[#This Row], [Migrated]]/Present[[#This Row], [Time in minutes]]</f>
      </c>
    </row>
    <row x14ac:dyDescent="0.25" r="48" customHeight="1" ht="18.75">
      <c r="A48" s="11" t="s">
        <v>51</v>
      </c>
      <c r="B48" s="14">
        <v>44965</v>
      </c>
      <c r="C48" s="11" t="s">
        <v>34</v>
      </c>
      <c r="D48" s="11" t="s">
        <v>7</v>
      </c>
      <c r="E48" s="11" t="s">
        <v>36</v>
      </c>
      <c r="F48" s="13">
        <v>310</v>
      </c>
      <c r="G48" s="13">
        <v>1</v>
      </c>
      <c r="H48" s="13">
        <v>309</v>
      </c>
      <c r="I48" s="13">
        <f>Present[[#This Row], [New]]+Present[[#This Row], [Updated]]</f>
      </c>
      <c r="J48" s="13">
        <f>[1]!All[[#This Row], [Total]]-[1]!All[[#This Row], [New]]-[1]!All[[#This Row], [Updated]]</f>
      </c>
      <c r="K48" s="13">
        <v>4</v>
      </c>
      <c r="L48" s="13">
        <f>Present[[#This Row], [Migrated]]/Present[[#This Row], [Time in minutes]]</f>
      </c>
    </row>
    <row x14ac:dyDescent="0.25" r="49" customHeight="1" ht="18.75">
      <c r="A49" s="11" t="s">
        <v>51</v>
      </c>
      <c r="B49" s="14">
        <v>44965</v>
      </c>
      <c r="C49" s="11" t="s">
        <v>34</v>
      </c>
      <c r="D49" s="11" t="s">
        <v>9</v>
      </c>
      <c r="E49" s="11" t="s">
        <v>36</v>
      </c>
      <c r="F49" s="13">
        <v>421</v>
      </c>
      <c r="G49" s="13">
        <v>0</v>
      </c>
      <c r="H49" s="13">
        <v>46</v>
      </c>
      <c r="I49" s="13">
        <f>Present[[#This Row], [New]]+Present[[#This Row], [Updated]]</f>
      </c>
      <c r="J49" s="13">
        <f>[1]!All[[#This Row], [Total]]-[1]!All[[#This Row], [New]]-[1]!All[[#This Row], [Updated]]</f>
      </c>
      <c r="K49" s="13">
        <v>2</v>
      </c>
      <c r="L49" s="13">
        <f>Present[[#This Row], [Migrated]]/Present[[#This Row], [Time in minutes]]</f>
      </c>
    </row>
    <row x14ac:dyDescent="0.25" r="50" customHeight="1" ht="18.75">
      <c r="A50" s="11" t="s">
        <v>51</v>
      </c>
      <c r="B50" s="14">
        <v>44965</v>
      </c>
      <c r="C50" s="11" t="s">
        <v>34</v>
      </c>
      <c r="D50" s="11" t="s">
        <v>8</v>
      </c>
      <c r="E50" s="11" t="s">
        <v>37</v>
      </c>
      <c r="F50" s="13">
        <v>2263</v>
      </c>
      <c r="G50" s="13">
        <v>0</v>
      </c>
      <c r="H50" s="13">
        <v>2240</v>
      </c>
      <c r="I50" s="13">
        <f>Present[[#This Row], [New]]+Present[[#This Row], [Updated]]</f>
      </c>
      <c r="J50" s="13">
        <f>[1]!All[[#This Row], [Total]]-[1]!All[[#This Row], [New]]-[1]!All[[#This Row], [Updated]]</f>
      </c>
      <c r="K50" s="13">
        <v>65</v>
      </c>
      <c r="L50" s="13">
        <f>Present[[#This Row], [Migrated]]/Present[[#This Row], [Time in minutes]]</f>
      </c>
    </row>
    <row x14ac:dyDescent="0.25" r="51" customHeight="1" ht="18.75">
      <c r="A51" s="11" t="s">
        <v>51</v>
      </c>
      <c r="B51" s="14">
        <v>44965</v>
      </c>
      <c r="C51" s="11" t="s">
        <v>34</v>
      </c>
      <c r="D51" s="11" t="s">
        <v>10</v>
      </c>
      <c r="E51" s="11" t="s">
        <v>38</v>
      </c>
      <c r="F51" s="13">
        <v>1768</v>
      </c>
      <c r="G51" s="13">
        <v>0</v>
      </c>
      <c r="H51" s="13">
        <v>1763</v>
      </c>
      <c r="I51" s="13">
        <f>Present[[#This Row], [New]]+Present[[#This Row], [Updated]]</f>
      </c>
      <c r="J51" s="13">
        <f>[1]!All[[#This Row], [Total]]-[1]!All[[#This Row], [New]]-[1]!All[[#This Row], [Updated]]</f>
      </c>
      <c r="K51" s="13">
        <v>10</v>
      </c>
      <c r="L51" s="13">
        <f>Present[[#This Row], [Migrated]]/Present[[#This Row], [Time in minutes]]</f>
      </c>
    </row>
    <row x14ac:dyDescent="0.25" r="52" customHeight="1" ht="18.75">
      <c r="A52" s="11" t="s">
        <v>51</v>
      </c>
      <c r="B52" s="14">
        <v>44965</v>
      </c>
      <c r="C52" s="11" t="s">
        <v>34</v>
      </c>
      <c r="D52" s="11" t="s">
        <v>11</v>
      </c>
      <c r="E52" s="11" t="s">
        <v>35</v>
      </c>
      <c r="F52" s="13">
        <v>311</v>
      </c>
      <c r="G52" s="13">
        <v>0</v>
      </c>
      <c r="H52" s="13">
        <v>307</v>
      </c>
      <c r="I52" s="13">
        <f>Present[[#This Row], [New]]+Present[[#This Row], [Updated]]</f>
      </c>
      <c r="J52" s="13">
        <f>[1]!All[[#This Row], [Total]]-[1]!All[[#This Row], [New]]-[1]!All[[#This Row], [Updated]]</f>
      </c>
      <c r="K52" s="13">
        <v>15</v>
      </c>
      <c r="L52" s="13">
        <f>Present[[#This Row], [Migrated]]/Present[[#This Row], [Time in minutes]]</f>
      </c>
    </row>
    <row x14ac:dyDescent="0.25" r="53" customHeight="1" ht="18.75">
      <c r="A53" s="11" t="s">
        <v>51</v>
      </c>
      <c r="B53" s="14">
        <v>44965</v>
      </c>
      <c r="C53" s="11" t="s">
        <v>34</v>
      </c>
      <c r="D53" s="11" t="s">
        <v>12</v>
      </c>
      <c r="E53" s="11" t="s">
        <v>39</v>
      </c>
      <c r="F53" s="13">
        <v>567</v>
      </c>
      <c r="G53" s="13">
        <v>0</v>
      </c>
      <c r="H53" s="13">
        <v>561</v>
      </c>
      <c r="I53" s="13">
        <f>Present[[#This Row], [New]]+Present[[#This Row], [Updated]]</f>
      </c>
      <c r="J53" s="13">
        <f>[1]!All[[#This Row], [Total]]-[1]!All[[#This Row], [New]]-[1]!All[[#This Row], [Updated]]</f>
      </c>
      <c r="K53" s="13">
        <v>3</v>
      </c>
      <c r="L53" s="13">
        <f>Present[[#This Row], [Migrated]]/Present[[#This Row], [Time in minutes]]</f>
      </c>
    </row>
    <row x14ac:dyDescent="0.25" r="54" customHeight="1" ht="18.75">
      <c r="A54" s="11" t="s">
        <v>52</v>
      </c>
      <c r="B54" s="14">
        <v>44965</v>
      </c>
      <c r="C54" s="11" t="s">
        <v>34</v>
      </c>
      <c r="D54" s="11" t="s">
        <v>16</v>
      </c>
      <c r="E54" s="11" t="s">
        <v>53</v>
      </c>
      <c r="F54" s="13">
        <v>252</v>
      </c>
      <c r="G54" s="13">
        <v>0</v>
      </c>
      <c r="H54" s="13">
        <v>252</v>
      </c>
      <c r="I54" s="13">
        <f>Present[[#This Row], [New]]+Present[[#This Row], [Updated]]</f>
      </c>
      <c r="J54" s="13">
        <f>[1]!All[[#This Row], [Total]]-[1]!All[[#This Row], [New]]-[1]!All[[#This Row], [Updated]]</f>
      </c>
      <c r="K54" s="13">
        <v>2</v>
      </c>
      <c r="L54" s="13">
        <f>Present[[#This Row], [Migrated]]/Present[[#This Row], [Time in minutes]]</f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84"/>
  <sheetViews>
    <sheetView workbookViewId="0"/>
  </sheetViews>
  <sheetFormatPr defaultRowHeight="15" x14ac:dyDescent="0.25"/>
  <cols>
    <col min="1" max="1" style="7" width="13.005" customWidth="1" bestFit="1"/>
    <col min="2" max="2" style="7" width="20.862142857142857" customWidth="1" bestFit="1"/>
    <col min="3" max="3" style="8" width="15.719285714285713" customWidth="1" bestFit="1"/>
    <col min="4" max="4" style="7" width="13.576428571428572" customWidth="1" bestFit="1"/>
    <col min="5" max="5" style="7" width="13.576428571428572" customWidth="1" bestFit="1"/>
    <col min="6" max="6" style="9" width="20.14785714285714" customWidth="1" bestFit="1"/>
    <col min="7" max="7" style="9" width="19.576428571428572" customWidth="1" bestFit="1"/>
    <col min="8" max="8" style="9" width="15.719285714285713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/>
      <c r="E1" s="1"/>
      <c r="F1" s="3" t="s">
        <v>0</v>
      </c>
      <c r="G1" s="3" t="s">
        <v>1</v>
      </c>
      <c r="H1" s="4" t="s">
        <v>2</v>
      </c>
    </row>
    <row x14ac:dyDescent="0.25" r="2" customHeight="1" ht="18.75">
      <c r="A2" s="1" t="s">
        <v>3</v>
      </c>
      <c r="B2" s="1" t="s">
        <v>4</v>
      </c>
      <c r="C2" s="5">
        <v>57.61764705882353</v>
      </c>
      <c r="D2" s="1"/>
      <c r="E2" s="1"/>
      <c r="F2" s="3" t="s">
        <v>5</v>
      </c>
      <c r="G2" s="3" t="s">
        <v>4</v>
      </c>
      <c r="H2" s="5">
        <f>AVERAGEIFS(Table6[Items/minute], Table6[Timeframe], Table7[[#This Row], [Timeframe]], Table6[Category], Table7[[#This Row], [Category]])</f>
      </c>
    </row>
    <row x14ac:dyDescent="0.25" r="3" customHeight="1" ht="18.75">
      <c r="A3" s="1" t="s">
        <v>3</v>
      </c>
      <c r="B3" s="1" t="s">
        <v>6</v>
      </c>
      <c r="C3" s="5">
        <v>32.1818181818182</v>
      </c>
      <c r="D3" s="1"/>
      <c r="E3" s="1"/>
      <c r="F3" s="3" t="s">
        <v>5</v>
      </c>
      <c r="G3" s="3" t="s">
        <v>6</v>
      </c>
      <c r="H3" s="5">
        <f>AVERAGEIFS(Table6[Items/minute], Table6[Timeframe], Table7[[#This Row], [Timeframe]], Table6[Category], Table7[[#This Row], [Category]])</f>
      </c>
    </row>
    <row x14ac:dyDescent="0.25" r="4" customHeight="1" ht="18.75">
      <c r="A4" s="1" t="s">
        <v>3</v>
      </c>
      <c r="B4" s="1" t="s">
        <v>7</v>
      </c>
      <c r="C4" s="5">
        <v>58.666666666666664</v>
      </c>
      <c r="D4" s="1"/>
      <c r="E4" s="1"/>
      <c r="F4" s="3" t="s">
        <v>5</v>
      </c>
      <c r="G4" s="3" t="s">
        <v>7</v>
      </c>
      <c r="H4" s="5">
        <f>AVERAGEIFS(Table6[Items/minute], Table6[Timeframe], Table7[[#This Row], [Timeframe]], Table6[Category], Table7[[#This Row], [Category]])</f>
      </c>
    </row>
    <row x14ac:dyDescent="0.25" r="5" customHeight="1" ht="18.75">
      <c r="A5" s="1" t="s">
        <v>3</v>
      </c>
      <c r="B5" s="1" t="s">
        <v>8</v>
      </c>
      <c r="C5" s="5">
        <v>36.63636363636363</v>
      </c>
      <c r="D5" s="1"/>
      <c r="E5" s="1"/>
      <c r="F5" s="3" t="s">
        <v>5</v>
      </c>
      <c r="G5" s="3" t="s">
        <v>9</v>
      </c>
      <c r="H5" s="5">
        <f>AVERAGEIFS(Table6[Items/minute], Table6[Timeframe], Table7[[#This Row], [Timeframe]], Table6[Category], Table7[[#This Row], [Category]])</f>
      </c>
    </row>
    <row x14ac:dyDescent="0.25" r="6" customHeight="1" ht="18.75">
      <c r="A6" s="1" t="s">
        <v>3</v>
      </c>
      <c r="B6" s="1" t="s">
        <v>10</v>
      </c>
      <c r="C6" s="5">
        <v>236.8</v>
      </c>
      <c r="D6" s="1"/>
      <c r="E6" s="1"/>
      <c r="F6" s="3" t="s">
        <v>5</v>
      </c>
      <c r="G6" s="3" t="s">
        <v>8</v>
      </c>
      <c r="H6" s="5">
        <f>AVERAGEIFS(Table6[Items/minute], Table6[Timeframe], Table7[[#This Row], [Timeframe]], Table6[Category], Table7[[#This Row], [Category]])</f>
      </c>
    </row>
    <row x14ac:dyDescent="0.25" r="7" customHeight="1" ht="18.75">
      <c r="A7" s="1" t="s">
        <v>3</v>
      </c>
      <c r="B7" s="1" t="s">
        <v>11</v>
      </c>
      <c r="C7" s="5">
        <v>25</v>
      </c>
      <c r="D7" s="1"/>
      <c r="E7" s="1"/>
      <c r="F7" s="3" t="s">
        <v>5</v>
      </c>
      <c r="G7" s="3" t="s">
        <v>10</v>
      </c>
      <c r="H7" s="5">
        <f>AVERAGEIFS(Table6[Items/minute], Table6[Timeframe], Table7[[#This Row], [Timeframe]], Table6[Category], Table7[[#This Row], [Category]])</f>
      </c>
    </row>
    <row x14ac:dyDescent="0.25" r="8" customHeight="1" ht="18.75">
      <c r="A8" s="1" t="s">
        <v>3</v>
      </c>
      <c r="B8" s="1" t="s">
        <v>12</v>
      </c>
      <c r="C8" s="5">
        <v>331.6666666666667</v>
      </c>
      <c r="D8" s="1"/>
      <c r="E8" s="1"/>
      <c r="F8" s="3" t="s">
        <v>5</v>
      </c>
      <c r="G8" s="3" t="s">
        <v>13</v>
      </c>
      <c r="H8" s="5">
        <f>AVERAGEIFS(Table6[Items/minute], Table6[Timeframe], Table7[[#This Row], [Timeframe]], Table6[Category], Table7[[#This Row], [Category]])</f>
      </c>
    </row>
    <row x14ac:dyDescent="0.25" r="9" customHeight="1" ht="18.75">
      <c r="A9" s="1" t="s">
        <v>3</v>
      </c>
      <c r="B9" s="1" t="s">
        <v>14</v>
      </c>
      <c r="C9" s="5">
        <v>428.25</v>
      </c>
      <c r="D9" s="1"/>
      <c r="E9" s="1"/>
      <c r="F9" s="3" t="s">
        <v>5</v>
      </c>
      <c r="G9" s="3" t="s">
        <v>11</v>
      </c>
      <c r="H9" s="5">
        <f>AVERAGEIFS(Table6[Items/minute], Table6[Timeframe], Table7[[#This Row], [Timeframe]], Table6[Category], Table7[[#This Row], [Category]])</f>
      </c>
    </row>
    <row x14ac:dyDescent="0.25" r="10" customHeight="1" ht="18.75">
      <c r="A10" s="1" t="s">
        <v>3</v>
      </c>
      <c r="B10" s="1" t="s">
        <v>6</v>
      </c>
      <c r="C10" s="5">
        <v>29.5</v>
      </c>
      <c r="D10" s="1"/>
      <c r="E10" s="1"/>
      <c r="F10" s="3" t="s">
        <v>5</v>
      </c>
      <c r="G10" s="3" t="s">
        <v>12</v>
      </c>
      <c r="H10" s="5">
        <f>AVERAGEIFS(Table6[Items/minute], Table6[Timeframe], Table7[[#This Row], [Timeframe]], Table6[Category], Table7[[#This Row], [Category]])</f>
      </c>
    </row>
    <row x14ac:dyDescent="0.25" r="11" customHeight="1" ht="18.75">
      <c r="A11" s="1" t="s">
        <v>3</v>
      </c>
      <c r="B11" s="1" t="s">
        <v>7</v>
      </c>
      <c r="C11" s="5">
        <v>88</v>
      </c>
      <c r="D11" s="1"/>
      <c r="E11" s="1"/>
      <c r="F11" s="3" t="s">
        <v>5</v>
      </c>
      <c r="G11" s="3" t="s">
        <v>14</v>
      </c>
      <c r="H11" s="5">
        <f>AVERAGEIFS(Table6[Items/minute], Table6[Timeframe], Table7[[#This Row], [Timeframe]], Table6[Category], Table7[[#This Row], [Category]])</f>
      </c>
    </row>
    <row x14ac:dyDescent="0.25" r="12" customHeight="1" ht="18.75">
      <c r="A12" s="1" t="s">
        <v>3</v>
      </c>
      <c r="B12" s="1" t="s">
        <v>8</v>
      </c>
      <c r="C12" s="5">
        <v>33.583333333333336</v>
      </c>
      <c r="D12" s="1"/>
      <c r="E12" s="1"/>
      <c r="F12" s="3" t="s">
        <v>3</v>
      </c>
      <c r="G12" s="3" t="s">
        <v>4</v>
      </c>
      <c r="H12" s="5">
        <f>AVERAGEIFS(Table6[Items/minute], Table6[Timeframe], Table7[[#This Row], [Timeframe]], Table6[Category], Table7[[#This Row], [Category]])</f>
      </c>
    </row>
    <row x14ac:dyDescent="0.25" r="13" customHeight="1" ht="18.75">
      <c r="A13" s="1" t="s">
        <v>3</v>
      </c>
      <c r="B13" s="1" t="s">
        <v>10</v>
      </c>
      <c r="C13" s="5">
        <v>236.8</v>
      </c>
      <c r="D13" s="1"/>
      <c r="E13" s="1"/>
      <c r="F13" s="3" t="s">
        <v>3</v>
      </c>
      <c r="G13" s="3" t="s">
        <v>6</v>
      </c>
      <c r="H13" s="5">
        <f>AVERAGEIFS(Table6[Items/minute], Table6[Timeframe], Table7[[#This Row], [Timeframe]], Table6[Category], Table7[[#This Row], [Category]])</f>
      </c>
    </row>
    <row x14ac:dyDescent="0.25" r="14" customHeight="1" ht="18.75">
      <c r="A14" s="1" t="s">
        <v>3</v>
      </c>
      <c r="B14" s="1" t="s">
        <v>11</v>
      </c>
      <c r="C14" s="5">
        <v>25</v>
      </c>
      <c r="D14" s="1"/>
      <c r="E14" s="1"/>
      <c r="F14" s="3" t="s">
        <v>3</v>
      </c>
      <c r="G14" s="3" t="s">
        <v>7</v>
      </c>
      <c r="H14" s="5">
        <f>AVERAGEIFS(Table6[Items/minute], Table6[Timeframe], Table7[[#This Row], [Timeframe]], Table6[Category], Table7[[#This Row], [Category]])</f>
      </c>
    </row>
    <row x14ac:dyDescent="0.25" r="15" customHeight="1" ht="18.75">
      <c r="A15" s="1" t="s">
        <v>3</v>
      </c>
      <c r="B15" s="1" t="s">
        <v>12</v>
      </c>
      <c r="C15" s="5">
        <v>248.75</v>
      </c>
      <c r="D15" s="1"/>
      <c r="E15" s="1"/>
      <c r="F15" s="3" t="s">
        <v>3</v>
      </c>
      <c r="G15" s="3" t="s">
        <v>9</v>
      </c>
      <c r="H15" s="5">
        <f>AVERAGEIFS(Table6[Items/minute], Table6[Timeframe], Table7[[#This Row], [Timeframe]], Table6[Category], Table7[[#This Row], [Category]])</f>
      </c>
    </row>
    <row x14ac:dyDescent="0.25" r="16" customHeight="1" ht="18.75">
      <c r="A16" s="1" t="s">
        <v>3</v>
      </c>
      <c r="B16" s="1" t="s">
        <v>14</v>
      </c>
      <c r="C16" s="5">
        <v>342.6</v>
      </c>
      <c r="D16" s="1"/>
      <c r="E16" s="1"/>
      <c r="F16" s="3" t="s">
        <v>3</v>
      </c>
      <c r="G16" s="3" t="s">
        <v>8</v>
      </c>
      <c r="H16" s="5">
        <f>AVERAGEIFS(Table6[Items/minute], Table6[Timeframe], Table7[[#This Row], [Timeframe]], Table6[Category], Table7[[#This Row], [Category]])</f>
      </c>
    </row>
    <row x14ac:dyDescent="0.25" r="17" customHeight="1" ht="18.75">
      <c r="A17" s="1" t="s">
        <v>3</v>
      </c>
      <c r="B17" s="1" t="s">
        <v>4</v>
      </c>
      <c r="C17" s="5">
        <v>101.58181818181818</v>
      </c>
      <c r="D17" s="1"/>
      <c r="E17" s="1"/>
      <c r="F17" s="3" t="s">
        <v>3</v>
      </c>
      <c r="G17" s="3" t="s">
        <v>10</v>
      </c>
      <c r="H17" s="5">
        <f>AVERAGEIFS(Table6[Items/minute], Table6[Timeframe], Table7[[#This Row], [Timeframe]], Table6[Category], Table7[[#This Row], [Category]])</f>
      </c>
    </row>
    <row x14ac:dyDescent="0.25" r="18" customHeight="1" ht="18.75">
      <c r="A18" s="1" t="s">
        <v>3</v>
      </c>
      <c r="B18" s="1" t="s">
        <v>6</v>
      </c>
      <c r="C18" s="5">
        <v>13.458333333333334</v>
      </c>
      <c r="D18" s="1"/>
      <c r="E18" s="1"/>
      <c r="F18" s="3" t="s">
        <v>3</v>
      </c>
      <c r="G18" s="3" t="s">
        <v>13</v>
      </c>
      <c r="H18" s="5">
        <f>AVERAGEIFS(Table6[Items/minute], Table6[Timeframe], Table7[[#This Row], [Timeframe]], Table6[Category], Table7[[#This Row], [Category]])</f>
      </c>
    </row>
    <row x14ac:dyDescent="0.25" r="19" customHeight="1" ht="18.75">
      <c r="A19" s="1" t="s">
        <v>3</v>
      </c>
      <c r="B19" s="1" t="s">
        <v>7</v>
      </c>
      <c r="C19" s="5">
        <v>78.25</v>
      </c>
      <c r="D19" s="1"/>
      <c r="E19" s="1"/>
      <c r="F19" s="3" t="s">
        <v>3</v>
      </c>
      <c r="G19" s="3" t="s">
        <v>11</v>
      </c>
      <c r="H19" s="5">
        <f>AVERAGEIFS(Table6[Items/minute], Table6[Timeframe], Table7[[#This Row], [Timeframe]], Table6[Category], Table7[[#This Row], [Category]])</f>
      </c>
    </row>
    <row x14ac:dyDescent="0.25" r="20" customHeight="1" ht="18.75">
      <c r="A20" s="1" t="s">
        <v>3</v>
      </c>
      <c r="B20" s="1" t="s">
        <v>9</v>
      </c>
      <c r="C20" s="5">
        <v>23</v>
      </c>
      <c r="D20" s="1"/>
      <c r="E20" s="1"/>
      <c r="F20" s="3" t="s">
        <v>3</v>
      </c>
      <c r="G20" s="3" t="s">
        <v>12</v>
      </c>
      <c r="H20" s="5">
        <f>AVERAGEIFS(Table6[Items/minute], Table6[Timeframe], Table7[[#This Row], [Timeframe]], Table6[Category], Table7[[#This Row], [Category]])</f>
      </c>
    </row>
    <row x14ac:dyDescent="0.25" r="21" customHeight="1" ht="18.75">
      <c r="A21" s="1" t="s">
        <v>3</v>
      </c>
      <c r="B21" s="1" t="s">
        <v>8</v>
      </c>
      <c r="C21" s="5">
        <v>34.46153846153846</v>
      </c>
      <c r="D21" s="1"/>
      <c r="E21" s="1"/>
      <c r="F21" s="3" t="s">
        <v>3</v>
      </c>
      <c r="G21" s="3" t="s">
        <v>14</v>
      </c>
      <c r="H21" s="5">
        <f>AVERAGEIFS(Table6[Items/minute], Table6[Timeframe], Table7[[#This Row], [Timeframe]], Table6[Category], Table7[[#This Row], [Category]])</f>
      </c>
    </row>
    <row x14ac:dyDescent="0.25" r="22" customHeight="1" ht="18.75">
      <c r="A22" s="1" t="s">
        <v>3</v>
      </c>
      <c r="B22" s="1" t="s">
        <v>10</v>
      </c>
      <c r="C22" s="5">
        <v>176.3</v>
      </c>
      <c r="D22" s="1"/>
      <c r="E22" s="1"/>
      <c r="F22" s="3"/>
      <c r="G22" s="3"/>
      <c r="H22" s="3"/>
    </row>
    <row x14ac:dyDescent="0.25" r="23" customHeight="1" ht="18.75">
      <c r="A23" s="1" t="s">
        <v>3</v>
      </c>
      <c r="B23" s="1" t="s">
        <v>11</v>
      </c>
      <c r="C23" s="5">
        <v>20.466666666666665</v>
      </c>
      <c r="D23" s="1"/>
      <c r="E23" s="1"/>
      <c r="F23" s="6" t="s">
        <v>15</v>
      </c>
      <c r="G23" s="3"/>
      <c r="H23" s="3"/>
    </row>
    <row x14ac:dyDescent="0.25" r="24" customHeight="1" ht="18.75">
      <c r="A24" s="1" t="s">
        <v>3</v>
      </c>
      <c r="B24" s="1" t="s">
        <v>12</v>
      </c>
      <c r="C24" s="5">
        <v>187</v>
      </c>
      <c r="D24" s="1"/>
      <c r="E24" s="1"/>
      <c r="F24" s="3"/>
      <c r="G24" s="3"/>
      <c r="H24" s="3"/>
    </row>
    <row x14ac:dyDescent="0.25" r="25" customHeight="1" ht="18.75">
      <c r="A25" s="1" t="s">
        <v>3</v>
      </c>
      <c r="B25" s="1" t="s">
        <v>4</v>
      </c>
      <c r="C25" s="5">
        <v>73.88</v>
      </c>
      <c r="D25" s="1"/>
      <c r="E25" s="1"/>
      <c r="F25" s="3" t="s">
        <v>1</v>
      </c>
      <c r="G25" s="4" t="s">
        <v>5</v>
      </c>
      <c r="H25" s="3" t="s">
        <v>3</v>
      </c>
    </row>
    <row x14ac:dyDescent="0.25" r="26" customHeight="1" ht="18.75">
      <c r="A26" s="1" t="s">
        <v>3</v>
      </c>
      <c r="B26" s="1" t="s">
        <v>6</v>
      </c>
      <c r="C26" s="5">
        <v>14.043478260869565</v>
      </c>
      <c r="D26" s="1"/>
      <c r="E26" s="1"/>
      <c r="F26" s="3" t="s">
        <v>4</v>
      </c>
      <c r="G26" s="5">
        <v>107</v>
      </c>
      <c r="H26" s="3"/>
    </row>
    <row x14ac:dyDescent="0.25" r="27" customHeight="1" ht="18.75">
      <c r="A27" s="1" t="s">
        <v>3</v>
      </c>
      <c r="B27" s="1" t="s">
        <v>8</v>
      </c>
      <c r="C27" s="5">
        <v>33.89393939393939</v>
      </c>
      <c r="D27" s="1"/>
      <c r="E27" s="1"/>
      <c r="F27" s="3"/>
      <c r="G27" s="5"/>
      <c r="H27" s="5">
        <v>56</v>
      </c>
    </row>
    <row x14ac:dyDescent="0.25" r="28" customHeight="1" ht="18.75">
      <c r="A28" s="1" t="s">
        <v>3</v>
      </c>
      <c r="B28" s="1" t="s">
        <v>10</v>
      </c>
      <c r="C28" s="5">
        <v>195.88888888888889</v>
      </c>
      <c r="D28" s="1"/>
      <c r="E28" s="1"/>
      <c r="F28" s="3"/>
      <c r="G28" s="5"/>
      <c r="H28" s="5"/>
    </row>
    <row x14ac:dyDescent="0.25" r="29" customHeight="1" ht="18.75">
      <c r="A29" s="1" t="s">
        <v>3</v>
      </c>
      <c r="B29" s="1" t="s">
        <v>11</v>
      </c>
      <c r="C29" s="5">
        <v>21.928571428571427</v>
      </c>
      <c r="D29" s="1"/>
      <c r="E29" s="1"/>
      <c r="F29" s="3" t="s">
        <v>6</v>
      </c>
      <c r="G29" s="5">
        <v>24</v>
      </c>
      <c r="H29" s="3"/>
    </row>
    <row x14ac:dyDescent="0.25" r="30" customHeight="1" ht="18.75">
      <c r="A30" s="1" t="s">
        <v>3</v>
      </c>
      <c r="B30" s="1" t="s">
        <v>12</v>
      </c>
      <c r="C30" s="5">
        <v>140.25</v>
      </c>
      <c r="D30" s="1"/>
      <c r="E30" s="1"/>
      <c r="F30" s="3"/>
      <c r="G30" s="5"/>
      <c r="H30" s="5">
        <v>28</v>
      </c>
    </row>
    <row x14ac:dyDescent="0.25" r="31" customHeight="1" ht="18.75">
      <c r="A31" s="1" t="s">
        <v>3</v>
      </c>
      <c r="B31" s="1" t="s">
        <v>16</v>
      </c>
      <c r="C31" s="5">
        <v>126</v>
      </c>
      <c r="D31" s="1"/>
      <c r="E31" s="1"/>
      <c r="F31" s="3"/>
      <c r="G31" s="5"/>
      <c r="H31" s="5"/>
    </row>
    <row x14ac:dyDescent="0.25" r="32" customHeight="1" ht="18.75">
      <c r="A32" s="1" t="s">
        <v>3</v>
      </c>
      <c r="B32" s="1" t="s">
        <v>4</v>
      </c>
      <c r="C32" s="5">
        <v>27.27777777777778</v>
      </c>
      <c r="D32" s="1"/>
      <c r="E32" s="1"/>
      <c r="F32" s="3" t="s">
        <v>7</v>
      </c>
      <c r="G32" s="5">
        <v>117</v>
      </c>
      <c r="H32" s="3"/>
    </row>
    <row x14ac:dyDescent="0.25" r="33" customHeight="1" ht="18.75">
      <c r="A33" s="1" t="s">
        <v>3</v>
      </c>
      <c r="B33" s="1" t="s">
        <v>8</v>
      </c>
      <c r="C33" s="5">
        <v>27</v>
      </c>
      <c r="D33" s="1"/>
      <c r="E33" s="1"/>
      <c r="F33" s="3"/>
      <c r="G33" s="5"/>
      <c r="H33" s="5">
        <v>73</v>
      </c>
    </row>
    <row x14ac:dyDescent="0.25" r="34" customHeight="1" ht="18.75">
      <c r="A34" s="1" t="s">
        <v>3</v>
      </c>
      <c r="B34" s="1" t="s">
        <v>17</v>
      </c>
      <c r="C34" s="5">
        <v>20.23076923076923</v>
      </c>
      <c r="D34" s="1"/>
      <c r="E34" s="1"/>
      <c r="F34" s="3"/>
      <c r="G34" s="5"/>
      <c r="H34" s="5"/>
    </row>
    <row x14ac:dyDescent="0.25" r="35" customHeight="1" ht="18.75">
      <c r="A35" s="1" t="s">
        <v>3</v>
      </c>
      <c r="B35" s="1" t="s">
        <v>8</v>
      </c>
      <c r="C35" s="5">
        <v>32.333333333333336</v>
      </c>
      <c r="D35" s="1"/>
      <c r="E35" s="1"/>
      <c r="F35" s="3" t="s">
        <v>9</v>
      </c>
      <c r="G35" s="5">
        <v>89</v>
      </c>
      <c r="H35" s="3"/>
    </row>
    <row x14ac:dyDescent="0.25" r="36" customHeight="1" ht="18.75">
      <c r="A36" s="1" t="s">
        <v>3</v>
      </c>
      <c r="B36" s="1" t="s">
        <v>18</v>
      </c>
      <c r="C36" s="5">
        <v>205</v>
      </c>
      <c r="D36" s="1"/>
      <c r="E36" s="1"/>
      <c r="F36" s="3"/>
      <c r="G36" s="5"/>
      <c r="H36" s="5">
        <v>23</v>
      </c>
    </row>
    <row x14ac:dyDescent="0.25" r="37" customHeight="1" ht="18.75">
      <c r="A37" s="1" t="s">
        <v>3</v>
      </c>
      <c r="B37" s="1" t="s">
        <v>4</v>
      </c>
      <c r="C37" s="5">
        <v>107.625</v>
      </c>
      <c r="D37" s="1"/>
      <c r="E37" s="1"/>
      <c r="F37" s="3"/>
      <c r="G37" s="5"/>
      <c r="H37" s="5"/>
    </row>
    <row x14ac:dyDescent="0.25" r="38" customHeight="1" ht="18.75">
      <c r="A38" s="1" t="s">
        <v>3</v>
      </c>
      <c r="B38" s="1" t="s">
        <v>6</v>
      </c>
      <c r="C38" s="5">
        <v>53.48717948717949</v>
      </c>
      <c r="D38" s="1"/>
      <c r="E38" s="1"/>
      <c r="F38" s="3" t="s">
        <v>8</v>
      </c>
      <c r="G38" s="5">
        <v>52</v>
      </c>
      <c r="H38" s="3"/>
    </row>
    <row x14ac:dyDescent="0.25" r="39" customHeight="1" ht="18.75">
      <c r="A39" s="1" t="s">
        <v>3</v>
      </c>
      <c r="B39" s="1" t="s">
        <v>12</v>
      </c>
      <c r="C39" s="5">
        <v>159.75</v>
      </c>
      <c r="D39" s="1"/>
      <c r="E39" s="1"/>
      <c r="F39" s="3"/>
      <c r="G39" s="5"/>
      <c r="H39" s="5">
        <v>33</v>
      </c>
    </row>
    <row x14ac:dyDescent="0.25" r="40" customHeight="1" ht="18.75">
      <c r="A40" s="1" t="s">
        <v>3</v>
      </c>
      <c r="B40" s="1" t="s">
        <v>4</v>
      </c>
      <c r="C40" s="5">
        <v>30.928571428571427</v>
      </c>
      <c r="D40" s="1"/>
      <c r="E40" s="1"/>
      <c r="F40" s="3"/>
      <c r="G40" s="5"/>
      <c r="H40" s="5"/>
    </row>
    <row x14ac:dyDescent="0.25" r="41" customHeight="1" ht="18.75">
      <c r="A41" s="1" t="s">
        <v>3</v>
      </c>
      <c r="B41" s="1" t="s">
        <v>6</v>
      </c>
      <c r="C41" s="5">
        <v>16.470588235294116</v>
      </c>
      <c r="D41" s="1"/>
      <c r="E41" s="1"/>
      <c r="F41" s="3" t="s">
        <v>10</v>
      </c>
      <c r="G41" s="5">
        <v>493</v>
      </c>
      <c r="H41" s="3"/>
    </row>
    <row x14ac:dyDescent="0.25" r="42" customHeight="1" ht="18.75">
      <c r="A42" s="1" t="s">
        <v>3</v>
      </c>
      <c r="B42" s="1" t="s">
        <v>8</v>
      </c>
      <c r="C42" s="5">
        <v>34.55555555555556</v>
      </c>
      <c r="D42" s="1"/>
      <c r="E42" s="1"/>
      <c r="F42" s="3"/>
      <c r="G42" s="5"/>
      <c r="H42" s="5">
        <v>212</v>
      </c>
    </row>
    <row x14ac:dyDescent="0.25" r="43" customHeight="1" ht="18.75">
      <c r="A43" s="1" t="s">
        <v>3</v>
      </c>
      <c r="B43" s="1" t="s">
        <v>14</v>
      </c>
      <c r="C43" s="5">
        <v>257.75</v>
      </c>
      <c r="D43" s="1"/>
      <c r="E43" s="1"/>
      <c r="F43" s="3"/>
      <c r="G43" s="5"/>
      <c r="H43" s="5"/>
    </row>
    <row x14ac:dyDescent="0.25" r="44" customHeight="1" ht="18.75">
      <c r="A44" s="1" t="s">
        <v>3</v>
      </c>
      <c r="B44" s="1" t="s">
        <v>4</v>
      </c>
      <c r="C44" s="5">
        <v>21.45</v>
      </c>
      <c r="D44" s="1"/>
      <c r="E44" s="1"/>
      <c r="F44" s="3" t="s">
        <v>13</v>
      </c>
      <c r="G44" s="5">
        <v>338</v>
      </c>
      <c r="H44" s="3"/>
    </row>
    <row x14ac:dyDescent="0.25" r="45" customHeight="1" ht="18.75">
      <c r="A45" s="1" t="s">
        <v>3</v>
      </c>
      <c r="B45" s="1" t="s">
        <v>6</v>
      </c>
      <c r="C45" s="5">
        <v>34.666666666666664</v>
      </c>
      <c r="D45" s="1"/>
      <c r="E45" s="1"/>
      <c r="F45" s="3"/>
      <c r="G45" s="5"/>
      <c r="H45" s="5">
        <v>191</v>
      </c>
    </row>
    <row x14ac:dyDescent="0.25" r="46" customHeight="1" ht="18.75">
      <c r="A46" s="1" t="s">
        <v>3</v>
      </c>
      <c r="B46" s="1" t="s">
        <v>7</v>
      </c>
      <c r="C46" s="5">
        <v>65.5</v>
      </c>
      <c r="D46" s="1"/>
      <c r="E46" s="1"/>
      <c r="F46" s="3"/>
      <c r="G46" s="5"/>
      <c r="H46" s="5"/>
    </row>
    <row x14ac:dyDescent="0.25" r="47" customHeight="1" ht="18.75">
      <c r="A47" s="1" t="s">
        <v>3</v>
      </c>
      <c r="B47" s="1" t="s">
        <v>8</v>
      </c>
      <c r="C47" s="5">
        <v>32.06</v>
      </c>
      <c r="D47" s="1"/>
      <c r="E47" s="1"/>
      <c r="F47" s="3" t="s">
        <v>11</v>
      </c>
      <c r="G47" s="5">
        <v>84</v>
      </c>
      <c r="H47" s="3"/>
    </row>
    <row x14ac:dyDescent="0.25" r="48" customHeight="1" ht="18.75">
      <c r="A48" s="1" t="s">
        <v>3</v>
      </c>
      <c r="B48" s="1" t="s">
        <v>10</v>
      </c>
      <c r="C48" s="5">
        <v>212.5</v>
      </c>
      <c r="D48" s="1"/>
      <c r="E48" s="1"/>
      <c r="F48" s="3"/>
      <c r="G48" s="5"/>
      <c r="H48" s="5">
        <v>23</v>
      </c>
    </row>
    <row x14ac:dyDescent="0.25" r="49" customHeight="1" ht="18.75">
      <c r="A49" s="1" t="s">
        <v>3</v>
      </c>
      <c r="B49" s="1" t="s">
        <v>13</v>
      </c>
      <c r="C49" s="5">
        <v>190.5</v>
      </c>
      <c r="D49" s="1"/>
      <c r="E49" s="1"/>
      <c r="F49" s="3"/>
      <c r="G49" s="5"/>
      <c r="H49" s="5"/>
    </row>
    <row x14ac:dyDescent="0.25" r="50" customHeight="1" ht="18.75">
      <c r="A50" s="1" t="s">
        <v>3</v>
      </c>
      <c r="B50" s="1" t="s">
        <v>4</v>
      </c>
      <c r="C50" s="5">
        <v>28</v>
      </c>
      <c r="D50" s="1"/>
      <c r="E50" s="1"/>
      <c r="F50" s="3" t="s">
        <v>12</v>
      </c>
      <c r="G50" s="5">
        <v>336</v>
      </c>
      <c r="H50" s="3"/>
    </row>
    <row x14ac:dyDescent="0.25" r="51" customHeight="1" ht="18.75">
      <c r="A51" s="1" t="s">
        <v>3</v>
      </c>
      <c r="B51" s="1" t="s">
        <v>8</v>
      </c>
      <c r="C51" s="5">
        <v>32.06</v>
      </c>
      <c r="D51" s="1"/>
      <c r="E51" s="1"/>
      <c r="F51" s="3"/>
      <c r="G51" s="5"/>
      <c r="H51" s="5">
        <v>215</v>
      </c>
    </row>
    <row x14ac:dyDescent="0.25" r="52" customHeight="1" ht="18.75">
      <c r="A52" s="1" t="s">
        <v>3</v>
      </c>
      <c r="B52" s="1" t="s">
        <v>10</v>
      </c>
      <c r="C52" s="5">
        <v>212.5</v>
      </c>
      <c r="D52" s="1"/>
      <c r="E52" s="1"/>
      <c r="F52" s="3"/>
      <c r="G52" s="5"/>
      <c r="H52" s="5"/>
    </row>
    <row x14ac:dyDescent="0.25" r="53" customHeight="1" ht="18.75">
      <c r="A53" s="1" t="s">
        <v>3</v>
      </c>
      <c r="B53" s="1" t="s">
        <v>13</v>
      </c>
      <c r="C53" s="5">
        <v>190.5</v>
      </c>
      <c r="D53" s="1"/>
      <c r="E53" s="1"/>
      <c r="F53" s="3" t="s">
        <v>14</v>
      </c>
      <c r="G53" s="5">
        <v>335</v>
      </c>
      <c r="H53" s="3"/>
    </row>
    <row x14ac:dyDescent="0.25" r="54" customHeight="1" ht="18.75">
      <c r="A54" s="1" t="s">
        <v>3</v>
      </c>
      <c r="B54" s="1" t="s">
        <v>12</v>
      </c>
      <c r="C54" s="5">
        <v>222</v>
      </c>
      <c r="D54" s="1"/>
      <c r="E54" s="1"/>
      <c r="F54" s="3"/>
      <c r="G54" s="5"/>
      <c r="H54" s="5">
        <v>343</v>
      </c>
    </row>
    <row x14ac:dyDescent="0.25" r="55" customHeight="1" ht="18.75">
      <c r="A55" s="1" t="s">
        <v>5</v>
      </c>
      <c r="B55" s="1" t="s">
        <v>4</v>
      </c>
      <c r="C55" s="5">
        <v>60.525</v>
      </c>
      <c r="D55" s="1"/>
      <c r="E55" s="1"/>
      <c r="F55" s="3"/>
      <c r="G55" s="5"/>
      <c r="H55" s="3"/>
    </row>
    <row x14ac:dyDescent="0.25" r="56" customHeight="1" ht="18.75">
      <c r="A56" s="1" t="s">
        <v>5</v>
      </c>
      <c r="B56" s="1" t="s">
        <v>17</v>
      </c>
      <c r="C56" s="5">
        <v>70.3157894736842</v>
      </c>
      <c r="D56" s="1"/>
      <c r="E56" s="1"/>
      <c r="F56" s="3" t="s">
        <v>19</v>
      </c>
      <c r="G56" s="5">
        <f>AVERAGE(G26:G53)</f>
      </c>
      <c r="H56" s="3"/>
    </row>
    <row x14ac:dyDescent="0.25" r="57" customHeight="1" ht="18.75">
      <c r="A57" s="1" t="s">
        <v>5</v>
      </c>
      <c r="B57" s="1" t="s">
        <v>12</v>
      </c>
      <c r="C57" s="5">
        <v>931.75</v>
      </c>
      <c r="D57" s="1"/>
      <c r="E57" s="1"/>
      <c r="F57" s="3"/>
      <c r="G57" s="5"/>
      <c r="H57" s="5">
        <f>AVERAGE(H27:H54)</f>
      </c>
    </row>
    <row x14ac:dyDescent="0.25" r="58" customHeight="1" ht="18.75">
      <c r="A58" s="1" t="s">
        <v>5</v>
      </c>
      <c r="B58" s="1" t="s">
        <v>8</v>
      </c>
      <c r="C58" s="5">
        <v>55.6</v>
      </c>
      <c r="D58" s="1"/>
      <c r="E58" s="1"/>
      <c r="F58" s="3"/>
      <c r="G58" s="5"/>
      <c r="H58" s="3"/>
    </row>
    <row x14ac:dyDescent="0.25" r="59" customHeight="1" ht="18.75">
      <c r="A59" s="1" t="s">
        <v>5</v>
      </c>
      <c r="B59" s="1" t="s">
        <v>10</v>
      </c>
      <c r="C59" s="5">
        <v>266.6666666666667</v>
      </c>
      <c r="D59" s="1"/>
      <c r="E59" s="1"/>
      <c r="F59" s="3"/>
      <c r="G59" s="5"/>
      <c r="H59" s="5"/>
    </row>
    <row x14ac:dyDescent="0.25" r="60" customHeight="1" ht="18.75">
      <c r="A60" s="1" t="s">
        <v>5</v>
      </c>
      <c r="B60" s="1" t="s">
        <v>4</v>
      </c>
      <c r="C60" s="5">
        <v>110.07142857142857</v>
      </c>
      <c r="D60" s="1"/>
      <c r="E60" s="1"/>
      <c r="F60" s="3"/>
      <c r="G60" s="5"/>
      <c r="H60" s="3"/>
    </row>
    <row x14ac:dyDescent="0.25" r="61" customHeight="1" ht="18.75">
      <c r="A61" s="1" t="s">
        <v>5</v>
      </c>
      <c r="B61" s="1" t="s">
        <v>9</v>
      </c>
      <c r="C61" s="5">
        <v>89</v>
      </c>
      <c r="D61" s="1"/>
      <c r="E61" s="1"/>
      <c r="F61" s="3" t="s">
        <v>5</v>
      </c>
      <c r="G61" s="3" t="s">
        <v>3</v>
      </c>
      <c r="H61" s="3"/>
    </row>
    <row x14ac:dyDescent="0.25" r="62" customHeight="1" ht="18.75">
      <c r="A62" s="1" t="s">
        <v>5</v>
      </c>
      <c r="B62" s="1" t="s">
        <v>8</v>
      </c>
      <c r="C62" s="5">
        <v>77.65</v>
      </c>
      <c r="D62" s="1"/>
      <c r="E62" s="1"/>
      <c r="F62" s="5">
        <f>G56</f>
      </c>
      <c r="G62" s="5">
        <f>H57</f>
      </c>
      <c r="H62" s="3"/>
    </row>
    <row x14ac:dyDescent="0.25" r="63" customHeight="1" ht="18.75">
      <c r="A63" s="1" t="s">
        <v>5</v>
      </c>
      <c r="B63" s="1" t="s">
        <v>10</v>
      </c>
      <c r="C63" s="5">
        <v>243</v>
      </c>
      <c r="D63" s="1"/>
      <c r="E63" s="1"/>
      <c r="F63" s="3"/>
      <c r="G63" s="3"/>
      <c r="H63" s="3"/>
    </row>
    <row x14ac:dyDescent="0.25" r="64" customHeight="1" ht="18.75">
      <c r="A64" s="1" t="s">
        <v>5</v>
      </c>
      <c r="B64" s="1" t="s">
        <v>4</v>
      </c>
      <c r="C64" s="5">
        <v>44.214285714285715</v>
      </c>
      <c r="D64" s="1"/>
      <c r="E64" s="1"/>
      <c r="F64" s="3"/>
      <c r="G64" s="3"/>
      <c r="H64" s="3"/>
    </row>
    <row x14ac:dyDescent="0.25" r="65" customHeight="1" ht="18.75">
      <c r="A65" s="1" t="s">
        <v>5</v>
      </c>
      <c r="B65" s="1" t="s">
        <v>7</v>
      </c>
      <c r="C65" s="5">
        <v>9.333333333333334</v>
      </c>
      <c r="D65" s="1"/>
      <c r="E65" s="1"/>
      <c r="F65" s="3"/>
      <c r="G65" s="3"/>
      <c r="H65" s="3"/>
    </row>
    <row x14ac:dyDescent="0.25" r="66" customHeight="1" ht="18.75">
      <c r="A66" s="1" t="s">
        <v>5</v>
      </c>
      <c r="B66" s="1" t="s">
        <v>8</v>
      </c>
      <c r="C66" s="5">
        <v>19.150943396226417</v>
      </c>
      <c r="D66" s="1"/>
      <c r="E66" s="1"/>
      <c r="F66" s="3"/>
      <c r="G66" s="3"/>
      <c r="H66" s="3"/>
    </row>
    <row x14ac:dyDescent="0.25" r="67" customHeight="1" ht="18.75">
      <c r="A67" s="1" t="s">
        <v>5</v>
      </c>
      <c r="B67" s="1" t="s">
        <v>13</v>
      </c>
      <c r="C67" s="5">
        <v>14.333333333333334</v>
      </c>
      <c r="D67" s="1"/>
      <c r="E67" s="1"/>
      <c r="F67" s="3"/>
      <c r="G67" s="3"/>
      <c r="H67" s="3"/>
    </row>
    <row x14ac:dyDescent="0.25" r="68" customHeight="1" ht="18.75">
      <c r="A68" s="1" t="s">
        <v>5</v>
      </c>
      <c r="B68" s="1" t="s">
        <v>12</v>
      </c>
      <c r="C68" s="5">
        <v>181</v>
      </c>
      <c r="D68" s="1"/>
      <c r="E68" s="1"/>
      <c r="F68" s="3"/>
      <c r="G68" s="3"/>
      <c r="H68" s="3"/>
    </row>
    <row x14ac:dyDescent="0.25" r="69" customHeight="1" ht="18.75">
      <c r="A69" s="1" t="s">
        <v>5</v>
      </c>
      <c r="B69" s="1" t="s">
        <v>20</v>
      </c>
      <c r="C69" s="5">
        <v>13.166666666666666</v>
      </c>
      <c r="D69" s="1"/>
      <c r="E69" s="1"/>
      <c r="F69" s="3"/>
      <c r="G69" s="3"/>
      <c r="H69" s="3"/>
    </row>
    <row x14ac:dyDescent="0.25" r="70" customHeight="1" ht="18.75">
      <c r="A70" s="1" t="s">
        <v>5</v>
      </c>
      <c r="B70" s="1" t="s">
        <v>14</v>
      </c>
      <c r="C70" s="5">
        <v>129.875</v>
      </c>
      <c r="D70" s="1"/>
      <c r="E70" s="1"/>
      <c r="F70" s="3"/>
      <c r="G70" s="3"/>
      <c r="H70" s="3"/>
    </row>
    <row x14ac:dyDescent="0.25" r="71" customHeight="1" ht="18.75">
      <c r="A71" s="1" t="s">
        <v>5</v>
      </c>
      <c r="B71" s="1" t="s">
        <v>21</v>
      </c>
      <c r="C71" s="5">
        <v>127.6</v>
      </c>
      <c r="D71" s="1"/>
      <c r="E71" s="1"/>
      <c r="F71" s="3"/>
      <c r="G71" s="3"/>
      <c r="H71" s="3"/>
    </row>
    <row x14ac:dyDescent="0.25" r="72" customHeight="1" ht="18.75">
      <c r="A72" s="1" t="s">
        <v>5</v>
      </c>
      <c r="B72" s="1" t="s">
        <v>4</v>
      </c>
      <c r="C72" s="5">
        <v>15.904761904761905</v>
      </c>
      <c r="D72" s="1"/>
      <c r="E72" s="1"/>
      <c r="F72" s="3"/>
      <c r="G72" s="3"/>
      <c r="H72" s="3"/>
    </row>
    <row x14ac:dyDescent="0.25" r="73" customHeight="1" ht="18.75">
      <c r="A73" s="1" t="s">
        <v>5</v>
      </c>
      <c r="B73" s="1" t="s">
        <v>8</v>
      </c>
      <c r="C73" s="5">
        <v>25</v>
      </c>
      <c r="D73" s="1"/>
      <c r="E73" s="1"/>
      <c r="F73" s="3"/>
      <c r="G73" s="3"/>
      <c r="H73" s="3"/>
    </row>
    <row x14ac:dyDescent="0.25" r="74" customHeight="1" ht="18.75">
      <c r="A74" s="1" t="s">
        <v>5</v>
      </c>
      <c r="B74" s="1" t="s">
        <v>10</v>
      </c>
      <c r="C74" s="5">
        <v>177.375</v>
      </c>
      <c r="D74" s="1"/>
      <c r="E74" s="1"/>
      <c r="F74" s="3"/>
      <c r="G74" s="3"/>
      <c r="H74" s="3"/>
    </row>
    <row x14ac:dyDescent="0.25" r="75" customHeight="1" ht="18.75">
      <c r="A75" s="1" t="s">
        <v>5</v>
      </c>
      <c r="B75" s="1" t="s">
        <v>13</v>
      </c>
      <c r="C75" s="5">
        <v>37.411764705882355</v>
      </c>
      <c r="D75" s="1"/>
      <c r="E75" s="1"/>
      <c r="F75" s="3"/>
      <c r="G75" s="3"/>
      <c r="H75" s="3"/>
    </row>
    <row x14ac:dyDescent="0.25" r="76" customHeight="1" ht="18.75">
      <c r="A76" s="1" t="s">
        <v>5</v>
      </c>
      <c r="B76" s="1" t="s">
        <v>12</v>
      </c>
      <c r="C76" s="5">
        <v>72.875</v>
      </c>
      <c r="D76" s="1"/>
      <c r="E76" s="1"/>
      <c r="F76" s="3"/>
      <c r="G76" s="3"/>
      <c r="H76" s="3"/>
    </row>
    <row x14ac:dyDescent="0.25" r="77" customHeight="1" ht="18.75">
      <c r="A77" s="1" t="s">
        <v>5</v>
      </c>
      <c r="B77" s="1" t="s">
        <v>21</v>
      </c>
      <c r="C77" s="5">
        <v>25.52</v>
      </c>
      <c r="D77" s="1"/>
      <c r="E77" s="1"/>
      <c r="F77" s="3"/>
      <c r="G77" s="3"/>
      <c r="H77" s="3"/>
    </row>
    <row x14ac:dyDescent="0.25" r="78" customHeight="1" ht="18.75">
      <c r="A78" s="1" t="s">
        <v>5</v>
      </c>
      <c r="B78" s="1" t="s">
        <v>4</v>
      </c>
      <c r="C78" s="5">
        <v>13.36111111111111</v>
      </c>
      <c r="D78" s="1"/>
      <c r="E78" s="1"/>
      <c r="F78" s="3"/>
      <c r="G78" s="3"/>
      <c r="H78" s="3"/>
    </row>
    <row x14ac:dyDescent="0.25" r="79" customHeight="1" ht="18.75">
      <c r="A79" s="1" t="s">
        <v>5</v>
      </c>
      <c r="B79" s="1" t="s">
        <v>4</v>
      </c>
      <c r="C79" s="5">
        <v>30.333333333333332</v>
      </c>
      <c r="D79" s="1"/>
      <c r="E79" s="1"/>
      <c r="F79" s="3"/>
      <c r="G79" s="3"/>
      <c r="H79" s="3"/>
    </row>
    <row x14ac:dyDescent="0.25" r="80" customHeight="1" ht="18.75">
      <c r="A80" s="1" t="s">
        <v>5</v>
      </c>
      <c r="B80" s="1" t="s">
        <v>4</v>
      </c>
      <c r="C80" s="5">
        <v>354</v>
      </c>
      <c r="D80" s="1"/>
      <c r="E80" s="1"/>
      <c r="F80" s="3"/>
      <c r="G80" s="3"/>
      <c r="H80" s="3"/>
    </row>
    <row x14ac:dyDescent="0.25" r="81" customHeight="1" ht="18.75">
      <c r="A81" s="1" t="s">
        <v>5</v>
      </c>
      <c r="B81" s="1" t="s">
        <v>13</v>
      </c>
      <c r="C81" s="5">
        <v>442.54545454545456</v>
      </c>
      <c r="D81" s="1"/>
      <c r="E81" s="1"/>
      <c r="F81" s="3"/>
      <c r="G81" s="3"/>
      <c r="H81" s="3"/>
    </row>
    <row x14ac:dyDescent="0.25" r="82" customHeight="1" ht="18.75">
      <c r="A82" s="1" t="s">
        <v>5</v>
      </c>
      <c r="B82" s="1" t="s">
        <v>11</v>
      </c>
      <c r="C82" s="5">
        <v>99.54545454545455</v>
      </c>
      <c r="D82" s="1"/>
      <c r="E82" s="1"/>
      <c r="F82" s="3"/>
      <c r="G82" s="3"/>
      <c r="H82" s="3"/>
    </row>
    <row x14ac:dyDescent="0.25" r="83" customHeight="1" ht="18.75">
      <c r="A83" s="1" t="s">
        <v>5</v>
      </c>
      <c r="B83" s="1" t="s">
        <v>12</v>
      </c>
      <c r="C83" s="5">
        <v>557.875</v>
      </c>
      <c r="D83" s="1"/>
      <c r="E83" s="1"/>
      <c r="F83" s="3"/>
      <c r="G83" s="3"/>
      <c r="H83" s="3"/>
    </row>
    <row x14ac:dyDescent="0.25" r="84" customHeight="1" ht="18.75">
      <c r="A84" s="1" t="s">
        <v>5</v>
      </c>
      <c r="B84" s="1" t="s">
        <v>10</v>
      </c>
      <c r="C84" s="5">
        <v>332.8</v>
      </c>
      <c r="D84" s="1"/>
      <c r="E84" s="1"/>
      <c r="F84" s="3"/>
      <c r="G84" s="3"/>
      <c r="H84" s="3"/>
    </row>
    <row x14ac:dyDescent="0.25" r="85" customHeight="1" ht="18.75">
      <c r="A85" s="1" t="s">
        <v>5</v>
      </c>
      <c r="B85" s="1" t="s">
        <v>8</v>
      </c>
      <c r="C85" s="5">
        <v>56.5</v>
      </c>
      <c r="D85" s="1"/>
      <c r="E85" s="1"/>
      <c r="F85" s="3"/>
      <c r="G85" s="3"/>
      <c r="H85" s="3"/>
    </row>
    <row x14ac:dyDescent="0.25" r="86" customHeight="1" ht="18.75">
      <c r="A86" s="1" t="s">
        <v>5</v>
      </c>
      <c r="B86" s="1" t="s">
        <v>10</v>
      </c>
      <c r="C86" s="5">
        <v>279.3333333333333</v>
      </c>
      <c r="D86" s="1"/>
      <c r="E86" s="1"/>
      <c r="F86" s="3"/>
      <c r="G86" s="3"/>
      <c r="H86" s="3"/>
    </row>
    <row x14ac:dyDescent="0.25" r="87" customHeight="1" ht="18.75">
      <c r="A87" s="1" t="s">
        <v>5</v>
      </c>
      <c r="B87" s="1" t="s">
        <v>13</v>
      </c>
      <c r="C87" s="5">
        <v>380.5</v>
      </c>
      <c r="D87" s="1"/>
      <c r="E87" s="1"/>
      <c r="F87" s="3"/>
      <c r="G87" s="3"/>
      <c r="H87" s="3"/>
    </row>
    <row x14ac:dyDescent="0.25" r="88" customHeight="1" ht="18.75">
      <c r="A88" s="1" t="s">
        <v>5</v>
      </c>
      <c r="B88" s="1" t="s">
        <v>11</v>
      </c>
      <c r="C88" s="5">
        <v>24.428571428571427</v>
      </c>
      <c r="D88" s="1"/>
      <c r="E88" s="1"/>
      <c r="F88" s="3"/>
      <c r="G88" s="3"/>
      <c r="H88" s="3"/>
    </row>
    <row x14ac:dyDescent="0.25" r="89" customHeight="1" ht="18.75">
      <c r="A89" s="1" t="s">
        <v>5</v>
      </c>
      <c r="B89" s="1" t="s">
        <v>12</v>
      </c>
      <c r="C89" s="5">
        <v>261.6666666666667</v>
      </c>
      <c r="D89" s="1"/>
      <c r="E89" s="1"/>
      <c r="F89" s="3"/>
      <c r="G89" s="3"/>
      <c r="H89" s="3"/>
    </row>
    <row x14ac:dyDescent="0.25" r="90" customHeight="1" ht="18.75">
      <c r="A90" s="1" t="s">
        <v>5</v>
      </c>
      <c r="B90" s="1" t="s">
        <v>4</v>
      </c>
      <c r="C90" s="5">
        <v>67.25</v>
      </c>
      <c r="D90" s="1"/>
      <c r="E90" s="1"/>
      <c r="F90" s="3"/>
      <c r="G90" s="3"/>
      <c r="H90" s="3"/>
    </row>
    <row x14ac:dyDescent="0.25" r="91" customHeight="1" ht="18.75">
      <c r="A91" s="1" t="s">
        <v>5</v>
      </c>
      <c r="B91" s="1" t="s">
        <v>13</v>
      </c>
      <c r="C91" s="5">
        <v>45</v>
      </c>
      <c r="D91" s="1"/>
      <c r="E91" s="1"/>
      <c r="F91" s="3"/>
      <c r="G91" s="3"/>
      <c r="H91" s="3"/>
    </row>
    <row x14ac:dyDescent="0.25" r="92" customHeight="1" ht="18.75">
      <c r="A92" s="1" t="s">
        <v>5</v>
      </c>
      <c r="B92" s="1" t="s">
        <v>12</v>
      </c>
      <c r="C92" s="5">
        <v>61</v>
      </c>
      <c r="D92" s="1"/>
      <c r="E92" s="1"/>
      <c r="F92" s="3"/>
      <c r="G92" s="3"/>
      <c r="H92" s="3"/>
    </row>
    <row x14ac:dyDescent="0.25" r="93" customHeight="1" ht="18.75">
      <c r="A93" s="1" t="s">
        <v>5</v>
      </c>
      <c r="B93" s="1" t="s">
        <v>12</v>
      </c>
      <c r="C93" s="5">
        <v>62</v>
      </c>
      <c r="D93" s="1"/>
      <c r="E93" s="1"/>
      <c r="F93" s="3"/>
      <c r="G93" s="3"/>
      <c r="H93" s="3"/>
    </row>
    <row x14ac:dyDescent="0.25" r="94" customHeight="1" ht="18.75">
      <c r="A94" s="1" t="s">
        <v>5</v>
      </c>
      <c r="B94" s="1" t="s">
        <v>6</v>
      </c>
      <c r="C94" s="5">
        <v>33.91304347826087</v>
      </c>
      <c r="D94" s="1"/>
      <c r="E94" s="1"/>
      <c r="F94" s="3"/>
      <c r="G94" s="3"/>
      <c r="H94" s="3"/>
    </row>
    <row x14ac:dyDescent="0.25" r="95" customHeight="1" ht="18.75">
      <c r="A95" s="1" t="s">
        <v>5</v>
      </c>
      <c r="B95" s="1" t="s">
        <v>8</v>
      </c>
      <c r="C95" s="5">
        <v>71.7</v>
      </c>
      <c r="D95" s="1"/>
      <c r="E95" s="1"/>
      <c r="F95" s="3"/>
      <c r="G95" s="3"/>
      <c r="H95" s="3"/>
    </row>
    <row x14ac:dyDescent="0.25" r="96" customHeight="1" ht="18.75">
      <c r="A96" s="1" t="s">
        <v>5</v>
      </c>
      <c r="B96" s="1" t="s">
        <v>10</v>
      </c>
      <c r="C96" s="5">
        <v>90.3</v>
      </c>
      <c r="D96" s="1"/>
      <c r="E96" s="1"/>
      <c r="F96" s="3"/>
      <c r="G96" s="3"/>
      <c r="H96" s="3"/>
    </row>
    <row x14ac:dyDescent="0.25" r="97" customHeight="1" ht="18.75">
      <c r="A97" s="1" t="s">
        <v>5</v>
      </c>
      <c r="B97" s="1" t="s">
        <v>13</v>
      </c>
      <c r="C97" s="5">
        <v>504.8333333333333</v>
      </c>
      <c r="D97" s="1"/>
      <c r="E97" s="1"/>
      <c r="F97" s="3"/>
      <c r="G97" s="3"/>
      <c r="H97" s="3"/>
    </row>
    <row x14ac:dyDescent="0.25" r="98" customHeight="1" ht="18.75">
      <c r="A98" s="1" t="s">
        <v>5</v>
      </c>
      <c r="B98" s="1" t="s">
        <v>11</v>
      </c>
      <c r="C98" s="5">
        <v>20</v>
      </c>
      <c r="D98" s="1"/>
      <c r="E98" s="1"/>
      <c r="F98" s="3"/>
      <c r="G98" s="3"/>
      <c r="H98" s="3"/>
    </row>
    <row x14ac:dyDescent="0.25" r="99" customHeight="1" ht="18.75">
      <c r="A99" s="1" t="s">
        <v>5</v>
      </c>
      <c r="B99" s="1" t="s">
        <v>12</v>
      </c>
      <c r="C99" s="5">
        <v>129.7</v>
      </c>
      <c r="D99" s="1"/>
      <c r="E99" s="1"/>
      <c r="F99" s="3"/>
      <c r="G99" s="3"/>
      <c r="H99" s="3"/>
    </row>
    <row x14ac:dyDescent="0.25" r="100" customHeight="1" ht="18.75">
      <c r="A100" s="1" t="s">
        <v>5</v>
      </c>
      <c r="B100" s="1" t="s">
        <v>20</v>
      </c>
      <c r="C100" s="5">
        <v>247.5</v>
      </c>
      <c r="D100" s="1"/>
      <c r="E100" s="1"/>
      <c r="F100" s="3"/>
      <c r="G100" s="3"/>
      <c r="H100" s="3"/>
    </row>
    <row x14ac:dyDescent="0.25" r="101" customHeight="1" ht="18.75">
      <c r="A101" s="1" t="s">
        <v>5</v>
      </c>
      <c r="B101" s="1" t="s">
        <v>7</v>
      </c>
      <c r="C101" s="5">
        <v>155.5</v>
      </c>
      <c r="D101" s="1"/>
      <c r="E101" s="1"/>
      <c r="F101" s="3"/>
      <c r="G101" s="3"/>
      <c r="H101" s="3"/>
    </row>
    <row x14ac:dyDescent="0.25" r="102" customHeight="1" ht="18.75">
      <c r="A102" s="1" t="s">
        <v>5</v>
      </c>
      <c r="B102" s="1" t="s">
        <v>4</v>
      </c>
      <c r="C102" s="5">
        <v>141.7462686567164</v>
      </c>
      <c r="D102" s="1"/>
      <c r="E102" s="1"/>
      <c r="F102" s="3"/>
      <c r="G102" s="3"/>
      <c r="H102" s="3"/>
    </row>
    <row x14ac:dyDescent="0.25" r="103" customHeight="1" ht="18.75">
      <c r="A103" s="1" t="s">
        <v>5</v>
      </c>
      <c r="B103" s="1" t="s">
        <v>6</v>
      </c>
      <c r="C103" s="5">
        <v>26</v>
      </c>
      <c r="D103" s="1"/>
      <c r="E103" s="1"/>
      <c r="F103" s="3"/>
      <c r="G103" s="3"/>
      <c r="H103" s="3"/>
    </row>
    <row x14ac:dyDescent="0.25" r="104" customHeight="1" ht="18.75">
      <c r="A104" s="1" t="s">
        <v>5</v>
      </c>
      <c r="B104" s="1" t="s">
        <v>8</v>
      </c>
      <c r="C104" s="5">
        <v>59.714285714285715</v>
      </c>
      <c r="D104" s="1"/>
      <c r="E104" s="1"/>
      <c r="F104" s="3"/>
      <c r="G104" s="3"/>
      <c r="H104" s="3"/>
    </row>
    <row x14ac:dyDescent="0.25" r="105" customHeight="1" ht="18.75">
      <c r="A105" s="1" t="s">
        <v>5</v>
      </c>
      <c r="B105" s="1" t="s">
        <v>10</v>
      </c>
      <c r="C105" s="5">
        <v>227.36363636363637</v>
      </c>
      <c r="D105" s="1"/>
      <c r="E105" s="1"/>
      <c r="F105" s="3"/>
      <c r="G105" s="3"/>
      <c r="H105" s="3"/>
    </row>
    <row x14ac:dyDescent="0.25" r="106" customHeight="1" ht="18.75">
      <c r="A106" s="1" t="s">
        <v>5</v>
      </c>
      <c r="B106" s="1" t="s">
        <v>13</v>
      </c>
      <c r="C106" s="5">
        <v>589.5714285714286</v>
      </c>
      <c r="D106" s="1"/>
      <c r="E106" s="1"/>
      <c r="F106" s="3"/>
      <c r="G106" s="3"/>
      <c r="H106" s="3"/>
    </row>
    <row x14ac:dyDescent="0.25" r="107" customHeight="1" ht="18.75">
      <c r="A107" s="1" t="s">
        <v>5</v>
      </c>
      <c r="B107" s="1" t="s">
        <v>11</v>
      </c>
      <c r="C107" s="5">
        <v>35.57692307692308</v>
      </c>
      <c r="D107" s="1"/>
      <c r="E107" s="1"/>
      <c r="F107" s="3"/>
      <c r="G107" s="3"/>
      <c r="H107" s="3"/>
    </row>
    <row x14ac:dyDescent="0.25" r="108" customHeight="1" ht="18.75">
      <c r="A108" s="1" t="s">
        <v>5</v>
      </c>
      <c r="B108" s="1" t="s">
        <v>12</v>
      </c>
      <c r="C108" s="5">
        <v>342.6666666666667</v>
      </c>
      <c r="D108" s="1"/>
      <c r="E108" s="1"/>
      <c r="F108" s="3"/>
      <c r="G108" s="3"/>
      <c r="H108" s="3"/>
    </row>
    <row x14ac:dyDescent="0.25" r="109" customHeight="1" ht="18.75">
      <c r="A109" s="1" t="s">
        <v>5</v>
      </c>
      <c r="B109" s="1" t="s">
        <v>4</v>
      </c>
      <c r="C109" s="5">
        <v>73.3</v>
      </c>
      <c r="D109" s="1"/>
      <c r="E109" s="1"/>
      <c r="F109" s="3"/>
      <c r="G109" s="3"/>
      <c r="H109" s="3"/>
    </row>
    <row x14ac:dyDescent="0.25" r="110" customHeight="1" ht="18.75">
      <c r="A110" s="1" t="s">
        <v>5</v>
      </c>
      <c r="B110" s="1" t="s">
        <v>4</v>
      </c>
      <c r="C110" s="5">
        <v>416.25</v>
      </c>
      <c r="D110" s="1"/>
      <c r="E110" s="1"/>
      <c r="F110" s="3"/>
      <c r="G110" s="3"/>
      <c r="H110" s="3"/>
    </row>
    <row x14ac:dyDescent="0.25" r="111" customHeight="1" ht="18.75">
      <c r="A111" s="1" t="s">
        <v>5</v>
      </c>
      <c r="B111" s="1" t="s">
        <v>11</v>
      </c>
      <c r="C111" s="5">
        <v>277</v>
      </c>
      <c r="D111" s="1"/>
      <c r="E111" s="1"/>
      <c r="F111" s="3"/>
      <c r="G111" s="3"/>
      <c r="H111" s="3"/>
    </row>
    <row x14ac:dyDescent="0.25" r="112" customHeight="1" ht="18.75">
      <c r="A112" s="1" t="s">
        <v>5</v>
      </c>
      <c r="B112" s="1" t="s">
        <v>12</v>
      </c>
      <c r="C112" s="5">
        <v>179</v>
      </c>
      <c r="D112" s="1"/>
      <c r="E112" s="1"/>
      <c r="F112" s="3"/>
      <c r="G112" s="3"/>
      <c r="H112" s="3"/>
    </row>
    <row x14ac:dyDescent="0.25" r="113" customHeight="1" ht="18.75">
      <c r="A113" s="1" t="s">
        <v>5</v>
      </c>
      <c r="B113" s="1" t="s">
        <v>10</v>
      </c>
      <c r="C113" s="5">
        <v>914.5</v>
      </c>
      <c r="D113" s="1"/>
      <c r="E113" s="1"/>
      <c r="F113" s="3"/>
      <c r="G113" s="3"/>
      <c r="H113" s="3"/>
    </row>
    <row x14ac:dyDescent="0.25" r="114" customHeight="1" ht="18.75">
      <c r="A114" s="1" t="s">
        <v>5</v>
      </c>
      <c r="B114" s="1" t="s">
        <v>4</v>
      </c>
      <c r="C114" s="5">
        <v>326</v>
      </c>
      <c r="D114" s="1"/>
      <c r="E114" s="1"/>
      <c r="F114" s="3"/>
      <c r="G114" s="3"/>
      <c r="H114" s="3"/>
    </row>
    <row x14ac:dyDescent="0.25" r="115" customHeight="1" ht="18.75">
      <c r="A115" s="1" t="s">
        <v>5</v>
      </c>
      <c r="B115" s="1" t="s">
        <v>10</v>
      </c>
      <c r="C115" s="5">
        <v>3246.5</v>
      </c>
      <c r="D115" s="1"/>
      <c r="E115" s="1"/>
      <c r="F115" s="3"/>
      <c r="G115" s="3"/>
      <c r="H115" s="3"/>
    </row>
    <row x14ac:dyDescent="0.25" r="116" customHeight="1" ht="18.75">
      <c r="A116" s="1" t="s">
        <v>5</v>
      </c>
      <c r="B116" s="1" t="s">
        <v>11</v>
      </c>
      <c r="C116" s="5">
        <v>309.45454545454544</v>
      </c>
      <c r="D116" s="1"/>
      <c r="E116" s="1"/>
      <c r="F116" s="3"/>
      <c r="G116" s="3"/>
      <c r="H116" s="3"/>
    </row>
    <row x14ac:dyDescent="0.25" r="117" customHeight="1" ht="18.75">
      <c r="A117" s="1" t="s">
        <v>5</v>
      </c>
      <c r="B117" s="1" t="s">
        <v>12</v>
      </c>
      <c r="C117" s="5">
        <v>215.64285714285714</v>
      </c>
      <c r="D117" s="1"/>
      <c r="E117" s="1"/>
      <c r="F117" s="3"/>
      <c r="G117" s="3"/>
      <c r="H117" s="3"/>
    </row>
    <row x14ac:dyDescent="0.25" r="118" customHeight="1" ht="18.75">
      <c r="A118" s="1" t="s">
        <v>5</v>
      </c>
      <c r="B118" s="1" t="s">
        <v>11</v>
      </c>
      <c r="C118" s="5">
        <v>189.11111111111111</v>
      </c>
      <c r="D118" s="1"/>
      <c r="E118" s="1"/>
      <c r="F118" s="3"/>
      <c r="G118" s="3"/>
      <c r="H118" s="3"/>
    </row>
    <row x14ac:dyDescent="0.25" r="119" customHeight="1" ht="18.75">
      <c r="A119" s="1" t="s">
        <v>5</v>
      </c>
      <c r="B119" s="1" t="s">
        <v>12</v>
      </c>
      <c r="C119" s="5">
        <v>137.22727272727272</v>
      </c>
      <c r="D119" s="1"/>
      <c r="E119" s="1"/>
      <c r="F119" s="3"/>
      <c r="G119" s="3"/>
      <c r="H119" s="3"/>
    </row>
    <row x14ac:dyDescent="0.25" r="120" customHeight="1" ht="18.75">
      <c r="A120" s="1" t="s">
        <v>5</v>
      </c>
      <c r="B120" s="1" t="s">
        <v>4</v>
      </c>
      <c r="C120" s="5">
        <v>311</v>
      </c>
      <c r="D120" s="1"/>
      <c r="E120" s="1"/>
      <c r="F120" s="3"/>
      <c r="G120" s="3"/>
      <c r="H120" s="3"/>
    </row>
    <row x14ac:dyDescent="0.25" r="121" customHeight="1" ht="18.75">
      <c r="A121" s="1" t="s">
        <v>5</v>
      </c>
      <c r="B121" s="1" t="s">
        <v>10</v>
      </c>
      <c r="C121" s="5">
        <v>723.6666666666666</v>
      </c>
      <c r="D121" s="1"/>
      <c r="E121" s="1"/>
      <c r="F121" s="3"/>
      <c r="G121" s="3"/>
      <c r="H121" s="3"/>
    </row>
    <row x14ac:dyDescent="0.25" r="122" customHeight="1" ht="18.75">
      <c r="A122" s="1" t="s">
        <v>5</v>
      </c>
      <c r="B122" s="1" t="s">
        <v>4</v>
      </c>
      <c r="C122" s="5">
        <v>70</v>
      </c>
      <c r="D122" s="1"/>
      <c r="E122" s="1"/>
      <c r="F122" s="3"/>
      <c r="G122" s="3"/>
      <c r="H122" s="3"/>
    </row>
    <row x14ac:dyDescent="0.25" r="123" customHeight="1" ht="18.75">
      <c r="A123" s="1" t="s">
        <v>5</v>
      </c>
      <c r="B123" s="1" t="s">
        <v>8</v>
      </c>
      <c r="C123" s="5">
        <v>30.333333333333332</v>
      </c>
      <c r="D123" s="1"/>
      <c r="E123" s="1"/>
      <c r="F123" s="3"/>
      <c r="G123" s="3"/>
      <c r="H123" s="3"/>
    </row>
    <row x14ac:dyDescent="0.25" r="124" customHeight="1" ht="18.75">
      <c r="A124" s="1" t="s">
        <v>5</v>
      </c>
      <c r="B124" s="1" t="s">
        <v>4</v>
      </c>
      <c r="C124" s="5">
        <v>37.75</v>
      </c>
      <c r="D124" s="1"/>
      <c r="E124" s="1"/>
      <c r="F124" s="3"/>
      <c r="G124" s="3"/>
      <c r="H124" s="3"/>
    </row>
    <row x14ac:dyDescent="0.25" r="125" customHeight="1" ht="18.75">
      <c r="A125" s="1" t="s">
        <v>5</v>
      </c>
      <c r="B125" s="1" t="s">
        <v>8</v>
      </c>
      <c r="C125" s="5">
        <v>75.5</v>
      </c>
      <c r="D125" s="1"/>
      <c r="E125" s="1"/>
      <c r="F125" s="3"/>
      <c r="G125" s="3"/>
      <c r="H125" s="3"/>
    </row>
    <row x14ac:dyDescent="0.25" r="126" customHeight="1" ht="18.75">
      <c r="A126" s="1" t="s">
        <v>5</v>
      </c>
      <c r="B126" s="1" t="s">
        <v>14</v>
      </c>
      <c r="C126" s="5">
        <v>175.66666666666666</v>
      </c>
      <c r="D126" s="1"/>
      <c r="E126" s="1"/>
      <c r="F126" s="3"/>
      <c r="G126" s="3"/>
      <c r="H126" s="3"/>
    </row>
    <row x14ac:dyDescent="0.25" r="127" customHeight="1" ht="18.75">
      <c r="A127" s="1" t="s">
        <v>5</v>
      </c>
      <c r="B127" s="1" t="s">
        <v>4</v>
      </c>
      <c r="C127" s="5">
        <v>38.22222222222222</v>
      </c>
      <c r="D127" s="1"/>
      <c r="E127" s="1"/>
      <c r="F127" s="3"/>
      <c r="G127" s="3"/>
      <c r="H127" s="3"/>
    </row>
    <row x14ac:dyDescent="0.25" r="128" customHeight="1" ht="18.75">
      <c r="A128" s="1" t="s">
        <v>5</v>
      </c>
      <c r="B128" s="1" t="s">
        <v>8</v>
      </c>
      <c r="C128" s="5">
        <v>60.2</v>
      </c>
      <c r="D128" s="1"/>
      <c r="E128" s="1"/>
      <c r="F128" s="3"/>
      <c r="G128" s="3"/>
      <c r="H128" s="3"/>
    </row>
    <row x14ac:dyDescent="0.25" r="129" customHeight="1" ht="18.75">
      <c r="A129" s="1" t="s">
        <v>5</v>
      </c>
      <c r="B129" s="1" t="s">
        <v>10</v>
      </c>
      <c r="C129" s="5">
        <v>533.3333333333334</v>
      </c>
      <c r="D129" s="1"/>
      <c r="E129" s="1"/>
      <c r="F129" s="3"/>
      <c r="G129" s="3"/>
      <c r="H129" s="3"/>
    </row>
    <row x14ac:dyDescent="0.25" r="130" customHeight="1" ht="18.75">
      <c r="A130" s="1" t="s">
        <v>5</v>
      </c>
      <c r="B130" s="1" t="s">
        <v>13</v>
      </c>
      <c r="C130" s="5">
        <v>687.25</v>
      </c>
      <c r="D130" s="1"/>
      <c r="E130" s="1"/>
      <c r="F130" s="3"/>
      <c r="G130" s="3"/>
      <c r="H130" s="3"/>
    </row>
    <row x14ac:dyDescent="0.25" r="131" customHeight="1" ht="18.75">
      <c r="A131" s="1" t="s">
        <v>5</v>
      </c>
      <c r="B131" s="1" t="s">
        <v>11</v>
      </c>
      <c r="C131" s="5">
        <v>40</v>
      </c>
      <c r="D131" s="1"/>
      <c r="E131" s="1"/>
      <c r="F131" s="3"/>
      <c r="G131" s="3"/>
      <c r="H131" s="3"/>
    </row>
    <row x14ac:dyDescent="0.25" r="132" customHeight="1" ht="18.75">
      <c r="A132" s="1" t="s">
        <v>5</v>
      </c>
      <c r="B132" s="1" t="s">
        <v>14</v>
      </c>
      <c r="C132" s="5">
        <v>548.3571428571429</v>
      </c>
      <c r="D132" s="1"/>
      <c r="E132" s="1"/>
      <c r="F132" s="3"/>
      <c r="G132" s="3"/>
      <c r="H132" s="3"/>
    </row>
    <row x14ac:dyDescent="0.25" r="133" customHeight="1" ht="18.75">
      <c r="A133" s="1" t="s">
        <v>5</v>
      </c>
      <c r="B133" s="1" t="s">
        <v>4</v>
      </c>
      <c r="C133" s="5">
        <v>14.071428571428571</v>
      </c>
      <c r="D133" s="1"/>
      <c r="E133" s="1"/>
      <c r="F133" s="3"/>
      <c r="G133" s="3"/>
      <c r="H133" s="3"/>
    </row>
    <row x14ac:dyDescent="0.25" r="134" customHeight="1" ht="18.75">
      <c r="A134" s="1" t="s">
        <v>5</v>
      </c>
      <c r="B134" s="1" t="s">
        <v>10</v>
      </c>
      <c r="C134" s="5">
        <v>114.66666666666667</v>
      </c>
      <c r="D134" s="1"/>
      <c r="E134" s="1"/>
      <c r="F134" s="3"/>
      <c r="G134" s="3"/>
      <c r="H134" s="3"/>
    </row>
    <row x14ac:dyDescent="0.25" r="135" customHeight="1" ht="18.75">
      <c r="A135" s="1" t="s">
        <v>5</v>
      </c>
      <c r="B135" s="1" t="s">
        <v>14</v>
      </c>
      <c r="C135" s="5">
        <v>340.14285714285717</v>
      </c>
      <c r="D135" s="1"/>
      <c r="E135" s="1"/>
      <c r="F135" s="3"/>
      <c r="G135" s="3"/>
      <c r="H135" s="3"/>
    </row>
    <row x14ac:dyDescent="0.25" r="136" customHeight="1" ht="18.75">
      <c r="A136" s="1" t="s">
        <v>5</v>
      </c>
      <c r="B136" s="1" t="s">
        <v>4</v>
      </c>
      <c r="C136" s="5">
        <v>201.25</v>
      </c>
      <c r="D136" s="1"/>
      <c r="E136" s="1"/>
      <c r="F136" s="3"/>
      <c r="G136" s="3"/>
      <c r="H136" s="3"/>
    </row>
    <row x14ac:dyDescent="0.25" r="137" customHeight="1" ht="18.75">
      <c r="A137" s="1" t="s">
        <v>5</v>
      </c>
      <c r="B137" s="1" t="s">
        <v>6</v>
      </c>
      <c r="C137" s="5">
        <v>33.2</v>
      </c>
      <c r="D137" s="1"/>
      <c r="E137" s="1"/>
      <c r="F137" s="3"/>
      <c r="G137" s="3"/>
      <c r="H137" s="3"/>
    </row>
    <row x14ac:dyDescent="0.25" r="138" customHeight="1" ht="18.75">
      <c r="A138" s="1" t="s">
        <v>5</v>
      </c>
      <c r="B138" s="1" t="s">
        <v>8</v>
      </c>
      <c r="C138" s="5">
        <v>54.57142857142857</v>
      </c>
      <c r="D138" s="1"/>
      <c r="E138" s="1"/>
      <c r="F138" s="3"/>
      <c r="G138" s="3"/>
      <c r="H138" s="3"/>
    </row>
    <row x14ac:dyDescent="0.25" r="139" customHeight="1" ht="18.75">
      <c r="A139" s="1" t="s">
        <v>5</v>
      </c>
      <c r="B139" s="1" t="s">
        <v>10</v>
      </c>
      <c r="C139" s="5">
        <v>89</v>
      </c>
      <c r="D139" s="1"/>
      <c r="E139" s="1"/>
      <c r="F139" s="3"/>
      <c r="G139" s="3"/>
      <c r="H139" s="3"/>
    </row>
    <row x14ac:dyDescent="0.25" r="140" customHeight="1" ht="18.75">
      <c r="A140" s="1" t="s">
        <v>5</v>
      </c>
      <c r="B140" s="1" t="s">
        <v>12</v>
      </c>
      <c r="C140" s="5">
        <v>118.5</v>
      </c>
      <c r="D140" s="1"/>
      <c r="E140" s="1"/>
      <c r="F140" s="3"/>
      <c r="G140" s="3"/>
      <c r="H140" s="3"/>
    </row>
    <row x14ac:dyDescent="0.25" r="141" customHeight="1" ht="18.75">
      <c r="A141" s="1" t="s">
        <v>5</v>
      </c>
      <c r="B141" s="1" t="s">
        <v>21</v>
      </c>
      <c r="C141" s="5">
        <v>76</v>
      </c>
      <c r="D141" s="1"/>
      <c r="E141" s="1"/>
      <c r="F141" s="3"/>
      <c r="G141" s="3"/>
      <c r="H141" s="3"/>
    </row>
    <row x14ac:dyDescent="0.25" r="142" customHeight="1" ht="18.75">
      <c r="A142" s="1" t="s">
        <v>5</v>
      </c>
      <c r="B142" s="1" t="s">
        <v>4</v>
      </c>
      <c r="C142" s="5">
        <v>43.111111111111114</v>
      </c>
      <c r="D142" s="1"/>
      <c r="E142" s="1"/>
      <c r="F142" s="3"/>
      <c r="G142" s="3"/>
      <c r="H142" s="3"/>
    </row>
    <row x14ac:dyDescent="0.25" r="143" customHeight="1" ht="18.75">
      <c r="A143" s="1" t="s">
        <v>5</v>
      </c>
      <c r="B143" s="1" t="s">
        <v>4</v>
      </c>
      <c r="C143" s="5">
        <v>5.479166666666667</v>
      </c>
      <c r="D143" s="1"/>
      <c r="E143" s="1"/>
      <c r="F143" s="3"/>
      <c r="G143" s="3"/>
      <c r="H143" s="3"/>
    </row>
    <row x14ac:dyDescent="0.25" r="144" customHeight="1" ht="18.75">
      <c r="A144" s="1" t="s">
        <v>5</v>
      </c>
      <c r="B144" s="1" t="s">
        <v>6</v>
      </c>
      <c r="C144" s="5">
        <v>3.1818181818181817</v>
      </c>
      <c r="D144" s="1"/>
      <c r="E144" s="1"/>
      <c r="F144" s="3"/>
      <c r="G144" s="3"/>
      <c r="H144" s="3"/>
    </row>
    <row x14ac:dyDescent="0.25" r="145" customHeight="1" ht="18.75">
      <c r="A145" s="1" t="s">
        <v>5</v>
      </c>
      <c r="B145" s="1" t="s">
        <v>8</v>
      </c>
      <c r="C145" s="5">
        <v>20.076923076923077</v>
      </c>
      <c r="D145" s="1"/>
      <c r="E145" s="1"/>
      <c r="F145" s="3"/>
      <c r="G145" s="3"/>
      <c r="H145" s="3"/>
    </row>
    <row x14ac:dyDescent="0.25" r="146" customHeight="1" ht="18.75">
      <c r="A146" s="1" t="s">
        <v>5</v>
      </c>
      <c r="B146" s="1" t="s">
        <v>4</v>
      </c>
      <c r="C146" s="5">
        <v>37.333333333333336</v>
      </c>
      <c r="D146" s="1"/>
      <c r="E146" s="1"/>
      <c r="F146" s="3"/>
      <c r="G146" s="3"/>
      <c r="H146" s="3"/>
    </row>
    <row x14ac:dyDescent="0.25" r="147" customHeight="1" ht="18.75">
      <c r="A147" s="1" t="s">
        <v>5</v>
      </c>
      <c r="B147" s="1" t="s">
        <v>8</v>
      </c>
      <c r="C147" s="5">
        <v>59.5</v>
      </c>
      <c r="D147" s="1"/>
      <c r="E147" s="1"/>
      <c r="F147" s="3"/>
      <c r="G147" s="3"/>
      <c r="H147" s="3"/>
    </row>
    <row x14ac:dyDescent="0.25" r="148" customHeight="1" ht="18.75">
      <c r="A148" s="1" t="s">
        <v>5</v>
      </c>
      <c r="B148" s="1" t="s">
        <v>11</v>
      </c>
      <c r="C148" s="5">
        <v>14.5</v>
      </c>
      <c r="D148" s="1"/>
      <c r="E148" s="1"/>
      <c r="F148" s="3"/>
      <c r="G148" s="3"/>
      <c r="H148" s="3"/>
    </row>
    <row x14ac:dyDescent="0.25" r="149" customHeight="1" ht="18.75">
      <c r="A149" s="1" t="s">
        <v>5</v>
      </c>
      <c r="B149" s="1" t="s">
        <v>4</v>
      </c>
      <c r="C149" s="5">
        <v>37.325</v>
      </c>
      <c r="D149" s="1"/>
      <c r="E149" s="1"/>
      <c r="F149" s="3"/>
      <c r="G149" s="3"/>
      <c r="H149" s="3"/>
    </row>
    <row x14ac:dyDescent="0.25" r="150" customHeight="1" ht="18.75">
      <c r="A150" s="1" t="s">
        <v>5</v>
      </c>
      <c r="B150" s="1" t="s">
        <v>8</v>
      </c>
      <c r="C150" s="5">
        <v>59.339622641509436</v>
      </c>
      <c r="D150" s="1"/>
      <c r="E150" s="1"/>
      <c r="F150" s="3"/>
      <c r="G150" s="3"/>
      <c r="H150" s="3"/>
    </row>
    <row x14ac:dyDescent="0.25" r="151" customHeight="1" ht="18.75">
      <c r="A151" s="1" t="s">
        <v>5</v>
      </c>
      <c r="B151" s="1" t="s">
        <v>17</v>
      </c>
      <c r="C151" s="5">
        <v>226</v>
      </c>
      <c r="D151" s="1"/>
      <c r="E151" s="1"/>
      <c r="F151" s="3"/>
      <c r="G151" s="3"/>
      <c r="H151" s="3"/>
    </row>
    <row x14ac:dyDescent="0.25" r="152" customHeight="1" ht="18.75">
      <c r="A152" s="1" t="s">
        <v>5</v>
      </c>
      <c r="B152" s="1" t="s">
        <v>4</v>
      </c>
      <c r="C152" s="5">
        <v>39.083333333333336</v>
      </c>
      <c r="D152" s="1"/>
      <c r="E152" s="1"/>
      <c r="F152" s="3"/>
      <c r="G152" s="3"/>
      <c r="H152" s="3"/>
    </row>
    <row x14ac:dyDescent="0.25" r="153" customHeight="1" ht="18.75">
      <c r="A153" s="1" t="s">
        <v>5</v>
      </c>
      <c r="B153" s="1" t="s">
        <v>6</v>
      </c>
      <c r="C153" s="5">
        <v>18.142857142857142</v>
      </c>
      <c r="D153" s="1"/>
      <c r="E153" s="1"/>
      <c r="F153" s="3"/>
      <c r="G153" s="3"/>
      <c r="H153" s="3"/>
    </row>
    <row x14ac:dyDescent="0.25" r="154" customHeight="1" ht="18.75">
      <c r="A154" s="1" t="s">
        <v>5</v>
      </c>
      <c r="B154" s="1" t="s">
        <v>8</v>
      </c>
      <c r="C154" s="5">
        <v>67.75</v>
      </c>
      <c r="D154" s="1"/>
      <c r="E154" s="1"/>
      <c r="F154" s="3"/>
      <c r="G154" s="3"/>
      <c r="H154" s="3"/>
    </row>
    <row x14ac:dyDescent="0.25" r="155" customHeight="1" ht="18.75">
      <c r="A155" s="1" t="s">
        <v>5</v>
      </c>
      <c r="B155" s="1" t="s">
        <v>6</v>
      </c>
      <c r="C155" s="5">
        <v>28.22222222222222</v>
      </c>
      <c r="D155" s="1"/>
      <c r="E155" s="1"/>
      <c r="F155" s="3"/>
      <c r="G155" s="3"/>
      <c r="H155" s="3"/>
    </row>
    <row x14ac:dyDescent="0.25" r="156" customHeight="1" ht="18.75">
      <c r="A156" s="1" t="s">
        <v>5</v>
      </c>
      <c r="B156" s="1" t="s">
        <v>14</v>
      </c>
      <c r="C156" s="5">
        <v>187.5</v>
      </c>
      <c r="D156" s="1"/>
      <c r="E156" s="1"/>
      <c r="F156" s="3"/>
      <c r="G156" s="3"/>
      <c r="H156" s="3"/>
    </row>
    <row x14ac:dyDescent="0.25" r="157" customHeight="1" ht="18.75">
      <c r="A157" s="1" t="s">
        <v>5</v>
      </c>
      <c r="B157" s="1" t="s">
        <v>17</v>
      </c>
      <c r="C157" s="5">
        <v>42.5</v>
      </c>
      <c r="D157" s="1"/>
      <c r="E157" s="1"/>
      <c r="F157" s="3"/>
      <c r="G157" s="3"/>
      <c r="H157" s="3"/>
    </row>
    <row x14ac:dyDescent="0.25" r="158" customHeight="1" ht="18.75">
      <c r="A158" s="1" t="s">
        <v>5</v>
      </c>
      <c r="B158" s="1" t="s">
        <v>22</v>
      </c>
      <c r="C158" s="5">
        <v>28.22222222222222</v>
      </c>
      <c r="D158" s="1"/>
      <c r="E158" s="1"/>
      <c r="F158" s="3"/>
      <c r="G158" s="3"/>
      <c r="H158" s="3"/>
    </row>
    <row x14ac:dyDescent="0.25" r="159" customHeight="1" ht="18.75">
      <c r="A159" s="1" t="s">
        <v>5</v>
      </c>
      <c r="B159" s="1" t="s">
        <v>8</v>
      </c>
      <c r="C159" s="5">
        <v>60.22222222222222</v>
      </c>
      <c r="D159" s="1"/>
      <c r="E159" s="1"/>
      <c r="F159" s="3"/>
      <c r="G159" s="3"/>
      <c r="H159" s="3"/>
    </row>
    <row x14ac:dyDescent="0.25" r="160" customHeight="1" ht="18.75">
      <c r="A160" s="1" t="s">
        <v>5</v>
      </c>
      <c r="B160" s="1" t="s">
        <v>4</v>
      </c>
      <c r="C160" s="5">
        <v>90</v>
      </c>
      <c r="D160" s="1"/>
      <c r="E160" s="1"/>
      <c r="F160" s="3"/>
      <c r="G160" s="3"/>
      <c r="H160" s="3"/>
    </row>
    <row x14ac:dyDescent="0.25" r="161" customHeight="1" ht="18.75">
      <c r="A161" s="1" t="s">
        <v>5</v>
      </c>
      <c r="B161" s="1" t="s">
        <v>4</v>
      </c>
      <c r="C161" s="5">
        <v>138.31578947368422</v>
      </c>
      <c r="D161" s="1"/>
      <c r="E161" s="1"/>
      <c r="F161" s="3"/>
      <c r="G161" s="3"/>
      <c r="H161" s="3"/>
    </row>
    <row x14ac:dyDescent="0.25" r="162" customHeight="1" ht="18.75">
      <c r="A162" s="1" t="s">
        <v>5</v>
      </c>
      <c r="B162" s="1" t="s">
        <v>7</v>
      </c>
      <c r="C162" s="5">
        <v>186.5</v>
      </c>
      <c r="D162" s="1"/>
      <c r="E162" s="1"/>
      <c r="F162" s="3"/>
      <c r="G162" s="3"/>
      <c r="H162" s="3"/>
    </row>
    <row x14ac:dyDescent="0.25" r="163" customHeight="1" ht="18.75">
      <c r="A163" s="1" t="s">
        <v>5</v>
      </c>
      <c r="B163" s="1" t="s">
        <v>8</v>
      </c>
      <c r="C163" s="5">
        <v>55.714285714285715</v>
      </c>
      <c r="D163" s="1"/>
      <c r="E163" s="1"/>
      <c r="F163" s="3"/>
      <c r="G163" s="3"/>
      <c r="H163" s="3"/>
    </row>
    <row x14ac:dyDescent="0.25" r="164" customHeight="1" ht="18.75">
      <c r="A164" s="1" t="s">
        <v>5</v>
      </c>
      <c r="B164" s="1" t="s">
        <v>10</v>
      </c>
      <c r="C164" s="5">
        <v>224.5</v>
      </c>
      <c r="D164" s="1"/>
      <c r="E164" s="1"/>
      <c r="F164" s="3"/>
      <c r="G164" s="3"/>
      <c r="H164" s="3"/>
    </row>
    <row x14ac:dyDescent="0.25" r="165" customHeight="1" ht="18.75">
      <c r="A165" s="1" t="s">
        <v>5</v>
      </c>
      <c r="B165" s="1" t="s">
        <v>11</v>
      </c>
      <c r="C165" s="5">
        <v>30.928571428571427</v>
      </c>
      <c r="D165" s="1"/>
      <c r="E165" s="1"/>
      <c r="F165" s="3"/>
      <c r="G165" s="3"/>
      <c r="H165" s="3"/>
    </row>
    <row x14ac:dyDescent="0.25" r="166" customHeight="1" ht="18.75">
      <c r="A166" s="1" t="s">
        <v>5</v>
      </c>
      <c r="B166" s="1" t="s">
        <v>12</v>
      </c>
      <c r="C166" s="5">
        <v>154</v>
      </c>
      <c r="D166" s="1"/>
      <c r="E166" s="1"/>
      <c r="F166" s="3"/>
      <c r="G166" s="3"/>
      <c r="H166" s="3"/>
    </row>
    <row x14ac:dyDescent="0.25" r="167" customHeight="1" ht="18.75">
      <c r="A167" s="1" t="s">
        <v>5</v>
      </c>
      <c r="B167" s="1" t="s">
        <v>4</v>
      </c>
      <c r="C167" s="5">
        <v>95</v>
      </c>
      <c r="D167" s="1"/>
      <c r="E167" s="1"/>
      <c r="F167" s="3"/>
      <c r="G167" s="3"/>
      <c r="H167" s="3"/>
    </row>
    <row x14ac:dyDescent="0.25" r="168" customHeight="1" ht="18.75">
      <c r="A168" s="1" t="s">
        <v>5</v>
      </c>
      <c r="B168" s="1" t="s">
        <v>8</v>
      </c>
      <c r="C168" s="5">
        <v>39</v>
      </c>
      <c r="D168" s="1"/>
      <c r="E168" s="1"/>
      <c r="F168" s="3"/>
      <c r="G168" s="3"/>
      <c r="H168" s="3"/>
    </row>
    <row x14ac:dyDescent="0.25" r="169" customHeight="1" ht="18.75">
      <c r="A169" s="1" t="s">
        <v>5</v>
      </c>
      <c r="B169" s="1" t="s">
        <v>10</v>
      </c>
      <c r="C169" s="5">
        <v>179.6</v>
      </c>
      <c r="D169" s="1"/>
      <c r="E169" s="1"/>
      <c r="F169" s="3"/>
      <c r="G169" s="3"/>
      <c r="H169" s="3"/>
    </row>
    <row x14ac:dyDescent="0.25" r="170" customHeight="1" ht="18.75">
      <c r="A170" s="1" t="s">
        <v>5</v>
      </c>
      <c r="B170" s="1" t="s">
        <v>11</v>
      </c>
      <c r="C170" s="5">
        <v>21.65</v>
      </c>
      <c r="D170" s="1"/>
      <c r="E170" s="1"/>
      <c r="F170" s="3"/>
      <c r="G170" s="3"/>
      <c r="H170" s="3"/>
    </row>
    <row x14ac:dyDescent="0.25" r="171" customHeight="1" ht="18.75">
      <c r="A171" s="1" t="s">
        <v>5</v>
      </c>
      <c r="B171" s="1" t="s">
        <v>12</v>
      </c>
      <c r="C171" s="5">
        <v>231</v>
      </c>
      <c r="D171" s="1"/>
      <c r="E171" s="1"/>
      <c r="F171" s="3"/>
      <c r="G171" s="3"/>
      <c r="H171" s="3"/>
    </row>
    <row x14ac:dyDescent="0.25" r="172" customHeight="1" ht="18.75">
      <c r="A172" s="1" t="s">
        <v>5</v>
      </c>
      <c r="B172" s="1" t="s">
        <v>4</v>
      </c>
      <c r="C172" s="5">
        <v>37.7</v>
      </c>
      <c r="D172" s="1"/>
      <c r="E172" s="1"/>
      <c r="F172" s="3"/>
      <c r="G172" s="3"/>
      <c r="H172" s="3"/>
    </row>
    <row x14ac:dyDescent="0.25" r="173" customHeight="1" ht="18.75">
      <c r="A173" s="1" t="s">
        <v>5</v>
      </c>
      <c r="B173" s="1" t="s">
        <v>14</v>
      </c>
      <c r="C173" s="5">
        <v>377.15625</v>
      </c>
      <c r="D173" s="1"/>
      <c r="E173" s="1"/>
      <c r="F173" s="3"/>
      <c r="G173" s="3"/>
      <c r="H173" s="3"/>
    </row>
    <row x14ac:dyDescent="0.25" r="174" customHeight="1" ht="18.75">
      <c r="A174" s="1" t="s">
        <v>5</v>
      </c>
      <c r="B174" s="1" t="s">
        <v>8</v>
      </c>
      <c r="C174" s="5">
        <v>30.16923076923077</v>
      </c>
      <c r="D174" s="1"/>
      <c r="E174" s="1"/>
      <c r="F174" s="3"/>
      <c r="G174" s="3"/>
      <c r="H174" s="3"/>
    </row>
    <row x14ac:dyDescent="0.25" r="175" customHeight="1" ht="18.75">
      <c r="A175" s="1" t="s">
        <v>5</v>
      </c>
      <c r="B175" s="1" t="s">
        <v>10</v>
      </c>
      <c r="C175" s="5">
        <v>249.8</v>
      </c>
      <c r="D175" s="1"/>
      <c r="E175" s="1"/>
      <c r="F175" s="3"/>
      <c r="G175" s="3"/>
      <c r="H175" s="3"/>
    </row>
    <row x14ac:dyDescent="0.25" r="176" customHeight="1" ht="18.75">
      <c r="A176" s="1" t="s">
        <v>5</v>
      </c>
      <c r="B176" s="1" t="s">
        <v>11</v>
      </c>
      <c r="C176" s="5">
        <v>16.842105263157894</v>
      </c>
      <c r="D176" s="1"/>
      <c r="E176" s="1"/>
      <c r="F176" s="3"/>
      <c r="G176" s="3"/>
      <c r="H176" s="3"/>
    </row>
    <row x14ac:dyDescent="0.25" r="177" customHeight="1" ht="18.75">
      <c r="A177" s="1" t="s">
        <v>5</v>
      </c>
      <c r="B177" s="1" t="s">
        <v>12</v>
      </c>
      <c r="C177" s="5">
        <v>372</v>
      </c>
      <c r="D177" s="1"/>
      <c r="E177" s="1"/>
      <c r="F177" s="3"/>
      <c r="G177" s="3"/>
      <c r="H177" s="3"/>
    </row>
    <row x14ac:dyDescent="0.25" r="178" customHeight="1" ht="18.75">
      <c r="A178" s="1" t="s">
        <v>5</v>
      </c>
      <c r="B178" s="1" t="s">
        <v>14</v>
      </c>
      <c r="C178" s="5">
        <v>589.0666666666667</v>
      </c>
      <c r="D178" s="1"/>
      <c r="E178" s="1"/>
      <c r="F178" s="3"/>
      <c r="G178" s="3"/>
      <c r="H178" s="3"/>
    </row>
    <row x14ac:dyDescent="0.25" r="179" customHeight="1" ht="18.75">
      <c r="A179" s="1" t="s">
        <v>5</v>
      </c>
      <c r="B179" s="1" t="s">
        <v>4</v>
      </c>
      <c r="C179" s="5">
        <v>22.8</v>
      </c>
      <c r="D179" s="1"/>
      <c r="E179" s="1"/>
      <c r="F179" s="3"/>
      <c r="G179" s="3"/>
      <c r="H179" s="3"/>
    </row>
    <row x14ac:dyDescent="0.25" r="180" customHeight="1" ht="18.75">
      <c r="A180" s="1" t="s">
        <v>5</v>
      </c>
      <c r="B180" s="1" t="s">
        <v>8</v>
      </c>
      <c r="C180" s="5">
        <v>54.583333333333336</v>
      </c>
      <c r="D180" s="1"/>
      <c r="E180" s="1"/>
      <c r="F180" s="3"/>
      <c r="G180" s="3"/>
      <c r="H180" s="3"/>
    </row>
    <row x14ac:dyDescent="0.25" r="181" customHeight="1" ht="18.75">
      <c r="A181" s="1" t="s">
        <v>5</v>
      </c>
      <c r="B181" s="1" t="s">
        <v>11</v>
      </c>
      <c r="C181" s="5">
        <v>16.333333333333332</v>
      </c>
      <c r="D181" s="1"/>
      <c r="E181" s="1"/>
      <c r="F181" s="3"/>
      <c r="G181" s="3"/>
      <c r="H181" s="3"/>
    </row>
    <row x14ac:dyDescent="0.25" r="182" customHeight="1" ht="18.75">
      <c r="A182" s="1" t="s">
        <v>5</v>
      </c>
      <c r="B182" s="1" t="s">
        <v>4</v>
      </c>
      <c r="C182" s="5">
        <v>36.64</v>
      </c>
      <c r="D182" s="1"/>
      <c r="E182" s="1"/>
      <c r="F182" s="3"/>
      <c r="G182" s="3"/>
      <c r="H182" s="3"/>
    </row>
    <row x14ac:dyDescent="0.25" r="183" customHeight="1" ht="18.75">
      <c r="A183" s="1" t="s">
        <v>5</v>
      </c>
      <c r="B183" s="1" t="s">
        <v>4</v>
      </c>
      <c r="C183" s="5">
        <v>314</v>
      </c>
      <c r="D183" s="1"/>
      <c r="E183" s="1"/>
      <c r="F183" s="3"/>
      <c r="G183" s="3"/>
      <c r="H183" s="3"/>
    </row>
    <row x14ac:dyDescent="0.25" r="184" customHeight="1" ht="18.75">
      <c r="A184" s="1" t="s">
        <v>5</v>
      </c>
      <c r="B184" s="1" t="s">
        <v>12</v>
      </c>
      <c r="C184" s="5">
        <v>1711</v>
      </c>
      <c r="D184" s="1"/>
      <c r="E184" s="1"/>
      <c r="F184" s="3"/>
      <c r="G184" s="3"/>
      <c r="H184" s="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AD29A8FF6CB4CB28AC24E2E7F783B" ma:contentTypeVersion="4" ma:contentTypeDescription="Create a new document." ma:contentTypeScope="" ma:versionID="3db6daf425066b74cd63a1599d98db4f">
  <xsd:schema xmlns:xsd="http://www.w3.org/2001/XMLSchema" xmlns:xs="http://www.w3.org/2001/XMLSchema" xmlns:p="http://schemas.microsoft.com/office/2006/metadata/properties" xmlns:ns2="6ffffb4c-8678-4a0b-9a84-07c0b827055a" xmlns:ns3="dec8b07a-2503-4715-9d77-f8437303fa7b" targetNamespace="http://schemas.microsoft.com/office/2006/metadata/properties" ma:root="true" ma:fieldsID="8002ea123fec071cc5c8ebdb3a14e561" ns2:_="" ns3:_="">
    <xsd:import namespace="6ffffb4c-8678-4a0b-9a84-07c0b827055a"/>
    <xsd:import namespace="dec8b07a-2503-4715-9d77-f8437303fa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fffb4c-8678-4a0b-9a84-07c0b82705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8b07a-2503-4715-9d77-f8437303fa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591F-371F-4EA0-A07D-FAA064C95C70}"/>
</file>

<file path=customXml/itemProps2.xml><?xml version="1.0" encoding="utf-8"?>
<ds:datastoreItem xmlns:ds="http://schemas.openxmlformats.org/officeDocument/2006/customXml" ds:itemID="{B085A126-A230-4CDD-BE7A-2206BD103E98}"/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Analysis</vt:lpstr>
      <vt:lpstr>Prediction Model</vt:lpstr>
      <vt:lpstr>All Data</vt:lpstr>
      <vt:lpstr>All Data - Clean</vt:lpstr>
      <vt:lpstr>Past Data</vt:lpstr>
      <vt:lpstr>2023 Data</vt:lpstr>
      <vt:lpstr>Other Tables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2023-03-13T17:07:21.451Z</dcterms:created>
  <dcterms:modified xsi:type="dcterms:W3CDTF">2023-03-13T17:07:21.451Z</dcterms:modified>
</cp:coreProperties>
</file>