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vinallamalla/Documents/OR531/"/>
    </mc:Choice>
  </mc:AlternateContent>
  <xr:revisionPtr revIDLastSave="0" documentId="8_{24F77211-06A3-7F4F-A5F0-BEE1FC0D4145}" xr6:coauthVersionLast="47" xr6:coauthVersionMax="47" xr10:uidLastSave="{00000000-0000-0000-0000-000000000000}"/>
  <bookViews>
    <workbookView xWindow="0" yWindow="0" windowWidth="28800" windowHeight="18000" activeTab="4" xr2:uid="{17EB89A9-9FC8-A846-9056-AAEA70BC1BA4}"/>
  </bookViews>
  <sheets>
    <sheet name="Exercise 4" sheetId="1" r:id="rId1"/>
    <sheet name="Exercise 10a" sheetId="2" r:id="rId2"/>
    <sheet name="Exercise 10b" sheetId="4" r:id="rId3"/>
    <sheet name="Exercise 10c" sheetId="5" r:id="rId4"/>
    <sheet name="Exercise 10d" sheetId="6" r:id="rId5"/>
    <sheet name="Exercise 10e" sheetId="7" r:id="rId6"/>
  </sheets>
  <definedNames>
    <definedName name="_xlchart.v1.0" hidden="1">'Exercise 10d'!$E$10</definedName>
    <definedName name="_xlchart.v1.1" hidden="1">'Exercise 10d'!$E$11:$E$21</definedName>
    <definedName name="_xlchart.v2.2" hidden="1">'Exercise 10d'!$E$10</definedName>
    <definedName name="_xlchart.v2.3" hidden="1">'Exercise 10d'!$E$11:$E$21</definedName>
    <definedName name="solver_adj" localSheetId="1" hidden="1">'Exercise 10a'!$B$9:$D$9</definedName>
    <definedName name="solver_adj" localSheetId="0" hidden="1">'Exercise 4'!$B$13:$B$17</definedName>
    <definedName name="solver_chc1" localSheetId="1" hidden="1">0</definedName>
    <definedName name="solver_chc1" localSheetId="0" hidden="1">0</definedName>
    <definedName name="solver_chc2" localSheetId="1" hidden="1">0</definedName>
    <definedName name="solver_chc2" localSheetId="0" hidden="1">0</definedName>
    <definedName name="solver_chc3" localSheetId="1" hidden="1">0</definedName>
    <definedName name="solver_chc3" localSheetId="0" hidden="1">0</definedName>
    <definedName name="solver_chc4" localSheetId="0" hidden="1">0</definedName>
    <definedName name="solver_chp1" localSheetId="1" hidden="1">0</definedName>
    <definedName name="solver_chp1" localSheetId="0" hidden="1">0</definedName>
    <definedName name="solver_chp2" localSheetId="1" hidden="1">0</definedName>
    <definedName name="solver_chp2" localSheetId="0" hidden="1">0</definedName>
    <definedName name="solver_chp3" localSheetId="1" hidden="1">0</definedName>
    <definedName name="solver_chp3" localSheetId="0" hidden="1">0</definedName>
    <definedName name="solver_chp4" localSheetId="0" hidden="1">0</definedName>
    <definedName name="solver_cir1" localSheetId="1" hidden="1">1</definedName>
    <definedName name="solver_cir1" localSheetId="0" hidden="1">1</definedName>
    <definedName name="solver_cir2" localSheetId="1" hidden="1">1</definedName>
    <definedName name="solver_cir2" localSheetId="0" hidden="1">1</definedName>
    <definedName name="solver_cir3" localSheetId="1" hidden="1">1</definedName>
    <definedName name="solver_cir3" localSheetId="0" hidden="1">1</definedName>
    <definedName name="solver_cir4" localSheetId="0" hidden="1">1</definedName>
    <definedName name="solver_con" localSheetId="1" hidden="1">" "</definedName>
    <definedName name="solver_con" localSheetId="0" hidden="1">" "</definedName>
    <definedName name="solver_con1" localSheetId="1" hidden="1">" "</definedName>
    <definedName name="solver_con1" localSheetId="0" hidden="1">" "</definedName>
    <definedName name="solver_con2" localSheetId="1" hidden="1">" "</definedName>
    <definedName name="solver_con2" localSheetId="0" hidden="1">" "</definedName>
    <definedName name="solver_con3" localSheetId="1" hidden="1">" "</definedName>
    <definedName name="solver_con3" localSheetId="0" hidden="1">" "</definedName>
    <definedName name="solver_con4" localSheetId="0" hidden="1">" "</definedName>
    <definedName name="solver_lhs1" localSheetId="1" hidden="1">'Exercise 10a'!$B$9:$D$9</definedName>
    <definedName name="solver_lhs1" localSheetId="0" hidden="1">'Exercise 4'!$B$29:$B$33</definedName>
    <definedName name="solver_lhs2" localSheetId="1" hidden="1">'Exercise 10a'!$E$14:$E$17</definedName>
    <definedName name="solver_lhs2" localSheetId="0" hidden="1">'Exercise 4'!$B$26</definedName>
    <definedName name="solver_lhs3" localSheetId="1" hidden="1">'Exercise 10a'!$E$9</definedName>
    <definedName name="solver_lhs3" localSheetId="0" hidden="1">'Exercise 4'!$B$25</definedName>
    <definedName name="solver_lhs4" localSheetId="0" hidden="1">'Exercise 4'!$B$10</definedName>
    <definedName name="solver_nso" localSheetId="0" hidden="1">10000</definedName>
    <definedName name="solver_num" localSheetId="1" hidden="1">3</definedName>
    <definedName name="solver_num" localSheetId="0" hidden="1">4</definedName>
    <definedName name="solver_obc" localSheetId="1" hidden="1">0</definedName>
    <definedName name="solver_obc" localSheetId="0" hidden="1">0</definedName>
    <definedName name="solver_obp" localSheetId="1" hidden="1">0</definedName>
    <definedName name="solver_obp" localSheetId="0" hidden="1">0</definedName>
    <definedName name="solver_opt" localSheetId="1" hidden="1">'Exercise 10a'!$B$20</definedName>
    <definedName name="solver_opt" localSheetId="0" hidden="1">'Exercise 4'!$B$20</definedName>
    <definedName name="solver_rel1" localSheetId="1" hidden="1">3</definedName>
    <definedName name="solver_rel1" localSheetId="0" hidden="1">1</definedName>
    <definedName name="solver_rel2" localSheetId="1" hidden="1">1</definedName>
    <definedName name="solver_rel2" localSheetId="0" hidden="1">1</definedName>
    <definedName name="solver_rel3" localSheetId="1" hidden="1">1</definedName>
    <definedName name="solver_rel3" localSheetId="0" hidden="1">3</definedName>
    <definedName name="solver_rel4" localSheetId="0" hidden="1">1</definedName>
    <definedName name="solver_rhs1" localSheetId="1" hidden="1">'Exercise 10a'!$B$10:$D$10</definedName>
    <definedName name="solver_rhs1" localSheetId="0" hidden="1">'Exercise 4'!$D$29:$D$33</definedName>
    <definedName name="solver_rhs2" localSheetId="1" hidden="1">'Exercise 10a'!$G$14:$G$17</definedName>
    <definedName name="solver_rhs2" localSheetId="0" hidden="1">'Exercise 4'!$D$26</definedName>
    <definedName name="solver_rhs3" localSheetId="1" hidden="1">'Exercise 10a'!$G$9</definedName>
    <definedName name="solver_rhs3" localSheetId="0" hidden="1">'Exercise 4'!$D$25</definedName>
    <definedName name="solver_rhs4" localSheetId="0" hidden="1">'Exercise 4'!$D$10</definedName>
    <definedName name="solver_rxv" localSheetId="1" hidden="1">1</definedName>
    <definedName name="solver_rxv" localSheetId="0" hidden="1">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ar" localSheetId="1" hidden="1">" "</definedName>
    <definedName name="solver_var" localSheetId="0" hidden="1">" "</definedName>
    <definedName name="solver_vir" localSheetId="1" hidden="1">1</definedName>
    <definedName name="solver_vir" localSheetId="0" hidden="1">1</definedName>
    <definedName name="solver_vst" localSheetId="1" hidden="1">0</definedName>
    <definedName name="solver_vst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B19" i="2"/>
  <c r="E14" i="2"/>
  <c r="B14" i="2"/>
  <c r="D19" i="4"/>
  <c r="C19" i="4"/>
  <c r="B19" i="4"/>
  <c r="B20" i="4" s="1"/>
  <c r="D17" i="4"/>
  <c r="C17" i="4"/>
  <c r="B17" i="4"/>
  <c r="E17" i="4" s="1"/>
  <c r="D16" i="4"/>
  <c r="C16" i="4"/>
  <c r="B16" i="4"/>
  <c r="E16" i="4" s="1"/>
  <c r="D15" i="4"/>
  <c r="C15" i="4"/>
  <c r="B15" i="4"/>
  <c r="E15" i="4" s="1"/>
  <c r="D14" i="4"/>
  <c r="C14" i="4"/>
  <c r="B14" i="4"/>
  <c r="E14" i="4" s="1"/>
  <c r="E9" i="4"/>
  <c r="D19" i="2"/>
  <c r="C19" i="2"/>
  <c r="D15" i="2"/>
  <c r="D16" i="2"/>
  <c r="D17" i="2"/>
  <c r="D14" i="2"/>
  <c r="C15" i="2"/>
  <c r="C16" i="2"/>
  <c r="C17" i="2"/>
  <c r="C14" i="2"/>
  <c r="B15" i="2"/>
  <c r="B16" i="2"/>
  <c r="B17" i="2"/>
  <c r="E9" i="2"/>
  <c r="B20" i="1" l="1"/>
  <c r="B26" i="1"/>
  <c r="B25" i="1"/>
  <c r="B33" i="1"/>
  <c r="B32" i="1"/>
  <c r="B31" i="1"/>
  <c r="B30" i="1"/>
  <c r="B29" i="1"/>
  <c r="E17" i="2" l="1"/>
  <c r="E16" i="2"/>
  <c r="E15" i="2"/>
</calcChain>
</file>

<file path=xl/sharedStrings.xml><?xml version="1.0" encoding="utf-8"?>
<sst xmlns="http://schemas.openxmlformats.org/spreadsheetml/2006/main" count="165" uniqueCount="56">
  <si>
    <t>Managing a Portfolio</t>
  </si>
  <si>
    <t>Duration</t>
  </si>
  <si>
    <t>Bond 1</t>
  </si>
  <si>
    <t>Bond 2</t>
  </si>
  <si>
    <t>Bond 3</t>
  </si>
  <si>
    <t>Bond 4</t>
  </si>
  <si>
    <t>Bond 5</t>
  </si>
  <si>
    <t>Expected Return in %</t>
  </si>
  <si>
    <t>Worst Case Return in %</t>
  </si>
  <si>
    <t>Coffee Blending</t>
  </si>
  <si>
    <t>Component</t>
  </si>
  <si>
    <t>Hotel</t>
  </si>
  <si>
    <t>Restaurent</t>
  </si>
  <si>
    <t>Market</t>
  </si>
  <si>
    <t>Cost/lb</t>
  </si>
  <si>
    <t>Max. Weekly Availability (lbs)</t>
  </si>
  <si>
    <t>Robusta</t>
  </si>
  <si>
    <t>Javan Arabica</t>
  </si>
  <si>
    <t>Liberica</t>
  </si>
  <si>
    <t>Brazilian Arabica</t>
  </si>
  <si>
    <t>Wholesale price/lb</t>
  </si>
  <si>
    <t>Mathematical Formulation</t>
  </si>
  <si>
    <t>Decision Variables</t>
  </si>
  <si>
    <t>Total Investement</t>
  </si>
  <si>
    <t>Distribution of bond Rate</t>
  </si>
  <si>
    <t>Optimal Bond Outcome</t>
  </si>
  <si>
    <t>Constraints</t>
  </si>
  <si>
    <t>Average Worst Case Return</t>
  </si>
  <si>
    <t>Average Duration</t>
  </si>
  <si>
    <t>Decisions</t>
  </si>
  <si>
    <t>Total Purchase</t>
  </si>
  <si>
    <t>Total Cost</t>
  </si>
  <si>
    <t>Profit</t>
  </si>
  <si>
    <t>Mathematical Formulations</t>
  </si>
  <si>
    <t>&lt;=</t>
  </si>
  <si>
    <t>&gt;=</t>
  </si>
  <si>
    <t>Percent Return</t>
  </si>
  <si>
    <t>Explanation</t>
  </si>
  <si>
    <t>Explanation A</t>
  </si>
  <si>
    <t>Explanation C</t>
  </si>
  <si>
    <t>Maximun return on $1 million investment is $108500</t>
  </si>
  <si>
    <t>Maximun Return</t>
  </si>
  <si>
    <t xml:space="preserve"> Returns</t>
  </si>
  <si>
    <t>Bond rate distribution has highest distribution in % for Bond 1 &amp; 2 due to higher returns and remaining rate is distributed to Bond 5</t>
  </si>
  <si>
    <t>Quantity</t>
  </si>
  <si>
    <t>The economic value of an additional pound’s worth of plant capacity is the profit as it does not change.</t>
  </si>
  <si>
    <t>Restaurant</t>
  </si>
  <si>
    <t>In order to raise total profit, Hill-O-Beans need not need to pay any amount as the profit is decreasing when Liberica price is increasing</t>
  </si>
  <si>
    <t>Change</t>
  </si>
  <si>
    <r>
      <rPr>
        <b/>
        <sz val="12"/>
        <color theme="1"/>
        <rFont val="Calibri"/>
        <family val="2"/>
        <scheme val="minor"/>
      </rPr>
      <t xml:space="preserve">Total Return </t>
    </r>
    <r>
      <rPr>
        <sz val="12"/>
        <color theme="1"/>
        <rFont val="Calibri"/>
        <family val="2"/>
        <scheme val="minor"/>
      </rPr>
      <t>= SUM(Distribution of bond rate of each bond * Expected return of each bond)</t>
    </r>
  </si>
  <si>
    <r>
      <rPr>
        <b/>
        <sz val="12"/>
        <color theme="1"/>
        <rFont val="Calibri"/>
        <family val="2"/>
        <scheme val="minor"/>
      </rPr>
      <t>Average Worst case return</t>
    </r>
    <r>
      <rPr>
        <sz val="12"/>
        <color theme="1"/>
        <rFont val="Calibri"/>
        <family val="2"/>
        <scheme val="minor"/>
      </rPr>
      <t xml:space="preserve"> = SUM(Distribution of bond rate of each bond * Worst case return of each bond)</t>
    </r>
  </si>
  <si>
    <r>
      <rPr>
        <b/>
        <sz val="12"/>
        <color theme="1"/>
        <rFont val="Calibri"/>
        <family val="2"/>
        <scheme val="minor"/>
      </rPr>
      <t>Average Duration</t>
    </r>
    <r>
      <rPr>
        <sz val="12"/>
        <color theme="1"/>
        <rFont val="Calibri"/>
        <family val="2"/>
        <scheme val="minor"/>
      </rPr>
      <t xml:space="preserve"> = SUM(Distribution of bond rate of each bond * Duration of each bond)</t>
    </r>
  </si>
  <si>
    <r>
      <rPr>
        <b/>
        <sz val="12"/>
        <color theme="1"/>
        <rFont val="Calibri"/>
        <family val="2"/>
        <scheme val="minor"/>
      </rPr>
      <t>Decision Calculation for each component</t>
    </r>
    <r>
      <rPr>
        <sz val="12"/>
        <color theme="1"/>
        <rFont val="Calibri"/>
        <family val="2"/>
        <scheme val="minor"/>
      </rPr>
      <t xml:space="preserve"> = Selling % of each component * quantity</t>
    </r>
  </si>
  <si>
    <r>
      <rPr>
        <b/>
        <sz val="12"/>
        <color theme="1"/>
        <rFont val="Calibri"/>
        <family val="2"/>
        <scheme val="minor"/>
      </rPr>
      <t>Total Purchase of each component</t>
    </r>
    <r>
      <rPr>
        <sz val="12"/>
        <color theme="1"/>
        <rFont val="Calibri"/>
        <family val="2"/>
        <scheme val="minor"/>
      </rPr>
      <t xml:space="preserve"> = SUM of all purchases of each component to particular seller</t>
    </r>
  </si>
  <si>
    <r>
      <rPr>
        <b/>
        <sz val="12"/>
        <color theme="1"/>
        <rFont val="Calibri"/>
        <family val="2"/>
        <scheme val="minor"/>
      </rPr>
      <t>Total Cost</t>
    </r>
    <r>
      <rPr>
        <sz val="12"/>
        <color theme="1"/>
        <rFont val="Calibri"/>
        <family val="2"/>
        <scheme val="minor"/>
      </rPr>
      <t xml:space="preserve"> = SUM( Percentages of sellings of all components of particular seller) * cost of eaach component for each seller * Quantity</t>
    </r>
  </si>
  <si>
    <r>
      <rPr>
        <b/>
        <sz val="12"/>
        <color theme="1"/>
        <rFont val="Calibri"/>
        <family val="2"/>
        <scheme val="minor"/>
      </rPr>
      <t>Profit</t>
    </r>
    <r>
      <rPr>
        <sz val="12"/>
        <color theme="1"/>
        <rFont val="Calibri"/>
        <family val="2"/>
        <scheme val="minor"/>
      </rPr>
      <t xml:space="preserve"> = SUM(Wholsesale price of all sellers * quantity of each component selling) * Quantity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</si>
</sst>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4"/>
      <color theme="1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3" borderId="1" xfId="0" applyFont="1" applyFill="1" applyBorder="1" applyAlignment="1"/>
    <xf numFmtId="0" fontId="0" fillId="0" borderId="0" xfId="0" applyBorder="1"/>
    <xf numFmtId="0" fontId="0" fillId="0" borderId="1" xfId="0" applyNumberFormat="1" applyFill="1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Font="1" applyFill="1" applyBorder="1" applyAlignment="1">
      <alignment horizontal="center"/>
    </xf>
    <xf numFmtId="0" fontId="4" fillId="0" borderId="1" xfId="0" applyFont="1" applyBorder="1"/>
    <xf numFmtId="0" fontId="3" fillId="0" borderId="0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/>
    <xf numFmtId="0" fontId="5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0" fontId="7" fillId="0" borderId="1" xfId="0" applyNumberFormat="1" applyFont="1" applyBorder="1"/>
    <xf numFmtId="0" fontId="0" fillId="0" borderId="0" xfId="0" applyAlignment="1"/>
    <xf numFmtId="0" fontId="0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/>
    <xf numFmtId="0" fontId="3" fillId="10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left" vertical="center"/>
    </xf>
    <xf numFmtId="164" fontId="7" fillId="0" borderId="1" xfId="0" applyNumberFormat="1" applyFont="1" applyBorder="1"/>
    <xf numFmtId="0" fontId="6" fillId="0" borderId="1" xfId="0" applyFont="1" applyBorder="1"/>
    <xf numFmtId="0" fontId="0" fillId="8" borderId="1" xfId="0" applyFill="1" applyBorder="1"/>
    <xf numFmtId="164" fontId="0" fillId="0" borderId="1" xfId="0" applyNumberFormat="1" applyBorder="1"/>
    <xf numFmtId="3" fontId="0" fillId="0" borderId="0" xfId="0" applyNumberFormat="1" applyBorder="1"/>
    <xf numFmtId="164" fontId="0" fillId="8" borderId="1" xfId="0" applyNumberFormat="1" applyFont="1" applyFill="1" applyBorder="1"/>
    <xf numFmtId="0" fontId="0" fillId="8" borderId="1" xfId="0" applyNumberFormat="1" applyFill="1" applyBorder="1" applyAlignment="1">
      <alignment horizontal="center"/>
    </xf>
    <xf numFmtId="3" fontId="0" fillId="8" borderId="1" xfId="0" applyNumberFormat="1" applyFill="1" applyBorder="1"/>
    <xf numFmtId="0" fontId="0" fillId="0" borderId="0" xfId="0" applyFill="1"/>
    <xf numFmtId="0" fontId="0" fillId="0" borderId="5" xfId="0" applyBorder="1" applyAlignment="1"/>
    <xf numFmtId="0" fontId="0" fillId="0" borderId="1" xfId="0" applyBorder="1" applyAlignment="1">
      <alignment horizontal="center" vertical="top"/>
    </xf>
    <xf numFmtId="0" fontId="9" fillId="5" borderId="1" xfId="0" applyFont="1" applyFill="1" applyBorder="1" applyAlignment="1">
      <alignment horizontal="center" vertical="top"/>
    </xf>
    <xf numFmtId="0" fontId="0" fillId="8" borderId="1" xfId="0" applyFill="1" applyBorder="1" applyAlignment="1">
      <alignment horizontal="center" vertical="top"/>
    </xf>
    <xf numFmtId="0" fontId="10" fillId="5" borderId="0" xfId="0" applyFont="1" applyFill="1"/>
    <xf numFmtId="0" fontId="8" fillId="0" borderId="0" xfId="0" applyFont="1" applyAlignment="1">
      <alignment horizontal="center"/>
    </xf>
    <xf numFmtId="0" fontId="0" fillId="0" borderId="6" xfId="0" applyBorder="1"/>
    <xf numFmtId="0" fontId="3" fillId="10" borderId="0" xfId="0" applyFont="1" applyFill="1"/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</a:t>
            </a:r>
            <a:r>
              <a:rPr lang="en-US" baseline="0"/>
              <a:t> of Profit with Weekly production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'Exercise 10d'!$E$10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'Exercise 10d'!$E$11:$E$21</c:f>
              <c:numCache>
                <c:formatCode>General</c:formatCode>
                <c:ptCount val="11"/>
                <c:pt idx="0">
                  <c:v>55200</c:v>
                </c:pt>
                <c:pt idx="1">
                  <c:v>55191.5</c:v>
                </c:pt>
                <c:pt idx="2">
                  <c:v>55183</c:v>
                </c:pt>
                <c:pt idx="3">
                  <c:v>55174.5</c:v>
                </c:pt>
                <c:pt idx="4">
                  <c:v>55166</c:v>
                </c:pt>
                <c:pt idx="5">
                  <c:v>55157.5</c:v>
                </c:pt>
                <c:pt idx="6">
                  <c:v>55149</c:v>
                </c:pt>
                <c:pt idx="7">
                  <c:v>55140.5</c:v>
                </c:pt>
                <c:pt idx="8">
                  <c:v>55132</c:v>
                </c:pt>
                <c:pt idx="9">
                  <c:v>55123.5</c:v>
                </c:pt>
                <c:pt idx="10">
                  <c:v>55115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F-E24D-8E38-31F1496D8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00287"/>
        <c:axId val="1684933855"/>
      </c:lineChart>
      <c:catAx>
        <c:axId val="20208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933855"/>
        <c:crosses val="autoZero"/>
        <c:auto val="1"/>
        <c:lblAlgn val="ctr"/>
        <c:lblOffset val="100"/>
        <c:noMultiLvlLbl val="0"/>
      </c:catAx>
      <c:valAx>
        <c:axId val="16849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0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Robusta Vs Profit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'Exercise 10e'!$E$10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'Exercise 10e'!$E$11:$E$21</c:f>
              <c:numCache>
                <c:formatCode>General</c:formatCode>
                <c:ptCount val="11"/>
                <c:pt idx="0">
                  <c:v>61750</c:v>
                </c:pt>
                <c:pt idx="1">
                  <c:v>60767.5</c:v>
                </c:pt>
                <c:pt idx="2">
                  <c:v>59785</c:v>
                </c:pt>
                <c:pt idx="3">
                  <c:v>58802.5</c:v>
                </c:pt>
                <c:pt idx="4">
                  <c:v>57820</c:v>
                </c:pt>
                <c:pt idx="5">
                  <c:v>56837.5</c:v>
                </c:pt>
                <c:pt idx="6">
                  <c:v>55855</c:v>
                </c:pt>
                <c:pt idx="7">
                  <c:v>54872.5</c:v>
                </c:pt>
                <c:pt idx="8">
                  <c:v>53890</c:v>
                </c:pt>
                <c:pt idx="9">
                  <c:v>52907.5</c:v>
                </c:pt>
                <c:pt idx="10">
                  <c:v>51925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944C-A32B-F9AAD034E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022207"/>
        <c:axId val="470725071"/>
      </c:lineChart>
      <c:catAx>
        <c:axId val="53602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25071"/>
        <c:crosses val="autoZero"/>
        <c:auto val="1"/>
        <c:lblAlgn val="ctr"/>
        <c:lblOffset val="100"/>
        <c:noMultiLvlLbl val="0"/>
      </c:catAx>
      <c:valAx>
        <c:axId val="4707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2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12</xdr:row>
      <xdr:rowOff>57150</xdr:rowOff>
    </xdr:from>
    <xdr:to>
      <xdr:col>9</xdr:col>
      <xdr:colOff>25400</xdr:colOff>
      <xdr:row>25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A9672-81F4-7945-ABD5-B4701DE17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1968500</xdr:colOff>
      <xdr:row>11</xdr:row>
      <xdr:rowOff>95250</xdr:rowOff>
    </xdr:from>
    <xdr:to>
      <xdr:col>11</xdr:col>
      <xdr:colOff>114300</xdr:colOff>
      <xdr:row>24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DC912-C257-1946-B63A-B1783E662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796C398-AE0E-0B47-BFB0-C8FE09B7733C}">
  <we:reference id="0986d9dd-94f1-4b67-978d-c4cf6e6142a8" version="21.5.1.1" store="EXCatalog" storeType="EXCatalog"/>
  <we:alternateReferences>
    <we:reference id="WA200000018" version="21.5.1.1" store="en-US" storeType="OMEX"/>
  </we:alternateReferences>
  <we:properties>
    <we:property name="Office.AutoShowTaskpaneWithDocument" value="true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PsiOptStatus</we:customFunctionIds>
        <we:customFunctionIds>PsiPivotCube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</we:customFunctionIdList>
    </a:ext>
  </we:extLst>
</we:webextension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B5AE3-5C55-BA45-AE60-E0980AC7EF0B}">
  <dimension ref="A1:P37"/>
  <sheetViews>
    <sheetView workbookViewId="0">
      <selection activeCell="G11" sqref="G11"/>
    </sheetView>
  </sheetViews>
  <sheetFormatPr baseColWidth="10" defaultRowHeight="16" x14ac:dyDescent="0.2"/>
  <cols>
    <col min="1" max="1" width="24" bestFit="1" customWidth="1"/>
    <col min="2" max="2" width="22.33203125" bestFit="1" customWidth="1"/>
    <col min="3" max="3" width="24.5" bestFit="1" customWidth="1"/>
    <col min="4" max="4" width="9.5" bestFit="1" customWidth="1"/>
    <col min="6" max="6" width="12.33203125" bestFit="1" customWidth="1"/>
    <col min="14" max="14" width="15.1640625" customWidth="1"/>
  </cols>
  <sheetData>
    <row r="1" spans="1:16" ht="21" x14ac:dyDescent="0.25">
      <c r="A1" s="22" t="s">
        <v>0</v>
      </c>
      <c r="B1" s="22"/>
      <c r="C1" s="22"/>
      <c r="D1" s="22"/>
      <c r="G1" s="47" t="s">
        <v>21</v>
      </c>
      <c r="H1" s="48"/>
      <c r="I1" s="48"/>
      <c r="J1" s="48"/>
      <c r="K1" s="48"/>
      <c r="L1" s="48"/>
      <c r="M1" s="48"/>
      <c r="N1" s="49"/>
    </row>
    <row r="2" spans="1:16" ht="19" customHeight="1" x14ac:dyDescent="0.25">
      <c r="A2" s="1"/>
      <c r="B2" s="11" t="s">
        <v>7</v>
      </c>
      <c r="C2" s="9" t="s">
        <v>8</v>
      </c>
      <c r="D2" s="9" t="s">
        <v>1</v>
      </c>
      <c r="G2" s="45" t="s">
        <v>49</v>
      </c>
      <c r="H2" s="45"/>
      <c r="I2" s="45"/>
      <c r="J2" s="45"/>
      <c r="K2" s="45"/>
      <c r="L2" s="45"/>
      <c r="M2" s="45"/>
      <c r="N2" s="45"/>
    </row>
    <row r="3" spans="1:16" ht="19" x14ac:dyDescent="0.25">
      <c r="A3" s="4" t="s">
        <v>2</v>
      </c>
      <c r="B3" s="3">
        <v>0.125</v>
      </c>
      <c r="C3" s="3">
        <v>0.08</v>
      </c>
      <c r="D3" s="2">
        <v>8</v>
      </c>
      <c r="G3" s="44" t="s">
        <v>50</v>
      </c>
      <c r="H3" s="44"/>
      <c r="I3" s="44"/>
      <c r="J3" s="44"/>
      <c r="K3" s="44"/>
      <c r="L3" s="44"/>
      <c r="M3" s="44"/>
      <c r="N3" s="44"/>
    </row>
    <row r="4" spans="1:16" ht="19" x14ac:dyDescent="0.25">
      <c r="A4" s="4" t="s">
        <v>3</v>
      </c>
      <c r="B4" s="3">
        <v>0.115</v>
      </c>
      <c r="C4" s="3">
        <v>7.4999999999999997E-2</v>
      </c>
      <c r="D4" s="2">
        <v>7</v>
      </c>
      <c r="G4" s="45" t="s">
        <v>51</v>
      </c>
      <c r="H4" s="45"/>
      <c r="I4" s="45"/>
      <c r="J4" s="45"/>
      <c r="K4" s="45"/>
      <c r="L4" s="45"/>
      <c r="M4" s="45"/>
      <c r="N4" s="45"/>
    </row>
    <row r="5" spans="1:16" ht="19" x14ac:dyDescent="0.25">
      <c r="A5" s="4" t="s">
        <v>4</v>
      </c>
      <c r="B5" s="3">
        <v>0.105</v>
      </c>
      <c r="C5" s="3">
        <v>6.8000000000000005E-2</v>
      </c>
      <c r="D5" s="2">
        <v>6</v>
      </c>
      <c r="G5" s="12"/>
      <c r="H5" s="12"/>
    </row>
    <row r="6" spans="1:16" ht="19" x14ac:dyDescent="0.25">
      <c r="A6" s="4" t="s">
        <v>5</v>
      </c>
      <c r="B6" s="3">
        <v>9.5000000000000001E-2</v>
      </c>
      <c r="C6" s="3">
        <v>7.0000000000000007E-2</v>
      </c>
      <c r="D6" s="2">
        <v>5</v>
      </c>
      <c r="F6" s="17" t="s">
        <v>38</v>
      </c>
      <c r="G6" s="32" t="s">
        <v>40</v>
      </c>
      <c r="H6" s="33"/>
      <c r="I6" s="33"/>
      <c r="J6" s="33"/>
      <c r="K6" s="33"/>
      <c r="L6" s="33"/>
      <c r="M6" s="33"/>
      <c r="N6" s="33"/>
      <c r="O6" s="33"/>
      <c r="P6" s="34"/>
    </row>
    <row r="7" spans="1:16" ht="19" x14ac:dyDescent="0.25">
      <c r="A7" s="4" t="s">
        <v>6</v>
      </c>
      <c r="B7" s="3">
        <v>8.5000000000000006E-2</v>
      </c>
      <c r="C7" s="3">
        <v>7.3999999999999996E-2</v>
      </c>
      <c r="D7" s="2">
        <v>3</v>
      </c>
      <c r="F7" s="17" t="s">
        <v>39</v>
      </c>
      <c r="G7" s="51" t="s">
        <v>43</v>
      </c>
      <c r="H7" s="51"/>
      <c r="I7" s="51"/>
      <c r="J7" s="51"/>
      <c r="K7" s="51"/>
      <c r="L7" s="51"/>
      <c r="M7" s="51"/>
      <c r="N7" s="51"/>
      <c r="O7" s="51"/>
      <c r="P7" s="51"/>
    </row>
    <row r="8" spans="1:16" x14ac:dyDescent="0.2">
      <c r="G8" s="50"/>
      <c r="H8" s="50"/>
      <c r="I8" s="50"/>
      <c r="J8" s="50"/>
      <c r="K8" s="50"/>
      <c r="L8" s="50"/>
      <c r="M8" s="50"/>
      <c r="N8" s="50"/>
    </row>
    <row r="9" spans="1:16" ht="17" x14ac:dyDescent="0.2">
      <c r="A9" s="23" t="s">
        <v>22</v>
      </c>
      <c r="B9" s="23"/>
      <c r="G9" s="12"/>
    </row>
    <row r="10" spans="1:16" x14ac:dyDescent="0.2">
      <c r="A10" s="1" t="s">
        <v>23</v>
      </c>
      <c r="B10" s="13">
        <v>1000000</v>
      </c>
      <c r="C10" s="31" t="s">
        <v>34</v>
      </c>
      <c r="D10" s="30">
        <v>100000</v>
      </c>
    </row>
    <row r="11" spans="1:16" x14ac:dyDescent="0.2">
      <c r="C11" s="31"/>
    </row>
    <row r="12" spans="1:16" ht="17" x14ac:dyDescent="0.2">
      <c r="A12" s="24" t="s">
        <v>24</v>
      </c>
      <c r="B12" s="24"/>
      <c r="C12" s="31"/>
    </row>
    <row r="13" spans="1:16" x14ac:dyDescent="0.2">
      <c r="A13" s="16" t="s">
        <v>2</v>
      </c>
      <c r="B13" s="53">
        <v>400000</v>
      </c>
      <c r="C13" s="31"/>
      <c r="F13" s="12"/>
    </row>
    <row r="14" spans="1:16" x14ac:dyDescent="0.2">
      <c r="A14" s="16" t="s">
        <v>3</v>
      </c>
      <c r="B14" s="53">
        <v>250000</v>
      </c>
      <c r="C14" s="31"/>
      <c r="E14" s="12"/>
      <c r="F14" s="12"/>
    </row>
    <row r="15" spans="1:16" x14ac:dyDescent="0.2">
      <c r="A15" s="16" t="s">
        <v>4</v>
      </c>
      <c r="B15" s="53">
        <v>0</v>
      </c>
      <c r="C15" s="31"/>
      <c r="E15" s="12"/>
      <c r="F15" s="12"/>
    </row>
    <row r="16" spans="1:16" x14ac:dyDescent="0.2">
      <c r="A16" s="16" t="s">
        <v>5</v>
      </c>
      <c r="B16" s="53">
        <v>0</v>
      </c>
      <c r="C16" s="31"/>
      <c r="E16" s="12"/>
      <c r="F16" s="12"/>
    </row>
    <row r="17" spans="1:7" x14ac:dyDescent="0.2">
      <c r="A17" s="16" t="s">
        <v>6</v>
      </c>
      <c r="B17" s="53">
        <v>350000</v>
      </c>
      <c r="C17" s="31"/>
      <c r="E17" s="12"/>
      <c r="F17" s="12"/>
    </row>
    <row r="18" spans="1:7" x14ac:dyDescent="0.2">
      <c r="C18" s="31"/>
      <c r="E18" s="12"/>
      <c r="F18" s="12"/>
    </row>
    <row r="19" spans="1:7" x14ac:dyDescent="0.2">
      <c r="A19" s="38" t="s">
        <v>42</v>
      </c>
      <c r="B19" s="38"/>
      <c r="C19" s="31"/>
      <c r="E19" s="12"/>
      <c r="F19" s="12"/>
    </row>
    <row r="20" spans="1:7" ht="17" x14ac:dyDescent="0.2">
      <c r="A20" s="37" t="s">
        <v>41</v>
      </c>
      <c r="B20" s="52">
        <f>SUMPRODUCT(B13:B17,B3:B7)</f>
        <v>108500</v>
      </c>
      <c r="C20" s="31"/>
      <c r="D20" s="12"/>
      <c r="E20" s="12"/>
      <c r="F20" s="12"/>
    </row>
    <row r="21" spans="1:7" ht="17" x14ac:dyDescent="0.2">
      <c r="A21" s="37" t="s">
        <v>36</v>
      </c>
      <c r="B21" s="39">
        <v>0.108</v>
      </c>
      <c r="C21" s="31"/>
      <c r="D21" s="12"/>
      <c r="E21" s="12"/>
      <c r="F21" s="12"/>
    </row>
    <row r="22" spans="1:7" ht="17" x14ac:dyDescent="0.2">
      <c r="A22" s="36"/>
      <c r="B22" s="35"/>
      <c r="C22" s="31"/>
      <c r="D22" s="12"/>
      <c r="E22" s="12"/>
      <c r="G22" s="43"/>
    </row>
    <row r="23" spans="1:7" x14ac:dyDescent="0.2">
      <c r="C23" s="31"/>
      <c r="G23" s="41"/>
    </row>
    <row r="24" spans="1:7" ht="17" x14ac:dyDescent="0.2">
      <c r="A24" s="26" t="s">
        <v>26</v>
      </c>
      <c r="B24" s="27"/>
      <c r="C24" s="31"/>
      <c r="G24" s="12"/>
    </row>
    <row r="25" spans="1:7" x14ac:dyDescent="0.2">
      <c r="A25" s="14" t="s">
        <v>27</v>
      </c>
      <c r="B25" s="14">
        <f>SUMPRODUCT(B13:B17,C3:C7)</f>
        <v>76650</v>
      </c>
      <c r="C25" s="31" t="s">
        <v>35</v>
      </c>
      <c r="D25">
        <v>72000</v>
      </c>
      <c r="G25" s="42"/>
    </row>
    <row r="26" spans="1:7" x14ac:dyDescent="0.2">
      <c r="A26" s="15" t="s">
        <v>28</v>
      </c>
      <c r="B26" s="1">
        <f>SUMPRODUCT(B13:B17,D3:D7)</f>
        <v>6000000</v>
      </c>
      <c r="C26" s="31" t="s">
        <v>34</v>
      </c>
      <c r="D26">
        <v>6000000</v>
      </c>
    </row>
    <row r="27" spans="1:7" x14ac:dyDescent="0.2">
      <c r="C27" s="31"/>
    </row>
    <row r="28" spans="1:7" ht="17" x14ac:dyDescent="0.2">
      <c r="A28" s="25" t="s">
        <v>25</v>
      </c>
      <c r="B28" s="25"/>
      <c r="C28" s="31"/>
    </row>
    <row r="29" spans="1:7" x14ac:dyDescent="0.2">
      <c r="A29" s="16" t="s">
        <v>2</v>
      </c>
      <c r="B29" s="1">
        <f>B13</f>
        <v>400000</v>
      </c>
      <c r="C29" s="31" t="s">
        <v>34</v>
      </c>
      <c r="D29">
        <v>400000</v>
      </c>
    </row>
    <row r="30" spans="1:7" x14ac:dyDescent="0.2">
      <c r="A30" s="16" t="s">
        <v>3</v>
      </c>
      <c r="B30" s="1">
        <f t="shared" ref="B30:B33" si="0">B14</f>
        <v>250000</v>
      </c>
      <c r="C30" s="31" t="s">
        <v>34</v>
      </c>
      <c r="D30">
        <v>400000</v>
      </c>
    </row>
    <row r="31" spans="1:7" x14ac:dyDescent="0.2">
      <c r="A31" s="16" t="s">
        <v>4</v>
      </c>
      <c r="B31" s="1">
        <f t="shared" si="0"/>
        <v>0</v>
      </c>
      <c r="C31" s="31" t="s">
        <v>34</v>
      </c>
      <c r="D31">
        <v>400000</v>
      </c>
    </row>
    <row r="32" spans="1:7" x14ac:dyDescent="0.2">
      <c r="A32" s="16" t="s">
        <v>5</v>
      </c>
      <c r="B32" s="1">
        <f t="shared" si="0"/>
        <v>0</v>
      </c>
      <c r="C32" s="31" t="s">
        <v>34</v>
      </c>
      <c r="D32">
        <v>400000</v>
      </c>
    </row>
    <row r="33" spans="1:6" x14ac:dyDescent="0.2">
      <c r="A33" s="16" t="s">
        <v>6</v>
      </c>
      <c r="B33" s="1">
        <f t="shared" si="0"/>
        <v>350000</v>
      </c>
      <c r="C33" s="31" t="s">
        <v>34</v>
      </c>
      <c r="D33">
        <v>400000</v>
      </c>
    </row>
    <row r="34" spans="1:6" x14ac:dyDescent="0.2">
      <c r="F34" s="43"/>
    </row>
    <row r="35" spans="1:6" x14ac:dyDescent="0.2">
      <c r="F35" s="41"/>
    </row>
    <row r="36" spans="1:6" x14ac:dyDescent="0.2">
      <c r="F36" s="12"/>
    </row>
    <row r="37" spans="1:6" x14ac:dyDescent="0.2">
      <c r="F37" s="42"/>
    </row>
  </sheetData>
  <mergeCells count="11">
    <mergeCell ref="G4:N4"/>
    <mergeCell ref="G2:N2"/>
    <mergeCell ref="G1:N1"/>
    <mergeCell ref="G7:P7"/>
    <mergeCell ref="G6:P6"/>
    <mergeCell ref="A1:D1"/>
    <mergeCell ref="A9:B9"/>
    <mergeCell ref="A12:B12"/>
    <mergeCell ref="A28:B28"/>
    <mergeCell ref="A24:B24"/>
    <mergeCell ref="A19:B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6F46-75A7-594F-984D-0AA5E8D375A0}">
  <dimension ref="A1:I27"/>
  <sheetViews>
    <sheetView workbookViewId="0">
      <selection activeCell="A30" sqref="A30"/>
    </sheetView>
  </sheetViews>
  <sheetFormatPr baseColWidth="10" defaultRowHeight="16" x14ac:dyDescent="0.2"/>
  <cols>
    <col min="1" max="1" width="19.83203125" bestFit="1" customWidth="1"/>
    <col min="2" max="2" width="11.1640625" bestFit="1" customWidth="1"/>
    <col min="3" max="3" width="12.1640625" bestFit="1" customWidth="1"/>
    <col min="4" max="4" width="11.1640625" bestFit="1" customWidth="1"/>
    <col min="5" max="5" width="15.6640625" bestFit="1" customWidth="1"/>
    <col min="6" max="6" width="30.1640625" bestFit="1" customWidth="1"/>
  </cols>
  <sheetData>
    <row r="1" spans="1:9" ht="21" x14ac:dyDescent="0.25">
      <c r="A1" s="22" t="s">
        <v>9</v>
      </c>
      <c r="B1" s="22"/>
      <c r="C1" s="22"/>
      <c r="D1" s="22"/>
      <c r="E1" s="22"/>
      <c r="F1" s="22"/>
    </row>
    <row r="2" spans="1:9" ht="19" x14ac:dyDescent="0.25">
      <c r="A2" s="8" t="s">
        <v>10</v>
      </c>
      <c r="B2" s="9" t="s">
        <v>11</v>
      </c>
      <c r="C2" s="9" t="s">
        <v>12</v>
      </c>
      <c r="D2" s="9" t="s">
        <v>13</v>
      </c>
      <c r="E2" s="9" t="s">
        <v>14</v>
      </c>
      <c r="F2" s="9" t="s">
        <v>15</v>
      </c>
      <c r="H2" s="28"/>
      <c r="I2" s="29"/>
    </row>
    <row r="3" spans="1:9" ht="19" x14ac:dyDescent="0.25">
      <c r="A3" s="7" t="s">
        <v>16</v>
      </c>
      <c r="B3" s="3">
        <v>0.2</v>
      </c>
      <c r="C3" s="3">
        <v>0.35</v>
      </c>
      <c r="D3" s="3">
        <v>0.1</v>
      </c>
      <c r="E3" s="5">
        <v>0.6</v>
      </c>
      <c r="F3" s="6">
        <v>40000</v>
      </c>
    </row>
    <row r="4" spans="1:9" ht="19" x14ac:dyDescent="0.25">
      <c r="A4" s="7" t="s">
        <v>17</v>
      </c>
      <c r="B4" s="3">
        <v>0.4</v>
      </c>
      <c r="C4" s="3">
        <v>0.15</v>
      </c>
      <c r="D4" s="3">
        <v>0.35</v>
      </c>
      <c r="E4" s="5">
        <v>0.8</v>
      </c>
      <c r="F4" s="6">
        <v>25000</v>
      </c>
    </row>
    <row r="5" spans="1:9" ht="19" x14ac:dyDescent="0.25">
      <c r="A5" s="7" t="s">
        <v>18</v>
      </c>
      <c r="B5" s="3">
        <v>0.15</v>
      </c>
      <c r="C5" s="3">
        <v>0.2</v>
      </c>
      <c r="D5" s="3">
        <v>0.4</v>
      </c>
      <c r="E5" s="5">
        <v>0.55000000000000004</v>
      </c>
      <c r="F5" s="6">
        <v>20000</v>
      </c>
    </row>
    <row r="6" spans="1:9" ht="19" x14ac:dyDescent="0.25">
      <c r="A6" s="7" t="s">
        <v>19</v>
      </c>
      <c r="B6" s="3">
        <v>0.25</v>
      </c>
      <c r="C6" s="3">
        <v>0.3</v>
      </c>
      <c r="D6" s="3">
        <v>0.15</v>
      </c>
      <c r="E6" s="5">
        <v>0.7</v>
      </c>
      <c r="F6" s="6">
        <v>45000</v>
      </c>
    </row>
    <row r="7" spans="1:9" ht="19" x14ac:dyDescent="0.25">
      <c r="A7" s="20" t="s">
        <v>20</v>
      </c>
      <c r="B7" s="5">
        <v>1.25</v>
      </c>
      <c r="C7" s="5">
        <v>1.5</v>
      </c>
      <c r="D7" s="5">
        <v>1.4</v>
      </c>
      <c r="E7" s="2"/>
      <c r="F7" s="2"/>
    </row>
    <row r="9" spans="1:9" ht="19" x14ac:dyDescent="0.25">
      <c r="A9" s="20" t="s">
        <v>44</v>
      </c>
      <c r="B9" s="13">
        <v>10000</v>
      </c>
      <c r="C9" s="13">
        <v>32500</v>
      </c>
      <c r="D9" s="13">
        <v>30000</v>
      </c>
      <c r="E9" s="54">
        <f>SUM(B9:D9)</f>
        <v>72500</v>
      </c>
      <c r="F9" s="31" t="s">
        <v>34</v>
      </c>
      <c r="G9" s="58">
        <v>100000</v>
      </c>
    </row>
    <row r="10" spans="1:9" x14ac:dyDescent="0.2">
      <c r="B10" s="67">
        <v>10000</v>
      </c>
      <c r="C10" s="67">
        <v>250000</v>
      </c>
      <c r="D10" s="67">
        <v>30000</v>
      </c>
      <c r="F10" s="31"/>
    </row>
    <row r="11" spans="1:9" x14ac:dyDescent="0.2">
      <c r="F11" s="31"/>
    </row>
    <row r="12" spans="1:9" ht="19" x14ac:dyDescent="0.25">
      <c r="A12" s="18" t="s">
        <v>29</v>
      </c>
      <c r="F12" s="31"/>
    </row>
    <row r="13" spans="1:9" ht="19" x14ac:dyDescent="0.25">
      <c r="A13" s="8" t="s">
        <v>10</v>
      </c>
      <c r="B13" s="9" t="s">
        <v>11</v>
      </c>
      <c r="C13" s="9" t="s">
        <v>12</v>
      </c>
      <c r="D13" s="9" t="s">
        <v>13</v>
      </c>
      <c r="E13" s="19" t="s">
        <v>30</v>
      </c>
      <c r="F13" s="31"/>
      <c r="G13" s="56"/>
    </row>
    <row r="14" spans="1:9" ht="19" x14ac:dyDescent="0.25">
      <c r="A14" s="7" t="s">
        <v>16</v>
      </c>
      <c r="B14" s="1">
        <f>$B$9*B3</f>
        <v>2000</v>
      </c>
      <c r="C14" s="1">
        <f>$C$9*C3</f>
        <v>11375</v>
      </c>
      <c r="D14" s="1">
        <f>$D$9*D3</f>
        <v>3000</v>
      </c>
      <c r="E14" s="54">
        <f>SUM(B14:D14)</f>
        <v>16375</v>
      </c>
      <c r="F14" s="31" t="s">
        <v>34</v>
      </c>
      <c r="G14" s="59">
        <v>40000</v>
      </c>
    </row>
    <row r="15" spans="1:9" ht="19" x14ac:dyDescent="0.25">
      <c r="A15" s="7" t="s">
        <v>17</v>
      </c>
      <c r="B15" s="1">
        <f t="shared" ref="B15:B18" si="0">$B$9*B4</f>
        <v>4000</v>
      </c>
      <c r="C15" s="1">
        <f t="shared" ref="C15:C17" si="1">$C$9*C4</f>
        <v>4875</v>
      </c>
      <c r="D15" s="1">
        <f t="shared" ref="D15:D17" si="2">$D$9*D4</f>
        <v>10500</v>
      </c>
      <c r="E15" s="54">
        <f>SUM(B15:D15)</f>
        <v>19375</v>
      </c>
      <c r="F15" s="31" t="s">
        <v>34</v>
      </c>
      <c r="G15" s="59">
        <v>25000</v>
      </c>
    </row>
    <row r="16" spans="1:9" ht="19" x14ac:dyDescent="0.25">
      <c r="A16" s="7" t="s">
        <v>18</v>
      </c>
      <c r="B16" s="1">
        <f t="shared" si="0"/>
        <v>1500</v>
      </c>
      <c r="C16" s="1">
        <f t="shared" si="1"/>
        <v>6500</v>
      </c>
      <c r="D16" s="1">
        <f t="shared" si="2"/>
        <v>12000</v>
      </c>
      <c r="E16" s="54">
        <f>SUM(B16:D16)</f>
        <v>20000</v>
      </c>
      <c r="F16" s="31" t="s">
        <v>34</v>
      </c>
      <c r="G16" s="59">
        <v>20000</v>
      </c>
    </row>
    <row r="17" spans="1:9" ht="19" x14ac:dyDescent="0.25">
      <c r="A17" s="7" t="s">
        <v>19</v>
      </c>
      <c r="B17" s="1">
        <f t="shared" si="0"/>
        <v>2500</v>
      </c>
      <c r="C17" s="1">
        <f t="shared" si="1"/>
        <v>9750</v>
      </c>
      <c r="D17" s="1">
        <f t="shared" si="2"/>
        <v>4500</v>
      </c>
      <c r="E17" s="54">
        <f>SUM(B17:D17)</f>
        <v>16750</v>
      </c>
      <c r="F17" s="31" t="s">
        <v>34</v>
      </c>
      <c r="G17" s="59">
        <v>45000</v>
      </c>
    </row>
    <row r="18" spans="1:9" x14ac:dyDescent="0.2">
      <c r="G18" s="60"/>
    </row>
    <row r="19" spans="1:9" ht="19" x14ac:dyDescent="0.25">
      <c r="A19" s="21" t="s">
        <v>31</v>
      </c>
      <c r="B19" s="55">
        <f>SUMPRODUCT(B3:B6,E3:E6)*B9</f>
        <v>6975</v>
      </c>
      <c r="C19" s="55">
        <f>SUMPRODUCT(C3:C6,$E$3:$E$6)*C9</f>
        <v>21124.999999999996</v>
      </c>
      <c r="D19" s="55">
        <f>SUMPRODUCT(D3:D6,$E$3:$E$6)*D9</f>
        <v>19950</v>
      </c>
    </row>
    <row r="20" spans="1:9" ht="19" x14ac:dyDescent="0.25">
      <c r="A20" s="21" t="s">
        <v>32</v>
      </c>
      <c r="B20" s="57">
        <f>SUMPRODUCT(B9:D9, B7:D7)-SUM(B19:D19)</f>
        <v>55200</v>
      </c>
    </row>
    <row r="22" spans="1:9" ht="19" x14ac:dyDescent="0.25">
      <c r="A22" s="18"/>
    </row>
    <row r="23" spans="1:9" ht="19" x14ac:dyDescent="0.25">
      <c r="A23" s="47" t="s">
        <v>33</v>
      </c>
      <c r="B23" s="48"/>
      <c r="C23" s="48"/>
      <c r="D23" s="48"/>
      <c r="E23" s="48"/>
      <c r="F23" s="48"/>
      <c r="G23" s="49"/>
    </row>
    <row r="24" spans="1:9" x14ac:dyDescent="0.2">
      <c r="A24" s="32" t="s">
        <v>52</v>
      </c>
      <c r="B24" s="33"/>
      <c r="C24" s="33"/>
      <c r="D24" s="33"/>
      <c r="E24" s="33"/>
      <c r="F24" s="33"/>
      <c r="G24" s="34"/>
      <c r="H24" s="40"/>
      <c r="I24" s="40"/>
    </row>
    <row r="25" spans="1:9" x14ac:dyDescent="0.2">
      <c r="A25" s="32" t="s">
        <v>53</v>
      </c>
      <c r="B25" s="33"/>
      <c r="C25" s="33"/>
      <c r="D25" s="33"/>
      <c r="E25" s="33"/>
      <c r="F25" s="33"/>
      <c r="G25" s="34"/>
    </row>
    <row r="26" spans="1:9" x14ac:dyDescent="0.2">
      <c r="A26" s="14" t="s">
        <v>54</v>
      </c>
      <c r="B26" s="14"/>
      <c r="C26" s="14"/>
      <c r="D26" s="14"/>
      <c r="E26" s="14"/>
      <c r="F26" s="14"/>
      <c r="G26" s="14"/>
    </row>
    <row r="27" spans="1:9" x14ac:dyDescent="0.2">
      <c r="A27" s="32" t="s">
        <v>55</v>
      </c>
      <c r="B27" s="33"/>
      <c r="C27" s="33"/>
      <c r="D27" s="33"/>
      <c r="E27" s="33"/>
      <c r="F27" s="33"/>
      <c r="G27" s="34"/>
    </row>
  </sheetData>
  <mergeCells count="6">
    <mergeCell ref="A27:G27"/>
    <mergeCell ref="A24:G24"/>
    <mergeCell ref="A25:G25"/>
    <mergeCell ref="A23:G23"/>
    <mergeCell ref="A1:F1"/>
    <mergeCell ref="H2:I2"/>
  </mergeCells>
  <pageMargins left="0.7" right="0.7" top="0.75" bottom="0.75" header="0.3" footer="0.3"/>
  <ignoredErrors>
    <ignoredError sqref="B19:D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A092-6002-F64D-AD81-35B055D5A22F}">
  <dimension ref="A1:G23"/>
  <sheetViews>
    <sheetView workbookViewId="0">
      <selection activeCell="A23" sqref="A23:G23"/>
    </sheetView>
  </sheetViews>
  <sheetFormatPr baseColWidth="10" defaultRowHeight="16" x14ac:dyDescent="0.2"/>
  <cols>
    <col min="1" max="1" width="19.83203125" bestFit="1" customWidth="1"/>
    <col min="2" max="2" width="10.1640625" bestFit="1" customWidth="1"/>
    <col min="3" max="3" width="12.1640625" bestFit="1" customWidth="1"/>
    <col min="4" max="4" width="10.1640625" bestFit="1" customWidth="1"/>
    <col min="5" max="5" width="15.6640625" bestFit="1" customWidth="1"/>
    <col min="6" max="6" width="30.1640625" bestFit="1" customWidth="1"/>
  </cols>
  <sheetData>
    <row r="1" spans="1:7" ht="21" x14ac:dyDescent="0.25">
      <c r="A1" s="22" t="s">
        <v>9</v>
      </c>
      <c r="B1" s="22"/>
      <c r="C1" s="22"/>
      <c r="D1" s="22"/>
      <c r="E1" s="22"/>
      <c r="F1" s="22"/>
    </row>
    <row r="2" spans="1:7" ht="19" x14ac:dyDescent="0.25">
      <c r="A2" s="8" t="s">
        <v>10</v>
      </c>
      <c r="B2" s="9" t="s">
        <v>11</v>
      </c>
      <c r="C2" s="9" t="s">
        <v>12</v>
      </c>
      <c r="D2" s="9" t="s">
        <v>13</v>
      </c>
      <c r="E2" s="9" t="s">
        <v>14</v>
      </c>
      <c r="F2" s="9" t="s">
        <v>15</v>
      </c>
    </row>
    <row r="3" spans="1:7" ht="19" x14ac:dyDescent="0.25">
      <c r="A3" s="7" t="s">
        <v>16</v>
      </c>
      <c r="B3" s="3">
        <v>0.2</v>
      </c>
      <c r="C3" s="3">
        <v>0.35</v>
      </c>
      <c r="D3" s="3">
        <v>0.1</v>
      </c>
      <c r="E3" s="5">
        <v>0.6</v>
      </c>
      <c r="F3" s="6">
        <v>40000</v>
      </c>
    </row>
    <row r="4" spans="1:7" ht="19" x14ac:dyDescent="0.25">
      <c r="A4" s="7" t="s">
        <v>17</v>
      </c>
      <c r="B4" s="3">
        <v>0.4</v>
      </c>
      <c r="C4" s="3">
        <v>0.15</v>
      </c>
      <c r="D4" s="3">
        <v>0.35</v>
      </c>
      <c r="E4" s="5">
        <v>0.8</v>
      </c>
      <c r="F4" s="6">
        <v>25000</v>
      </c>
    </row>
    <row r="5" spans="1:7" ht="19" x14ac:dyDescent="0.25">
      <c r="A5" s="7" t="s">
        <v>18</v>
      </c>
      <c r="B5" s="3">
        <v>0.15</v>
      </c>
      <c r="C5" s="3">
        <v>0.2</v>
      </c>
      <c r="D5" s="3">
        <v>0.4</v>
      </c>
      <c r="E5" s="5">
        <v>0.55000000000000004</v>
      </c>
      <c r="F5" s="6">
        <v>20000</v>
      </c>
    </row>
    <row r="6" spans="1:7" ht="19" x14ac:dyDescent="0.25">
      <c r="A6" s="7" t="s">
        <v>19</v>
      </c>
      <c r="B6" s="3">
        <v>0.25</v>
      </c>
      <c r="C6" s="3">
        <v>0.3</v>
      </c>
      <c r="D6" s="3">
        <v>0.15</v>
      </c>
      <c r="E6" s="5">
        <v>0.7</v>
      </c>
      <c r="F6" s="6">
        <v>45000</v>
      </c>
    </row>
    <row r="7" spans="1:7" ht="19" x14ac:dyDescent="0.25">
      <c r="A7" s="10" t="s">
        <v>20</v>
      </c>
      <c r="B7" s="5">
        <v>1.25</v>
      </c>
      <c r="C7" s="5">
        <v>1.5</v>
      </c>
      <c r="D7" s="5">
        <v>1.4</v>
      </c>
      <c r="E7" s="2"/>
      <c r="F7" s="2"/>
    </row>
    <row r="9" spans="1:7" ht="19" x14ac:dyDescent="0.25">
      <c r="A9" s="20" t="s">
        <v>44</v>
      </c>
      <c r="B9" s="13">
        <v>10000</v>
      </c>
      <c r="C9" s="13">
        <v>32500</v>
      </c>
      <c r="D9" s="13">
        <v>30000</v>
      </c>
      <c r="E9" s="54">
        <f>SUM(B9:D9)</f>
        <v>72500</v>
      </c>
      <c r="F9" s="31" t="s">
        <v>34</v>
      </c>
      <c r="G9" s="58">
        <v>100001</v>
      </c>
    </row>
    <row r="10" spans="1:7" x14ac:dyDescent="0.2">
      <c r="A10" s="12"/>
      <c r="B10" s="12"/>
      <c r="C10" s="12"/>
      <c r="D10" s="12"/>
      <c r="E10" s="12"/>
      <c r="F10" s="12"/>
    </row>
    <row r="11" spans="1:7" x14ac:dyDescent="0.2">
      <c r="A11" s="12"/>
      <c r="B11" s="12"/>
      <c r="C11" s="12"/>
      <c r="D11" s="12"/>
      <c r="E11" s="12"/>
      <c r="F11" s="12"/>
    </row>
    <row r="12" spans="1:7" ht="19" x14ac:dyDescent="0.25">
      <c r="A12" s="18" t="s">
        <v>29</v>
      </c>
      <c r="F12" s="31"/>
    </row>
    <row r="13" spans="1:7" ht="19" x14ac:dyDescent="0.25">
      <c r="A13" s="8" t="s">
        <v>10</v>
      </c>
      <c r="B13" s="9" t="s">
        <v>11</v>
      </c>
      <c r="C13" s="9" t="s">
        <v>12</v>
      </c>
      <c r="D13" s="9" t="s">
        <v>13</v>
      </c>
      <c r="E13" s="19" t="s">
        <v>30</v>
      </c>
      <c r="F13" s="31"/>
      <c r="G13" s="56"/>
    </row>
    <row r="14" spans="1:7" ht="19" x14ac:dyDescent="0.25">
      <c r="A14" s="7" t="s">
        <v>16</v>
      </c>
      <c r="B14" s="1">
        <f>$B$9*B3</f>
        <v>2000</v>
      </c>
      <c r="C14" s="1">
        <f>$C$9*C3</f>
        <v>11375</v>
      </c>
      <c r="D14" s="1">
        <f>$D$9*D3</f>
        <v>3000</v>
      </c>
      <c r="E14" s="54">
        <f>SUM(B14:D14)</f>
        <v>16375</v>
      </c>
      <c r="F14" s="31" t="s">
        <v>34</v>
      </c>
      <c r="G14" s="59">
        <v>40000</v>
      </c>
    </row>
    <row r="15" spans="1:7" ht="19" x14ac:dyDescent="0.25">
      <c r="A15" s="7" t="s">
        <v>17</v>
      </c>
      <c r="B15" s="1">
        <f t="shared" ref="B15:B17" si="0">$B$9*B4</f>
        <v>4000</v>
      </c>
      <c r="C15" s="1">
        <f t="shared" ref="C15:C17" si="1">$C$9*C4</f>
        <v>4875</v>
      </c>
      <c r="D15" s="1">
        <f t="shared" ref="D15:D17" si="2">$D$9*D4</f>
        <v>10500</v>
      </c>
      <c r="E15" s="54">
        <f>SUM(B15:D15)</f>
        <v>19375</v>
      </c>
      <c r="F15" s="31" t="s">
        <v>34</v>
      </c>
      <c r="G15" s="59">
        <v>25000</v>
      </c>
    </row>
    <row r="16" spans="1:7" ht="19" x14ac:dyDescent="0.25">
      <c r="A16" s="7" t="s">
        <v>18</v>
      </c>
      <c r="B16" s="1">
        <f t="shared" si="0"/>
        <v>1500</v>
      </c>
      <c r="C16" s="1">
        <f t="shared" si="1"/>
        <v>6500</v>
      </c>
      <c r="D16" s="1">
        <f t="shared" si="2"/>
        <v>12000</v>
      </c>
      <c r="E16" s="54">
        <f>SUM(B16:D16)</f>
        <v>20000</v>
      </c>
      <c r="F16" s="31" t="s">
        <v>34</v>
      </c>
      <c r="G16" s="59">
        <v>20000</v>
      </c>
    </row>
    <row r="17" spans="1:7" ht="19" x14ac:dyDescent="0.25">
      <c r="A17" s="7" t="s">
        <v>19</v>
      </c>
      <c r="B17" s="1">
        <f t="shared" si="0"/>
        <v>2500</v>
      </c>
      <c r="C17" s="1">
        <f t="shared" si="1"/>
        <v>9750</v>
      </c>
      <c r="D17" s="1">
        <f t="shared" si="2"/>
        <v>4500</v>
      </c>
      <c r="E17" s="54">
        <f>SUM(B17:D17)</f>
        <v>16750</v>
      </c>
      <c r="F17" s="31" t="s">
        <v>34</v>
      </c>
      <c r="G17" s="59">
        <v>45000</v>
      </c>
    </row>
    <row r="19" spans="1:7" ht="19" x14ac:dyDescent="0.25">
      <c r="A19" s="21" t="s">
        <v>31</v>
      </c>
      <c r="B19" s="55">
        <f>SUMPRODUCT(B3:B6,E3:E6)*B9</f>
        <v>6975</v>
      </c>
      <c r="C19" s="55">
        <f>SUMPRODUCT(C3:C6,$E$3:$E$6)*C9</f>
        <v>21124.999999999996</v>
      </c>
      <c r="D19" s="55">
        <f>SUMPRODUCT(D3:D6,$E$3:$E$6)*D9</f>
        <v>19950</v>
      </c>
    </row>
    <row r="20" spans="1:7" ht="19" x14ac:dyDescent="0.25">
      <c r="A20" s="21" t="s">
        <v>32</v>
      </c>
      <c r="B20" s="57">
        <f>SUMPRODUCT(B9:D9, B7:D7)-SUM(B19:D19)</f>
        <v>55200</v>
      </c>
      <c r="C20" s="61"/>
      <c r="D20" s="46"/>
      <c r="E20" s="46"/>
      <c r="F20" s="46"/>
      <c r="G20" s="46"/>
    </row>
    <row r="22" spans="1:7" ht="19" x14ac:dyDescent="0.25">
      <c r="A22" s="68" t="s">
        <v>37</v>
      </c>
    </row>
    <row r="23" spans="1:7" ht="17" x14ac:dyDescent="0.2">
      <c r="A23" s="69" t="s">
        <v>45</v>
      </c>
      <c r="B23" s="70"/>
      <c r="C23" s="70"/>
      <c r="D23" s="70"/>
      <c r="E23" s="70"/>
      <c r="F23" s="70"/>
      <c r="G23" s="70"/>
    </row>
  </sheetData>
  <mergeCells count="2">
    <mergeCell ref="A1:F1"/>
    <mergeCell ref="A23:G23"/>
  </mergeCells>
  <pageMargins left="0.7" right="0.7" top="0.75" bottom="0.75" header="0.3" footer="0.3"/>
  <ignoredErrors>
    <ignoredError sqref="B19:D1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D458-E71F-E94E-94F9-EC52EE2D6A3D}">
  <dimension ref="A1:J25"/>
  <sheetViews>
    <sheetView workbookViewId="0">
      <selection activeCell="A24" sqref="A24:J24"/>
    </sheetView>
  </sheetViews>
  <sheetFormatPr baseColWidth="10" defaultRowHeight="16" x14ac:dyDescent="0.2"/>
  <cols>
    <col min="1" max="1" width="19.83203125" bestFit="1" customWidth="1"/>
    <col min="2" max="2" width="7.1640625" bestFit="1" customWidth="1"/>
    <col min="3" max="3" width="12.1640625" bestFit="1" customWidth="1"/>
    <col min="4" max="5" width="8.33203125" bestFit="1" customWidth="1"/>
    <col min="6" max="6" width="30.1640625" bestFit="1" customWidth="1"/>
  </cols>
  <sheetData>
    <row r="1" spans="1:6" ht="21" x14ac:dyDescent="0.25">
      <c r="A1" s="22" t="s">
        <v>9</v>
      </c>
      <c r="B1" s="22"/>
      <c r="C1" s="22"/>
      <c r="D1" s="22"/>
      <c r="E1" s="22"/>
      <c r="F1" s="22"/>
    </row>
    <row r="2" spans="1:6" ht="19" x14ac:dyDescent="0.25">
      <c r="A2" s="8" t="s">
        <v>10</v>
      </c>
      <c r="B2" s="9" t="s">
        <v>11</v>
      </c>
      <c r="C2" s="9" t="s">
        <v>12</v>
      </c>
      <c r="D2" s="9" t="s">
        <v>13</v>
      </c>
      <c r="E2" s="9" t="s">
        <v>14</v>
      </c>
      <c r="F2" s="9" t="s">
        <v>15</v>
      </c>
    </row>
    <row r="3" spans="1:6" ht="19" x14ac:dyDescent="0.25">
      <c r="A3" s="7" t="s">
        <v>16</v>
      </c>
      <c r="B3" s="3">
        <v>0.2</v>
      </c>
      <c r="C3" s="3">
        <v>0.35</v>
      </c>
      <c r="D3" s="3">
        <v>0.1</v>
      </c>
      <c r="E3" s="5">
        <v>0.6</v>
      </c>
      <c r="F3" s="6">
        <v>40000</v>
      </c>
    </row>
    <row r="4" spans="1:6" ht="19" x14ac:dyDescent="0.25">
      <c r="A4" s="7" t="s">
        <v>17</v>
      </c>
      <c r="B4" s="3">
        <v>0.4</v>
      </c>
      <c r="C4" s="3">
        <v>0.15</v>
      </c>
      <c r="D4" s="3">
        <v>0.35</v>
      </c>
      <c r="E4" s="5">
        <v>0.8</v>
      </c>
      <c r="F4" s="6">
        <v>25000</v>
      </c>
    </row>
    <row r="5" spans="1:6" ht="19" x14ac:dyDescent="0.25">
      <c r="A5" s="7" t="s">
        <v>18</v>
      </c>
      <c r="B5" s="3">
        <v>0.15</v>
      </c>
      <c r="C5" s="3">
        <v>0.2</v>
      </c>
      <c r="D5" s="3">
        <v>0.4</v>
      </c>
      <c r="E5" s="5">
        <v>0.55000000000000004</v>
      </c>
      <c r="F5" s="6">
        <v>20000</v>
      </c>
    </row>
    <row r="6" spans="1:6" ht="19" x14ac:dyDescent="0.25">
      <c r="A6" s="7" t="s">
        <v>19</v>
      </c>
      <c r="B6" s="3">
        <v>0.25</v>
      </c>
      <c r="C6" s="3">
        <v>0.3</v>
      </c>
      <c r="D6" s="3">
        <v>0.15</v>
      </c>
      <c r="E6" s="5">
        <v>0.7</v>
      </c>
      <c r="F6" s="6">
        <v>45000</v>
      </c>
    </row>
    <row r="7" spans="1:6" ht="19" x14ac:dyDescent="0.25">
      <c r="A7" s="10" t="s">
        <v>20</v>
      </c>
      <c r="B7" s="5">
        <v>1.25</v>
      </c>
      <c r="C7" s="5">
        <v>1.5</v>
      </c>
      <c r="D7" s="5">
        <v>1.4</v>
      </c>
      <c r="E7" s="2"/>
      <c r="F7" s="2"/>
    </row>
    <row r="10" spans="1:6" ht="17" x14ac:dyDescent="0.2">
      <c r="A10" s="63" t="s">
        <v>18</v>
      </c>
      <c r="B10" s="63" t="s">
        <v>11</v>
      </c>
      <c r="C10" s="63" t="s">
        <v>46</v>
      </c>
      <c r="D10" s="63" t="s">
        <v>13</v>
      </c>
      <c r="E10" s="63" t="s">
        <v>32</v>
      </c>
    </row>
    <row r="11" spans="1:6" x14ac:dyDescent="0.2">
      <c r="A11" s="64">
        <v>0.2</v>
      </c>
      <c r="B11" s="62">
        <v>10000</v>
      </c>
      <c r="C11" s="62">
        <v>32500</v>
      </c>
      <c r="D11" s="62">
        <v>30000</v>
      </c>
      <c r="E11" s="64">
        <v>62200</v>
      </c>
    </row>
    <row r="12" spans="1:6" x14ac:dyDescent="0.2">
      <c r="A12" s="64">
        <v>0.25</v>
      </c>
      <c r="B12" s="62">
        <v>10000</v>
      </c>
      <c r="C12" s="62">
        <v>32500</v>
      </c>
      <c r="D12" s="62">
        <v>30000</v>
      </c>
      <c r="E12" s="64">
        <v>61200</v>
      </c>
    </row>
    <row r="13" spans="1:6" x14ac:dyDescent="0.2">
      <c r="A13" s="64">
        <v>0.3</v>
      </c>
      <c r="B13" s="62">
        <v>10000</v>
      </c>
      <c r="C13" s="62">
        <v>32500</v>
      </c>
      <c r="D13" s="62">
        <v>30000</v>
      </c>
      <c r="E13" s="64">
        <v>60200</v>
      </c>
    </row>
    <row r="14" spans="1:6" x14ac:dyDescent="0.2">
      <c r="A14" s="64">
        <v>0.35</v>
      </c>
      <c r="B14" s="62">
        <v>10000</v>
      </c>
      <c r="C14" s="62">
        <v>32500</v>
      </c>
      <c r="D14" s="62">
        <v>30000</v>
      </c>
      <c r="E14" s="64">
        <v>59200</v>
      </c>
    </row>
    <row r="15" spans="1:6" x14ac:dyDescent="0.2">
      <c r="A15" s="64">
        <v>0.39999999999999997</v>
      </c>
      <c r="B15" s="62">
        <v>10000</v>
      </c>
      <c r="C15" s="62">
        <v>32500</v>
      </c>
      <c r="D15" s="62">
        <v>30000</v>
      </c>
      <c r="E15" s="64">
        <v>58200</v>
      </c>
    </row>
    <row r="16" spans="1:6" x14ac:dyDescent="0.2">
      <c r="A16" s="64">
        <v>0.44999999999999996</v>
      </c>
      <c r="B16" s="62">
        <v>10000</v>
      </c>
      <c r="C16" s="62">
        <v>32500</v>
      </c>
      <c r="D16" s="62">
        <v>30000</v>
      </c>
      <c r="E16" s="64">
        <v>57200</v>
      </c>
    </row>
    <row r="17" spans="1:10" x14ac:dyDescent="0.2">
      <c r="A17" s="64">
        <v>0.49999999999999994</v>
      </c>
      <c r="B17" s="62">
        <v>10000</v>
      </c>
      <c r="C17" s="62">
        <v>32500</v>
      </c>
      <c r="D17" s="62">
        <v>30000</v>
      </c>
      <c r="E17" s="64">
        <v>56200.000000000007</v>
      </c>
    </row>
    <row r="18" spans="1:10" x14ac:dyDescent="0.2">
      <c r="A18" s="64">
        <v>0.54999999999999993</v>
      </c>
      <c r="B18" s="62">
        <v>10000</v>
      </c>
      <c r="C18" s="62">
        <v>32500</v>
      </c>
      <c r="D18" s="62">
        <v>30000</v>
      </c>
      <c r="E18" s="64">
        <v>55200</v>
      </c>
    </row>
    <row r="19" spans="1:10" x14ac:dyDescent="0.2">
      <c r="A19" s="64">
        <v>0.6</v>
      </c>
      <c r="B19" s="62">
        <v>10000</v>
      </c>
      <c r="C19" s="62">
        <v>32500</v>
      </c>
      <c r="D19" s="62">
        <v>30000</v>
      </c>
      <c r="E19" s="64">
        <v>54200</v>
      </c>
    </row>
    <row r="20" spans="1:10" x14ac:dyDescent="0.2">
      <c r="A20" s="64">
        <v>0.65</v>
      </c>
      <c r="B20" s="62">
        <v>10000</v>
      </c>
      <c r="C20" s="62">
        <v>32500</v>
      </c>
      <c r="D20" s="62">
        <v>30000</v>
      </c>
      <c r="E20" s="64">
        <v>53200.000000000007</v>
      </c>
    </row>
    <row r="21" spans="1:10" x14ac:dyDescent="0.2">
      <c r="A21" s="64">
        <v>0.70000000000000007</v>
      </c>
      <c r="B21" s="62">
        <v>10000</v>
      </c>
      <c r="C21" s="62">
        <v>32500</v>
      </c>
      <c r="D21" s="62">
        <v>30000</v>
      </c>
      <c r="E21" s="64">
        <v>52200.000000000007</v>
      </c>
    </row>
    <row r="23" spans="1:10" ht="19" x14ac:dyDescent="0.25">
      <c r="A23" s="65" t="s">
        <v>37</v>
      </c>
    </row>
    <row r="24" spans="1:10" ht="17" x14ac:dyDescent="0.2">
      <c r="A24" s="66" t="s">
        <v>47</v>
      </c>
      <c r="B24" s="66"/>
      <c r="C24" s="66"/>
      <c r="D24" s="66"/>
      <c r="E24" s="66"/>
      <c r="F24" s="66"/>
      <c r="G24" s="66"/>
      <c r="H24" s="66"/>
      <c r="I24" s="66"/>
      <c r="J24" s="66"/>
    </row>
    <row r="25" spans="1:10" x14ac:dyDescent="0.2">
      <c r="A25" s="40"/>
    </row>
  </sheetData>
  <mergeCells count="2">
    <mergeCell ref="A1:F1"/>
    <mergeCell ref="A24:J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9AA9-3340-0F49-B7B5-592C879A805D}">
  <dimension ref="A1:F21"/>
  <sheetViews>
    <sheetView tabSelected="1" workbookViewId="0">
      <selection activeCell="M22" sqref="M22"/>
    </sheetView>
  </sheetViews>
  <sheetFormatPr baseColWidth="10" defaultRowHeight="16" x14ac:dyDescent="0.2"/>
  <cols>
    <col min="1" max="1" width="19.83203125" bestFit="1" customWidth="1"/>
    <col min="2" max="2" width="7.1640625" bestFit="1" customWidth="1"/>
    <col min="3" max="3" width="12.1640625" bestFit="1" customWidth="1"/>
    <col min="4" max="5" width="8.33203125" bestFit="1" customWidth="1"/>
    <col min="6" max="6" width="30.1640625" bestFit="1" customWidth="1"/>
  </cols>
  <sheetData>
    <row r="1" spans="1:6" ht="21" x14ac:dyDescent="0.25">
      <c r="A1" s="22" t="s">
        <v>9</v>
      </c>
      <c r="B1" s="22"/>
      <c r="C1" s="22"/>
      <c r="D1" s="22"/>
      <c r="E1" s="22"/>
      <c r="F1" s="22"/>
    </row>
    <row r="2" spans="1:6" ht="19" x14ac:dyDescent="0.25">
      <c r="A2" s="8" t="s">
        <v>10</v>
      </c>
      <c r="B2" s="9" t="s">
        <v>11</v>
      </c>
      <c r="C2" s="9" t="s">
        <v>12</v>
      </c>
      <c r="D2" s="9" t="s">
        <v>13</v>
      </c>
      <c r="E2" s="9" t="s">
        <v>14</v>
      </c>
      <c r="F2" s="9" t="s">
        <v>15</v>
      </c>
    </row>
    <row r="3" spans="1:6" ht="19" x14ac:dyDescent="0.25">
      <c r="A3" s="7" t="s">
        <v>16</v>
      </c>
      <c r="B3" s="3">
        <v>0.2</v>
      </c>
      <c r="C3" s="3">
        <v>0.35</v>
      </c>
      <c r="D3" s="3">
        <v>0.1</v>
      </c>
      <c r="E3" s="5">
        <v>0.6</v>
      </c>
      <c r="F3" s="6">
        <v>40000</v>
      </c>
    </row>
    <row r="4" spans="1:6" ht="19" x14ac:dyDescent="0.25">
      <c r="A4" s="7" t="s">
        <v>17</v>
      </c>
      <c r="B4" s="3">
        <v>0.4</v>
      </c>
      <c r="C4" s="3">
        <v>0.15</v>
      </c>
      <c r="D4" s="3">
        <v>0.35</v>
      </c>
      <c r="E4" s="5">
        <v>0.8</v>
      </c>
      <c r="F4" s="6">
        <v>25000</v>
      </c>
    </row>
    <row r="5" spans="1:6" ht="19" x14ac:dyDescent="0.25">
      <c r="A5" s="7" t="s">
        <v>18</v>
      </c>
      <c r="B5" s="3">
        <v>0.15</v>
      </c>
      <c r="C5" s="3">
        <v>0.2</v>
      </c>
      <c r="D5" s="3">
        <v>0.4</v>
      </c>
      <c r="E5" s="5">
        <v>0.55000000000000004</v>
      </c>
      <c r="F5" s="6">
        <v>20000</v>
      </c>
    </row>
    <row r="6" spans="1:6" ht="19" x14ac:dyDescent="0.25">
      <c r="A6" s="7" t="s">
        <v>19</v>
      </c>
      <c r="B6" s="3">
        <v>0.25</v>
      </c>
      <c r="C6" s="3">
        <v>0.3</v>
      </c>
      <c r="D6" s="3">
        <v>0.15</v>
      </c>
      <c r="E6" s="5">
        <v>0.7</v>
      </c>
      <c r="F6" s="6">
        <v>45000</v>
      </c>
    </row>
    <row r="7" spans="1:6" ht="19" x14ac:dyDescent="0.25">
      <c r="A7" s="10" t="s">
        <v>20</v>
      </c>
      <c r="B7" s="5">
        <v>1.25</v>
      </c>
      <c r="C7" s="5">
        <v>1.5</v>
      </c>
      <c r="D7" s="5">
        <v>1.4</v>
      </c>
      <c r="E7" s="2"/>
      <c r="F7" s="2"/>
    </row>
    <row r="10" spans="1:6" ht="17" x14ac:dyDescent="0.2">
      <c r="A10" s="63" t="s">
        <v>48</v>
      </c>
      <c r="B10" s="63" t="s">
        <v>11</v>
      </c>
      <c r="C10" s="63" t="s">
        <v>46</v>
      </c>
      <c r="D10" s="63" t="s">
        <v>13</v>
      </c>
      <c r="E10" s="63" t="s">
        <v>32</v>
      </c>
      <c r="F10" s="12"/>
    </row>
    <row r="11" spans="1:6" x14ac:dyDescent="0.2">
      <c r="A11" s="62">
        <v>10000</v>
      </c>
      <c r="B11" s="62">
        <v>10000</v>
      </c>
      <c r="C11" s="62">
        <v>32500</v>
      </c>
      <c r="D11" s="62">
        <v>30000</v>
      </c>
      <c r="E11" s="62">
        <v>55200</v>
      </c>
      <c r="F11" s="12"/>
    </row>
    <row r="12" spans="1:6" x14ac:dyDescent="0.2">
      <c r="A12" s="62">
        <v>10100</v>
      </c>
      <c r="B12" s="62">
        <v>10100</v>
      </c>
      <c r="C12" s="62">
        <v>32425</v>
      </c>
      <c r="D12" s="62">
        <v>30000</v>
      </c>
      <c r="E12" s="62">
        <v>55191.5</v>
      </c>
      <c r="F12" s="12"/>
    </row>
    <row r="13" spans="1:6" x14ac:dyDescent="0.2">
      <c r="A13" s="62">
        <v>10200</v>
      </c>
      <c r="B13" s="62">
        <v>10200</v>
      </c>
      <c r="C13" s="62">
        <v>32350</v>
      </c>
      <c r="D13" s="62">
        <v>30000</v>
      </c>
      <c r="E13" s="62">
        <v>55183</v>
      </c>
      <c r="F13" s="12"/>
    </row>
    <row r="14" spans="1:6" x14ac:dyDescent="0.2">
      <c r="A14" s="62">
        <v>10300</v>
      </c>
      <c r="B14" s="62">
        <v>10300</v>
      </c>
      <c r="C14" s="62">
        <v>32275</v>
      </c>
      <c r="D14" s="62">
        <v>30000</v>
      </c>
      <c r="E14" s="62">
        <v>55174.5</v>
      </c>
      <c r="F14" s="12"/>
    </row>
    <row r="15" spans="1:6" x14ac:dyDescent="0.2">
      <c r="A15" s="62">
        <v>10400</v>
      </c>
      <c r="B15" s="62">
        <v>10400</v>
      </c>
      <c r="C15" s="62">
        <v>32200</v>
      </c>
      <c r="D15" s="62">
        <v>30000</v>
      </c>
      <c r="E15" s="62">
        <v>55166</v>
      </c>
      <c r="F15" s="12"/>
    </row>
    <row r="16" spans="1:6" x14ac:dyDescent="0.2">
      <c r="A16" s="62">
        <v>10500</v>
      </c>
      <c r="B16" s="62">
        <v>10500</v>
      </c>
      <c r="C16" s="62">
        <v>32125</v>
      </c>
      <c r="D16" s="62">
        <v>30000</v>
      </c>
      <c r="E16" s="62">
        <v>55157.5</v>
      </c>
    </row>
    <row r="17" spans="1:5" x14ac:dyDescent="0.2">
      <c r="A17" s="62">
        <v>10600</v>
      </c>
      <c r="B17" s="62">
        <v>10600</v>
      </c>
      <c r="C17" s="62">
        <v>32050</v>
      </c>
      <c r="D17" s="62">
        <v>30000</v>
      </c>
      <c r="E17" s="62">
        <v>55149</v>
      </c>
    </row>
    <row r="18" spans="1:5" x14ac:dyDescent="0.2">
      <c r="A18" s="62">
        <v>10700</v>
      </c>
      <c r="B18" s="62">
        <v>10700</v>
      </c>
      <c r="C18" s="62">
        <v>31975</v>
      </c>
      <c r="D18" s="62">
        <v>30000</v>
      </c>
      <c r="E18" s="62">
        <v>55140.5</v>
      </c>
    </row>
    <row r="19" spans="1:5" x14ac:dyDescent="0.2">
      <c r="A19" s="62">
        <v>10800</v>
      </c>
      <c r="B19" s="62">
        <v>10800</v>
      </c>
      <c r="C19" s="62">
        <v>31900</v>
      </c>
      <c r="D19" s="62">
        <v>30000</v>
      </c>
      <c r="E19" s="62">
        <v>55132</v>
      </c>
    </row>
    <row r="20" spans="1:5" x14ac:dyDescent="0.2">
      <c r="A20" s="62">
        <v>10900</v>
      </c>
      <c r="B20" s="62">
        <v>10900</v>
      </c>
      <c r="C20" s="62">
        <v>31825</v>
      </c>
      <c r="D20" s="62">
        <v>30000</v>
      </c>
      <c r="E20" s="62">
        <v>55123.5</v>
      </c>
    </row>
    <row r="21" spans="1:5" x14ac:dyDescent="0.2">
      <c r="A21" s="62">
        <v>11000</v>
      </c>
      <c r="B21" s="62">
        <v>11000</v>
      </c>
      <c r="C21" s="62">
        <v>31750</v>
      </c>
      <c r="D21" s="62">
        <v>30000</v>
      </c>
      <c r="E21" s="62">
        <v>55115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1CE6-FE75-9E43-9314-867A78323D2D}">
  <dimension ref="A1:F21"/>
  <sheetViews>
    <sheetView workbookViewId="0">
      <selection activeCell="H30" sqref="H30"/>
    </sheetView>
  </sheetViews>
  <sheetFormatPr baseColWidth="10" defaultRowHeight="16" x14ac:dyDescent="0.2"/>
  <cols>
    <col min="1" max="1" width="19.83203125" bestFit="1" customWidth="1"/>
    <col min="2" max="2" width="7.1640625" bestFit="1" customWidth="1"/>
    <col min="3" max="3" width="12.1640625" bestFit="1" customWidth="1"/>
    <col min="4" max="5" width="8.33203125" bestFit="1" customWidth="1"/>
    <col min="6" max="6" width="30.1640625" bestFit="1" customWidth="1"/>
  </cols>
  <sheetData>
    <row r="1" spans="1:6" ht="21" x14ac:dyDescent="0.25">
      <c r="A1" s="22" t="s">
        <v>9</v>
      </c>
      <c r="B1" s="22"/>
      <c r="C1" s="22"/>
      <c r="D1" s="22"/>
      <c r="E1" s="22"/>
      <c r="F1" s="22"/>
    </row>
    <row r="2" spans="1:6" ht="19" x14ac:dyDescent="0.25">
      <c r="A2" s="8" t="s">
        <v>10</v>
      </c>
      <c r="B2" s="9" t="s">
        <v>11</v>
      </c>
      <c r="C2" s="9" t="s">
        <v>12</v>
      </c>
      <c r="D2" s="9" t="s">
        <v>13</v>
      </c>
      <c r="E2" s="9" t="s">
        <v>14</v>
      </c>
      <c r="F2" s="9" t="s">
        <v>15</v>
      </c>
    </row>
    <row r="3" spans="1:6" ht="19" x14ac:dyDescent="0.25">
      <c r="A3" s="7" t="s">
        <v>16</v>
      </c>
      <c r="B3" s="3">
        <v>0.2</v>
      </c>
      <c r="C3" s="3">
        <v>0.35</v>
      </c>
      <c r="D3" s="3">
        <v>0.1</v>
      </c>
      <c r="E3" s="5">
        <v>0.6</v>
      </c>
      <c r="F3" s="6">
        <v>40000</v>
      </c>
    </row>
    <row r="4" spans="1:6" ht="19" x14ac:dyDescent="0.25">
      <c r="A4" s="7" t="s">
        <v>17</v>
      </c>
      <c r="B4" s="3">
        <v>0.4</v>
      </c>
      <c r="C4" s="3">
        <v>0.15</v>
      </c>
      <c r="D4" s="3">
        <v>0.35</v>
      </c>
      <c r="E4" s="5">
        <v>0.8</v>
      </c>
      <c r="F4" s="6">
        <v>25000</v>
      </c>
    </row>
    <row r="5" spans="1:6" ht="19" x14ac:dyDescent="0.25">
      <c r="A5" s="7" t="s">
        <v>18</v>
      </c>
      <c r="B5" s="3">
        <v>0.15</v>
      </c>
      <c r="C5" s="3">
        <v>0.2</v>
      </c>
      <c r="D5" s="3">
        <v>0.4</v>
      </c>
      <c r="E5" s="5">
        <v>0.55000000000000004</v>
      </c>
      <c r="F5" s="6">
        <v>20000</v>
      </c>
    </row>
    <row r="6" spans="1:6" ht="19" x14ac:dyDescent="0.25">
      <c r="A6" s="7" t="s">
        <v>19</v>
      </c>
      <c r="B6" s="3">
        <v>0.25</v>
      </c>
      <c r="C6" s="3">
        <v>0.3</v>
      </c>
      <c r="D6" s="3">
        <v>0.15</v>
      </c>
      <c r="E6" s="5">
        <v>0.7</v>
      </c>
      <c r="F6" s="6">
        <v>45000</v>
      </c>
    </row>
    <row r="7" spans="1:6" ht="19" x14ac:dyDescent="0.25">
      <c r="A7" s="10" t="s">
        <v>20</v>
      </c>
      <c r="B7" s="5">
        <v>1.25</v>
      </c>
      <c r="C7" s="5">
        <v>1.5</v>
      </c>
      <c r="D7" s="5">
        <v>1.4</v>
      </c>
      <c r="E7" s="2"/>
      <c r="F7" s="2"/>
    </row>
    <row r="10" spans="1:6" ht="17" x14ac:dyDescent="0.2">
      <c r="A10" s="63" t="s">
        <v>16</v>
      </c>
      <c r="B10" s="63" t="s">
        <v>11</v>
      </c>
      <c r="C10" s="63" t="s">
        <v>46</v>
      </c>
      <c r="D10" s="63" t="s">
        <v>13</v>
      </c>
      <c r="E10" s="63" t="s">
        <v>32</v>
      </c>
      <c r="F10" s="12"/>
    </row>
    <row r="11" spans="1:6" x14ac:dyDescent="0.2">
      <c r="A11" s="2">
        <v>0.2</v>
      </c>
      <c r="B11" s="2">
        <v>10000</v>
      </c>
      <c r="C11" s="2">
        <v>32500</v>
      </c>
      <c r="D11" s="2">
        <v>30000</v>
      </c>
      <c r="E11" s="2">
        <v>61750</v>
      </c>
      <c r="F11" s="12"/>
    </row>
    <row r="12" spans="1:6" x14ac:dyDescent="0.2">
      <c r="A12" s="2">
        <v>0.26</v>
      </c>
      <c r="B12" s="2">
        <v>10000</v>
      </c>
      <c r="C12" s="2">
        <v>32500</v>
      </c>
      <c r="D12" s="2">
        <v>30000</v>
      </c>
      <c r="E12" s="2">
        <v>60767.5</v>
      </c>
      <c r="F12" s="12"/>
    </row>
    <row r="13" spans="1:6" x14ac:dyDescent="0.2">
      <c r="A13" s="2">
        <v>0.32</v>
      </c>
      <c r="B13" s="2">
        <v>10000</v>
      </c>
      <c r="C13" s="2">
        <v>32500</v>
      </c>
      <c r="D13" s="2">
        <v>30000</v>
      </c>
      <c r="E13" s="2">
        <v>59785</v>
      </c>
      <c r="F13" s="12"/>
    </row>
    <row r="14" spans="1:6" x14ac:dyDescent="0.2">
      <c r="A14" s="2">
        <v>0.38</v>
      </c>
      <c r="B14" s="2">
        <v>10000</v>
      </c>
      <c r="C14" s="2">
        <v>32500</v>
      </c>
      <c r="D14" s="2">
        <v>30000</v>
      </c>
      <c r="E14" s="2">
        <v>58802.5</v>
      </c>
      <c r="F14" s="12"/>
    </row>
    <row r="15" spans="1:6" x14ac:dyDescent="0.2">
      <c r="A15" s="2">
        <v>0.44</v>
      </c>
      <c r="B15" s="2">
        <v>10000</v>
      </c>
      <c r="C15" s="2">
        <v>32500</v>
      </c>
      <c r="D15" s="2">
        <v>30000</v>
      </c>
      <c r="E15" s="2">
        <v>57820</v>
      </c>
      <c r="F15" s="12"/>
    </row>
    <row r="16" spans="1:6" x14ac:dyDescent="0.2">
      <c r="A16" s="2">
        <v>0.5</v>
      </c>
      <c r="B16" s="2">
        <v>10000</v>
      </c>
      <c r="C16" s="2">
        <v>32500</v>
      </c>
      <c r="D16" s="2">
        <v>30000</v>
      </c>
      <c r="E16" s="2">
        <v>56837.5</v>
      </c>
    </row>
    <row r="17" spans="1:5" x14ac:dyDescent="0.2">
      <c r="A17" s="2">
        <v>0.56000000000000005</v>
      </c>
      <c r="B17" s="2">
        <v>10000</v>
      </c>
      <c r="C17" s="2">
        <v>32500</v>
      </c>
      <c r="D17" s="2">
        <v>30000</v>
      </c>
      <c r="E17" s="2">
        <v>55855</v>
      </c>
    </row>
    <row r="18" spans="1:5" x14ac:dyDescent="0.2">
      <c r="A18" s="2">
        <v>0.62000000000000011</v>
      </c>
      <c r="B18" s="2">
        <v>10000</v>
      </c>
      <c r="C18" s="2">
        <v>32500</v>
      </c>
      <c r="D18" s="2">
        <v>30000</v>
      </c>
      <c r="E18" s="2">
        <v>54872.5</v>
      </c>
    </row>
    <row r="19" spans="1:5" x14ac:dyDescent="0.2">
      <c r="A19" s="2">
        <v>0.68000000000000016</v>
      </c>
      <c r="B19" s="2">
        <v>10000</v>
      </c>
      <c r="C19" s="2">
        <v>32500</v>
      </c>
      <c r="D19" s="2">
        <v>30000</v>
      </c>
      <c r="E19" s="2">
        <v>53890</v>
      </c>
    </row>
    <row r="20" spans="1:5" x14ac:dyDescent="0.2">
      <c r="A20" s="2">
        <v>0.74000000000000021</v>
      </c>
      <c r="B20" s="2">
        <v>10000</v>
      </c>
      <c r="C20" s="2">
        <v>32500</v>
      </c>
      <c r="D20" s="2">
        <v>30000</v>
      </c>
      <c r="E20" s="2">
        <v>52907.5</v>
      </c>
    </row>
    <row r="21" spans="1:5" x14ac:dyDescent="0.2">
      <c r="A21" s="2">
        <v>0.80000000000000027</v>
      </c>
      <c r="B21" s="2">
        <v>10000</v>
      </c>
      <c r="C21" s="2">
        <v>32500</v>
      </c>
      <c r="D21" s="2">
        <v>30000</v>
      </c>
      <c r="E21" s="2">
        <v>51925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4</vt:lpstr>
      <vt:lpstr>Exercise 10a</vt:lpstr>
      <vt:lpstr>Exercise 10b</vt:lpstr>
      <vt:lpstr>Exercise 10c</vt:lpstr>
      <vt:lpstr>Exercise 10d</vt:lpstr>
      <vt:lpstr>Exercise 10e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2021-09-27T22:11:08Z</dcterms:created>
  <dcterms:modified xsi:type="dcterms:W3CDTF">2021-09-28T20:22:30Z</dcterms:modified>
</cp:coreProperties>
</file>