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ranavinallamalla/Documents/OR531/"/>
    </mc:Choice>
  </mc:AlternateContent>
  <xr:revisionPtr revIDLastSave="0" documentId="8_{4A214F07-968C-B846-9A4F-0B67C5F20114}" xr6:coauthVersionLast="47" xr6:coauthVersionMax="47" xr10:uidLastSave="{00000000-0000-0000-0000-000000000000}"/>
  <bookViews>
    <workbookView xWindow="0" yWindow="500" windowWidth="28800" windowHeight="15640" activeTab="2" xr2:uid="{7DEC3764-B7C0-D44E-BD4A-15E1909224FC}"/>
  </bookViews>
  <sheets>
    <sheet name="Exercise 3 - a, b" sheetId="2" r:id="rId1"/>
    <sheet name="Exercise 3 - c" sheetId="3" r:id="rId2"/>
    <sheet name="Exercise 9a" sheetId="4" r:id="rId3"/>
  </sheets>
  <definedNames>
    <definedName name="solver_adj" localSheetId="0" hidden="1">'Exercise 3 - a, b'!$D$14:$H$17</definedName>
    <definedName name="solver_adj" localSheetId="1" hidden="1">'Exercise 3 - c'!$D$14:$H$17</definedName>
    <definedName name="solver_adj" localSheetId="2" hidden="1">'Exercise 9a'!$E$5:$I$8</definedName>
    <definedName name="solver_adj_ob" localSheetId="0" hidden="1">1</definedName>
    <definedName name="solver_adj_ob" localSheetId="1" hidden="1">1</definedName>
    <definedName name="solver_cha" localSheetId="0" hidden="1">0</definedName>
    <definedName name="solver_cha" localSheetId="1" hidden="1">0</definedName>
    <definedName name="solver_chc1" localSheetId="0" hidden="1">0</definedName>
    <definedName name="solver_chc1" localSheetId="1" hidden="1">0</definedName>
    <definedName name="solver_chc1" localSheetId="2" hidden="1">0</definedName>
    <definedName name="solver_chc2" localSheetId="0" hidden="1">0</definedName>
    <definedName name="solver_chc2" localSheetId="1" hidden="1">0</definedName>
    <definedName name="solver_chc2" localSheetId="2" hidden="1">0</definedName>
    <definedName name="solver_chc3" localSheetId="0" hidden="1">0</definedName>
    <definedName name="solver_chc3" localSheetId="1" hidden="1">0</definedName>
    <definedName name="solver_chn" localSheetId="0" hidden="1">4</definedName>
    <definedName name="solver_chn" localSheetId="1" hidden="1">4</definedName>
    <definedName name="solver_chp1" localSheetId="0" hidden="1">0</definedName>
    <definedName name="solver_chp1" localSheetId="1" hidden="1">0</definedName>
    <definedName name="solver_chp1" localSheetId="2" hidden="1">0</definedName>
    <definedName name="solver_chp2" localSheetId="0" hidden="1">0</definedName>
    <definedName name="solver_chp2" localSheetId="1" hidden="1">0</definedName>
    <definedName name="solver_chp2" localSheetId="2" hidden="1">0</definedName>
    <definedName name="solver_chp3" localSheetId="0" hidden="1">0</definedName>
    <definedName name="solver_chp3" localSheetId="1" hidden="1">0</definedName>
    <definedName name="solver_cht" localSheetId="0" hidden="1">0</definedName>
    <definedName name="solver_cht" localSheetId="1" hidden="1">0</definedName>
    <definedName name="solver_cir1" localSheetId="0" hidden="1">1</definedName>
    <definedName name="solver_cir1" localSheetId="1" hidden="1">1</definedName>
    <definedName name="solver_cir1" localSheetId="2" hidden="1">1</definedName>
    <definedName name="solver_cir2" localSheetId="0" hidden="1">1</definedName>
    <definedName name="solver_cir2" localSheetId="1" hidden="1">1</definedName>
    <definedName name="solver_cir2" localSheetId="2" hidden="1">1</definedName>
    <definedName name="solver_cir3" localSheetId="0" hidden="1">1</definedName>
    <definedName name="solver_cir3" localSheetId="1" hidden="1">1</definedName>
    <definedName name="solver_con" localSheetId="0" hidden="1">" "</definedName>
    <definedName name="solver_con" localSheetId="1" hidden="1">" "</definedName>
    <definedName name="solver_con" localSheetId="2" hidden="1">" "</definedName>
    <definedName name="solver_con1" localSheetId="0" hidden="1">" "</definedName>
    <definedName name="solver_con1" localSheetId="1" hidden="1">" "</definedName>
    <definedName name="solver_con1" localSheetId="2" hidden="1">" "</definedName>
    <definedName name="solver_con2" localSheetId="0" hidden="1">" "</definedName>
    <definedName name="solver_con2" localSheetId="1" hidden="1">" "</definedName>
    <definedName name="solver_con2" localSheetId="2" hidden="1">" "</definedName>
    <definedName name="solver_con3" localSheetId="0" hidden="1">" "</definedName>
    <definedName name="solver_con3" localSheetId="1" hidden="1">" "</definedName>
    <definedName name="solver_dia" localSheetId="0" hidden="1">5</definedName>
    <definedName name="solver_dia" localSheetId="1" hidden="1">5</definedName>
    <definedName name="solver_iao" localSheetId="0" hidden="1">0</definedName>
    <definedName name="solver_iao" localSheetId="1" hidden="1">0</definedName>
    <definedName name="solver_int" localSheetId="0" hidden="1">0</definedName>
    <definedName name="solver_int" localSheetId="1" hidden="1">0</definedName>
    <definedName name="solver_irs" localSheetId="0" hidden="1">0</definedName>
    <definedName name="solver_irs" localSheetId="1" hidden="1">0</definedName>
    <definedName name="solver_ism" localSheetId="0" hidden="1">0</definedName>
    <definedName name="solver_ism" localSheetId="1" hidden="1">0</definedName>
    <definedName name="solver_lhs_ob1" localSheetId="0" hidden="1">0</definedName>
    <definedName name="solver_lhs_ob1" localSheetId="1" hidden="1">0</definedName>
    <definedName name="solver_lhs_ob2" localSheetId="0" hidden="1">0</definedName>
    <definedName name="solver_lhs_ob2" localSheetId="1" hidden="1">0</definedName>
    <definedName name="solver_lhs_ob3" localSheetId="0" hidden="1">0</definedName>
    <definedName name="solver_lhs_ob3" localSheetId="1" hidden="1">0</definedName>
    <definedName name="solver_lhs1" localSheetId="0" hidden="1">'Exercise 3 - a, b'!$I$14:$I$17</definedName>
    <definedName name="solver_lhs1" localSheetId="1" hidden="1">'Exercise 3 - c'!$I$14:$I$17</definedName>
    <definedName name="solver_lhs1" localSheetId="2" hidden="1">'Exercise 9a'!$E$5:$I$8</definedName>
    <definedName name="solver_lhs2" localSheetId="0" hidden="1">'Exercise 3 - a, b'!$D$18:$H$18</definedName>
    <definedName name="solver_lhs2" localSheetId="1" hidden="1">'Exercise 3 - c'!$D$18:$H$18</definedName>
    <definedName name="solver_lhs2" localSheetId="2" hidden="1">'Exercise 9a'!$E$17:$I$17</definedName>
    <definedName name="solver_lhs3" localSheetId="0" hidden="1">'Exercise 3 - a, b'!$D$14:$H$17</definedName>
    <definedName name="solver_lhs3" localSheetId="1" hidden="1">'Exercise 3 - c'!$D$14:$H$17</definedName>
    <definedName name="solver_mda" localSheetId="0" hidden="1">4</definedName>
    <definedName name="solver_mda" localSheetId="1" hidden="1">4</definedName>
    <definedName name="solver_mod" localSheetId="0" hidden="1">3</definedName>
    <definedName name="solver_mod" localSheetId="1" hidden="1">3</definedName>
    <definedName name="solver_nso" localSheetId="0" hidden="1">10000</definedName>
    <definedName name="solver_nso" localSheetId="1" hidden="1">10000</definedName>
    <definedName name="solver_nso" localSheetId="2" hidden="1">10000</definedName>
    <definedName name="solver_ntr" localSheetId="0" hidden="1">0</definedName>
    <definedName name="solver_ntr" localSheetId="1" hidden="1">0</definedName>
    <definedName name="solver_ntri" hidden="1">1000</definedName>
    <definedName name="solver_num" localSheetId="0" hidden="1">3</definedName>
    <definedName name="solver_num" localSheetId="1" hidden="1">3</definedName>
    <definedName name="solver_num" localSheetId="2" hidden="1">2</definedName>
    <definedName name="solver_obc" localSheetId="0" hidden="1">0</definedName>
    <definedName name="solver_obc" localSheetId="1" hidden="1">0</definedName>
    <definedName name="solver_obc" localSheetId="2" hidden="1">0</definedName>
    <definedName name="solver_obp" localSheetId="0" hidden="1">0</definedName>
    <definedName name="solver_obp" localSheetId="1" hidden="1">0</definedName>
    <definedName name="solver_obp" localSheetId="2" hidden="1">0</definedName>
    <definedName name="solver_opt" localSheetId="0" hidden="1">'Exercise 3 - a, b'!$C$20</definedName>
    <definedName name="solver_opt" localSheetId="1" hidden="1">'Exercise 3 - c'!$C$20</definedName>
    <definedName name="solver_opt" localSheetId="2" hidden="1">'Exercise 9a'!$I$21</definedName>
    <definedName name="solver_opt_ob" localSheetId="0" hidden="1">1</definedName>
    <definedName name="solver_opt_ob" localSheetId="1" hidden="1">1</definedName>
    <definedName name="solver_psi" localSheetId="0" hidden="1">0</definedName>
    <definedName name="solver_psi" localSheetId="1" hidden="1">0</definedName>
    <definedName name="solver_rdp" localSheetId="0" hidden="1">0</definedName>
    <definedName name="solver_rdp" localSheetId="1" hidden="1">0</definedName>
    <definedName name="solver_reco1" localSheetId="0" hidden="1">0</definedName>
    <definedName name="solver_reco1" localSheetId="1" hidden="1">0</definedName>
    <definedName name="solver_reco2" localSheetId="0" hidden="1">0</definedName>
    <definedName name="solver_reco2" localSheetId="1" hidden="1">0</definedName>
    <definedName name="solver_reco3" localSheetId="0" hidden="1">0</definedName>
    <definedName name="solver_reco3" localSheetId="1" hidden="1">0</definedName>
    <definedName name="solver_rel1" localSheetId="0" hidden="1">1</definedName>
    <definedName name="solver_rel1" localSheetId="1" hidden="1">1</definedName>
    <definedName name="solver_rel1" localSheetId="2" hidden="1">3</definedName>
    <definedName name="solver_rel2" localSheetId="0" hidden="1">3</definedName>
    <definedName name="solver_rel2" localSheetId="1" hidden="1">3</definedName>
    <definedName name="solver_rel2" localSheetId="2" hidden="1">1</definedName>
    <definedName name="solver_rel3" localSheetId="0" hidden="1">3</definedName>
    <definedName name="solver_rel3" localSheetId="1" hidden="1">3</definedName>
    <definedName name="solver_rhs1" localSheetId="0" hidden="1">'Exercise 3 - a, b'!$I$5:$I$8</definedName>
    <definedName name="solver_rhs1" localSheetId="1" hidden="1">'Exercise 3 - c'!$I$5:$I$8</definedName>
    <definedName name="solver_rhs1" localSheetId="2" hidden="1">0</definedName>
    <definedName name="solver_rhs2" localSheetId="0" hidden="1">'Exercise 3 - a, b'!$D$9:$H$9</definedName>
    <definedName name="solver_rhs2" localSheetId="1" hidden="1">'Exercise 3 - c'!$D$9:$H$9</definedName>
    <definedName name="solver_rhs2" localSheetId="2" hidden="1">'Exercise 9a'!$E$19:$I$19</definedName>
    <definedName name="solver_rhs3" localSheetId="0" hidden="1">0</definedName>
    <definedName name="solver_rhs3" localSheetId="1" hidden="1">0</definedName>
    <definedName name="solver_rlx" localSheetId="0" hidden="1">0</definedName>
    <definedName name="solver_rlx" localSheetId="1" hidden="1">0</definedName>
    <definedName name="solver_rsmp" hidden="1">2</definedName>
    <definedName name="solver_rtr" localSheetId="0" hidden="1">0</definedName>
    <definedName name="solver_rtr" localSheetId="1" hidden="1">0</definedName>
    <definedName name="solver_rxc1" localSheetId="0" hidden="1">1</definedName>
    <definedName name="solver_rxc1" localSheetId="1" hidden="1">1</definedName>
    <definedName name="solver_rxc2" localSheetId="0" hidden="1">1</definedName>
    <definedName name="solver_rxc2" localSheetId="1" hidden="1">1</definedName>
    <definedName name="solver_rxc2" localSheetId="2" hidden="1">1</definedName>
    <definedName name="solver_rxc3" localSheetId="0" hidden="1">1</definedName>
    <definedName name="solver_rxc3" localSheetId="1" hidden="1">1</definedName>
    <definedName name="solver_rxv" localSheetId="0" hidden="1">1</definedName>
    <definedName name="solver_rxv" localSheetId="1" hidden="1">1</definedName>
    <definedName name="solver_rxv" localSheetId="2" hidden="1">1</definedName>
    <definedName name="solver_seed" hidden="1">0</definedName>
    <definedName name="solver_sel" localSheetId="0" hidden="1">1</definedName>
    <definedName name="solver_sel" localSheetId="1" hidden="1">1</definedName>
    <definedName name="solver_slv" localSheetId="0" hidden="1">0</definedName>
    <definedName name="solver_slv" localSheetId="1" hidden="1">0</definedName>
    <definedName name="solver_slvu" localSheetId="0" hidden="1">0</definedName>
    <definedName name="solver_slvu" localSheetId="1" hidden="1">0</definedName>
    <definedName name="solver_spid" localSheetId="0" hidden="1">" "</definedName>
    <definedName name="solver_spid" localSheetId="1" hidden="1">" "</definedName>
    <definedName name="solver_srvr" localSheetId="0" hidden="1">" "</definedName>
    <definedName name="solver_srvr" localSheetId="1" hidden="1">" "</definedName>
    <definedName name="solver_typ" localSheetId="0" hidden="1">2</definedName>
    <definedName name="solver_typ" localSheetId="1" hidden="1">2</definedName>
    <definedName name="solver_typ" localSheetId="2" hidden="1">1</definedName>
    <definedName name="solver_umod" localSheetId="0" hidden="1">1</definedName>
    <definedName name="solver_umod" localSheetId="1" hidden="1">1</definedName>
    <definedName name="solver_urs" localSheetId="0" hidden="1">0</definedName>
    <definedName name="solver_urs" localSheetId="1" hidden="1">0</definedName>
    <definedName name="solver_userid" localSheetId="0" hidden="1">528821</definedName>
    <definedName name="solver_userid" localSheetId="1" hidden="1">528821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ar" localSheetId="0" hidden="1">" "</definedName>
    <definedName name="solver_var" localSheetId="1" hidden="1">" "</definedName>
    <definedName name="solver_var" localSheetId="2" hidden="1">" "</definedName>
    <definedName name="solver_ver" localSheetId="0" hidden="1">17</definedName>
    <definedName name="solver_ver" localSheetId="1" hidden="1">17</definedName>
    <definedName name="solver_vir" localSheetId="0" hidden="1">1</definedName>
    <definedName name="solver_vir" localSheetId="1" hidden="1">1</definedName>
    <definedName name="solver_vir" localSheetId="2" hidden="1">1</definedName>
    <definedName name="solver_vol" localSheetId="0" hidden="1">0</definedName>
    <definedName name="solver_vol" localSheetId="1" hidden="1">0</definedName>
    <definedName name="solver_vst" localSheetId="0" hidden="1">0</definedName>
    <definedName name="solver_vst" localSheetId="1" hidden="1">0</definedName>
    <definedName name="solver_vst" localSheetId="2" hidden="1">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1" i="4" l="1"/>
  <c r="H21" i="4"/>
  <c r="G21" i="4"/>
  <c r="F21" i="4"/>
  <c r="I17" i="4"/>
  <c r="H17" i="4"/>
  <c r="G17" i="4"/>
  <c r="F17" i="4"/>
  <c r="E17" i="4"/>
  <c r="F19" i="4" s="1"/>
  <c r="G19" i="4" l="1"/>
  <c r="H19" i="4"/>
  <c r="I19" i="4" s="1"/>
  <c r="C20" i="3" l="1"/>
  <c r="H18" i="3"/>
  <c r="G18" i="3"/>
  <c r="F18" i="3"/>
  <c r="E18" i="3"/>
  <c r="D18" i="3"/>
  <c r="I17" i="3"/>
  <c r="I16" i="3"/>
  <c r="I15" i="3"/>
  <c r="I14" i="3"/>
  <c r="C20" i="2"/>
  <c r="H18" i="2"/>
  <c r="G18" i="2"/>
  <c r="F18" i="2"/>
  <c r="E18" i="2"/>
  <c r="D18" i="2"/>
  <c r="I17" i="2"/>
  <c r="I16" i="2"/>
  <c r="I15" i="2"/>
  <c r="I14" i="2"/>
</calcChain>
</file>

<file path=xl/sharedStrings.xml><?xml version="1.0" encoding="utf-8"?>
<sst xmlns="http://schemas.openxmlformats.org/spreadsheetml/2006/main" count="82" uniqueCount="33">
  <si>
    <t>D1</t>
  </si>
  <si>
    <t>D2</t>
  </si>
  <si>
    <t>D3</t>
  </si>
  <si>
    <t>D4</t>
  </si>
  <si>
    <t>D5</t>
  </si>
  <si>
    <t>Capacity</t>
  </si>
  <si>
    <t>Demand</t>
  </si>
  <si>
    <t>Decision Variables</t>
  </si>
  <si>
    <t>Capacity Used</t>
  </si>
  <si>
    <t>Distrubuted</t>
  </si>
  <si>
    <t>Total Costs</t>
  </si>
  <si>
    <t>Money to invest</t>
  </si>
  <si>
    <t>Time for retirement</t>
  </si>
  <si>
    <t>5 years</t>
  </si>
  <si>
    <t>A</t>
  </si>
  <si>
    <t>B</t>
  </si>
  <si>
    <t>C</t>
  </si>
  <si>
    <t>D</t>
  </si>
  <si>
    <t>Investment</t>
  </si>
  <si>
    <t>Total</t>
  </si>
  <si>
    <t>Limit</t>
  </si>
  <si>
    <t>&lt;=</t>
  </si>
  <si>
    <t>Interest</t>
  </si>
  <si>
    <t>Investments</t>
  </si>
  <si>
    <t xml:space="preserve">Profit </t>
  </si>
  <si>
    <t>&lt;- The amount of money accumulated at the end of 5 years</t>
  </si>
  <si>
    <t>Shipping Carpets</t>
  </si>
  <si>
    <t>To distributor:</t>
  </si>
  <si>
    <t>From F1</t>
  </si>
  <si>
    <t>From F2</t>
  </si>
  <si>
    <t>From F3</t>
  </si>
  <si>
    <t>From F4</t>
  </si>
  <si>
    <t>To Distributor: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</si>
</sst>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0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FF0000"/>
      <name val="Calibri (Body)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Calibri (Body)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</cellStyleXfs>
  <cellXfs count="29">
    <xf numFmtId="0" fontId="0" fillId="0" borderId="0" xfId="0"/>
    <xf numFmtId="0" fontId="3" fillId="0" borderId="0" xfId="2"/>
    <xf numFmtId="44" fontId="3" fillId="0" borderId="0" xfId="2" applyNumberFormat="1"/>
    <xf numFmtId="0" fontId="4" fillId="0" borderId="0" xfId="0" applyFont="1" applyAlignment="1">
      <alignment wrapText="1"/>
    </xf>
    <xf numFmtId="0" fontId="3" fillId="0" borderId="2" xfId="2" applyBorder="1"/>
    <xf numFmtId="0" fontId="5" fillId="0" borderId="2" xfId="2" applyFont="1" applyBorder="1"/>
    <xf numFmtId="0" fontId="1" fillId="0" borderId="2" xfId="2" applyFont="1" applyBorder="1"/>
    <xf numFmtId="0" fontId="1" fillId="0" borderId="0" xfId="2" applyFont="1"/>
    <xf numFmtId="2" fontId="1" fillId="0" borderId="2" xfId="3" applyNumberFormat="1" applyFont="1" applyBorder="1"/>
    <xf numFmtId="2" fontId="1" fillId="0" borderId="2" xfId="3" applyNumberFormat="1" applyFont="1" applyFill="1" applyBorder="1"/>
    <xf numFmtId="2" fontId="1" fillId="0" borderId="2" xfId="2" applyNumberFormat="1" applyFont="1" applyBorder="1"/>
    <xf numFmtId="2" fontId="6" fillId="0" borderId="2" xfId="3" applyNumberFormat="1" applyFont="1" applyBorder="1"/>
    <xf numFmtId="0" fontId="7" fillId="0" borderId="2" xfId="2" applyFont="1" applyBorder="1"/>
    <xf numFmtId="0" fontId="5" fillId="0" borderId="1" xfId="2" applyFont="1" applyBorder="1"/>
    <xf numFmtId="2" fontId="6" fillId="0" borderId="3" xfId="3" applyNumberFormat="1" applyFont="1" applyBorder="1"/>
    <xf numFmtId="0" fontId="8" fillId="0" borderId="2" xfId="2" applyFont="1" applyBorder="1"/>
    <xf numFmtId="0" fontId="1" fillId="2" borderId="2" xfId="2" applyFont="1" applyFill="1" applyBorder="1"/>
    <xf numFmtId="0" fontId="1" fillId="0" borderId="0" xfId="2" applyFont="1" applyBorder="1"/>
    <xf numFmtId="0" fontId="0" fillId="0" borderId="2" xfId="0" applyBorder="1"/>
    <xf numFmtId="6" fontId="0" fillId="0" borderId="2" xfId="0" applyNumberFormat="1" applyBorder="1"/>
    <xf numFmtId="0" fontId="0" fillId="4" borderId="2" xfId="0" applyFont="1" applyFill="1" applyBorder="1"/>
    <xf numFmtId="164" fontId="0" fillId="0" borderId="2" xfId="0" applyNumberFormat="1" applyFill="1" applyBorder="1"/>
    <xf numFmtId="164" fontId="0" fillId="0" borderId="2" xfId="0" applyNumberFormat="1" applyBorder="1"/>
    <xf numFmtId="164" fontId="0" fillId="3" borderId="2" xfId="0" applyNumberFormat="1" applyFill="1" applyBorder="1"/>
    <xf numFmtId="0" fontId="0" fillId="0" borderId="2" xfId="0" applyFill="1" applyBorder="1"/>
    <xf numFmtId="6" fontId="0" fillId="4" borderId="2" xfId="0" applyNumberFormat="1" applyFill="1" applyBorder="1"/>
    <xf numFmtId="8" fontId="0" fillId="4" borderId="2" xfId="0" applyNumberFormat="1" applyFill="1" applyBorder="1"/>
    <xf numFmtId="164" fontId="0" fillId="2" borderId="2" xfId="1" applyNumberFormat="1" applyFont="1" applyFill="1" applyBorder="1"/>
    <xf numFmtId="164" fontId="2" fillId="2" borderId="2" xfId="1" applyNumberFormat="1" applyFont="1" applyFill="1" applyBorder="1"/>
  </cellXfs>
  <cellStyles count="4">
    <cellStyle name="Currency" xfId="1" builtinId="4"/>
    <cellStyle name="Currency 2" xfId="3" xr:uid="{B96F4604-9AFB-F948-B054-A3CC6460CC79}"/>
    <cellStyle name="Normal" xfId="0" builtinId="0"/>
    <cellStyle name="Normal 2" xfId="2" xr:uid="{CB4BFA53-C95D-2F42-B33E-77C6098F1DB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568960</xdr:colOff>
      <xdr:row>21</xdr:row>
      <xdr:rowOff>7620</xdr:rowOff>
    </xdr:from>
    <xdr:to>
      <xdr:col>8</xdr:col>
      <xdr:colOff>200660</xdr:colOff>
      <xdr:row>31</xdr:row>
      <xdr:rowOff>144780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A392183-7464-A144-8CEF-257CE497EA2F}"/>
            </a:ext>
          </a:extLst>
        </xdr:cNvPr>
        <xdr:cNvSpPr txBox="1"/>
      </xdr:nvSpPr>
      <xdr:spPr>
        <a:xfrm>
          <a:off x="568960" y="4274820"/>
          <a:ext cx="5422900" cy="2042160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Minimum</a:t>
          </a:r>
          <a:r>
            <a:rPr lang="en-US" sz="1100" b="1" baseline="0"/>
            <a:t> cost distribution plan for quarter is:</a:t>
          </a:r>
        </a:p>
        <a:p>
          <a:r>
            <a:rPr lang="en-US" sz="1100" b="1" baseline="0"/>
            <a:t>	</a:t>
          </a:r>
          <a:r>
            <a:rPr lang="en-US" sz="1100" b="0" baseline="0"/>
            <a:t>From </a:t>
          </a:r>
          <a:r>
            <a:rPr lang="en-US" sz="1100" b="0"/>
            <a:t>F1 to D2 is 10*1000 = 10,000</a:t>
          </a:r>
        </a:p>
        <a:p>
          <a:r>
            <a:rPr lang="en-US" sz="1100" b="0"/>
            <a:t>	From F1 to D5 is 30*1000</a:t>
          </a:r>
          <a:r>
            <a:rPr lang="en-US" sz="1100" b="0" baseline="0"/>
            <a:t> = 30,000</a:t>
          </a:r>
        </a:p>
        <a:p>
          <a:r>
            <a:rPr lang="en-US" sz="1100" b="0" baseline="0"/>
            <a:t>	From F2 to D1 is 30</a:t>
          </a:r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*1000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30,000</a:t>
          </a:r>
          <a:endParaRPr lang="en-US" sz="1100" b="0" baseline="0"/>
        </a:p>
        <a:p>
          <a:r>
            <a:rPr lang="en-US" sz="1100" b="0" baseline="0"/>
            <a:t>	From F2 to D5 is 18</a:t>
          </a:r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*1000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18,000</a:t>
          </a:r>
          <a:endParaRPr lang="en-US" sz="1100" b="0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From F3 to D2 is 14</a:t>
          </a:r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*1000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14,000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From F3 to D4 is 36</a:t>
          </a:r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*1000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36,000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From F4 to D3 is 42</a:t>
          </a:r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*1000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42,000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As units are given in thousands of rolls, so multiplied</a:t>
          </a:r>
          <a:endParaRPr lang="en-US">
            <a:effectLst/>
          </a:endParaRPr>
        </a:p>
      </xdr:txBody>
    </xdr:sp>
    <xdr:clientData/>
  </xdr:twoCellAnchor>
  <xdr:twoCellAnchor>
    <xdr:from>
      <xdr:col>8</xdr:col>
      <xdr:colOff>599440</xdr:colOff>
      <xdr:row>23</xdr:row>
      <xdr:rowOff>7620</xdr:rowOff>
    </xdr:from>
    <xdr:to>
      <xdr:col>16</xdr:col>
      <xdr:colOff>332740</xdr:colOff>
      <xdr:row>28</xdr:row>
      <xdr:rowOff>5080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F2B78D26-CCCB-BC49-A3B0-78374DD31C70}"/>
            </a:ext>
          </a:extLst>
        </xdr:cNvPr>
        <xdr:cNvSpPr txBox="1"/>
      </xdr:nvSpPr>
      <xdr:spPr>
        <a:xfrm>
          <a:off x="6390640" y="4655820"/>
          <a:ext cx="5422900" cy="949960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3b) Cost of distribution plant</a:t>
          </a:r>
          <a:r>
            <a:rPr lang="en-US" sz="1100" baseline="0"/>
            <a:t> in part(a) is 2660*10000 = </a:t>
          </a:r>
          <a:r>
            <a:rPr lang="en-US" sz="1100" b="1" baseline="0"/>
            <a:t>2,660,000</a:t>
          </a:r>
        </a:p>
        <a:p>
          <a:endParaRPr lang="en-US" sz="1100" b="1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As units are given in thousands of rolls, so multiplied</a:t>
          </a:r>
          <a:endParaRPr lang="en-US">
            <a:effectLst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</xdr:colOff>
      <xdr:row>21</xdr:row>
      <xdr:rowOff>25400</xdr:rowOff>
    </xdr:from>
    <xdr:to>
      <xdr:col>7</xdr:col>
      <xdr:colOff>403860</xdr:colOff>
      <xdr:row>26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1EB22C6-EF5C-EC4C-9ECC-D37D7F0161FD}"/>
            </a:ext>
          </a:extLst>
        </xdr:cNvPr>
        <xdr:cNvSpPr txBox="1"/>
      </xdr:nvSpPr>
      <xdr:spPr>
        <a:xfrm>
          <a:off x="345440" y="4330700"/>
          <a:ext cx="5062220" cy="100330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baseline="0"/>
            <a:t>New Optimal cost is 2663*1000 = </a:t>
          </a:r>
          <a:r>
            <a:rPr lang="en-US" sz="1100" b="1" baseline="0"/>
            <a:t>2,663,000</a:t>
          </a:r>
        </a:p>
        <a:p>
          <a:endParaRPr lang="en-US" sz="1100" b="1" baseline="0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As</a:t>
          </a:r>
          <a:r>
            <a:rPr 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all the units are given in thousands of rolls, so multiplied.</a:t>
          </a:r>
          <a:endParaRPr lang="en-US">
            <a:effectLst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23</xdr:row>
      <xdr:rowOff>203941</xdr:rowOff>
    </xdr:from>
    <xdr:to>
      <xdr:col>9</xdr:col>
      <xdr:colOff>936133</xdr:colOff>
      <xdr:row>35</xdr:row>
      <xdr:rowOff>107209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B2BE78C-28E2-1743-B6C7-9F66B7694A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30730" y="5015109"/>
          <a:ext cx="7772400" cy="235056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1" width="35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F128772A-5F74-8E44-A206-E1AA9307E154}">
  <we:reference id="wa200000018" version="21.5.1.1" store="en-US" storeType="OMEX"/>
  <we:alternateReferences>
    <we:reference id="wa200000018" version="21.5.1.1" store="WA200000018" storeType="OMEX"/>
  </we:alternateReferences>
  <we:properties>
    <we:property name="Office.AutoShowTaskpaneWithDocument" value="true"/>
  </we:properties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PsiNormal</we:customFunctionIds>
        <we:customFunctionIds>PsiBernoulli</we:customFunctionIds>
        <we:customFunctionIds>PsiBeta</we:customFunctionIds>
        <we:customFunctionIds>PsiBetaGen</we:customFunctionIds>
        <we:customFunctionIds>PsiBetaSubj</we:customFunctionIds>
        <we:customFunctionIds>PsiBinomial</we:customFunctionIds>
        <we:customFunctionIds>PsiCauchy</we:customFunctionIds>
        <we:customFunctionIds>PsiChiSquare</we:customFunctionIds>
        <we:customFunctionIds>PsiCumul</we:customFunctionIds>
        <we:customFunctionIds>PsiCumulD</we:customFunctionIds>
        <we:customFunctionIds>PsiDiscrete</we:customFunctionIds>
        <we:customFunctionIds>PsiDisUniform</we:customFunctionIds>
        <we:customFunctionIds>PsiErf</we:customFunctionIds>
        <we:customFunctionIds>PsiErlang</we:customFunctionIds>
        <we:customFunctionIds>PsiExponential</we:customFunctionIds>
        <we:customFunctionIds>PsiGamma</we:customFunctionIds>
        <we:customFunctionIds>PsiGeneral</we:customFunctionIds>
        <we:customFunctionIds>PsiGeometric</we:customFunctionIds>
        <we:customFunctionIds>PsiHistogram</we:customFunctionIds>
        <we:customFunctionIds>PsiHyperGeo</we:customFunctionIds>
        <we:customFunctionIds>PsiIntUniform</we:customFunctionIds>
        <we:customFunctionIds>PsiInvNormal</we:customFunctionIds>
        <we:customFunctionIds>PsiLaplace</we:customFunctionIds>
        <we:customFunctionIds>PsiLogarithmic</we:customFunctionIds>
        <we:customFunctionIds>PsiLogistic</we:customFunctionIds>
        <we:customFunctionIds>PsiLogLogistic</we:customFunctionIds>
        <we:customFunctionIds>PsiLogNormal</we:customFunctionIds>
        <we:customFunctionIds>PsiLogNorm2</we:customFunctionIds>
        <we:customFunctionIds>PsiMaxExtreme</we:customFunctionIds>
        <we:customFunctionIds>PsiMinExtreme</we:customFunctionIds>
        <we:customFunctionIds>PsiMyerson</we:customFunctionIds>
        <we:customFunctionIds>PsiNegBinomial</we:customFunctionIds>
        <we:customFunctionIds>PsiNormalSkew</we:customFunctionIds>
        <we:customFunctionIds>PsiPareto</we:customFunctionIds>
        <we:customFunctionIds>PsiPareto2</we:customFunctionIds>
        <we:customFunctionIds>PsiPearson5</we:customFunctionIds>
        <we:customFunctionIds>PsiPearson6</we:customFunctionIds>
        <we:customFunctionIds>PsiPert</we:customFunctionIds>
        <we:customFunctionIds>PsiPoisson</we:customFunctionIds>
        <we:customFunctionIds>PsiRayleigh</we:customFunctionIds>
        <we:customFunctionIds>PsiStudent</we:customFunctionIds>
        <we:customFunctionIds>PsiTriangular</we:customFunctionIds>
        <we:customFunctionIds>PsiTriangGen</we:customFunctionIds>
        <we:customFunctionIds>PsiUniform</we:customFunctionIds>
        <we:customFunctionIds>PsiWeibull</we:customFunctionIds>
        <we:customFunctionIds>PsiBurr12</we:customFunctionIds>
        <we:customFunctionIds>PsiDagum</we:customFunctionIds>
        <we:customFunctionIds>PsiDblTriang</we:customFunctionIds>
        <we:customFunctionIds>PsiFdist</we:customFunctionIds>
        <we:customFunctionIds>PsiFatigueLife</we:customFunctionIds>
        <we:customFunctionIds>PsiFrechet</we:customFunctionIds>
        <we:customFunctionIds>PsiHypSecant</we:customFunctionIds>
        <we:customFunctionIds>PsiJohnsonSB</we:customFunctionIds>
        <we:customFunctionIds>PsiJohnsonSU</we:customFunctionIds>
        <we:customFunctionIds>PsiKumaraswamy</we:customFunctionIds>
        <we:customFunctionIds>PsiLevy</we:customFunctionIds>
        <we:customFunctionIds>PsiReciprocal</we:customFunctionIds>
        <we:customFunctionIds>PsiMVLogNormal</we:customFunctionIds>
        <we:customFunctionIds>PsiMVNormal</we:customFunctionIds>
        <we:customFunctionIds>PsiMVResample</we:customFunctionIds>
        <we:customFunctionIds>PsiMVShuffle</we:customFunctionIds>
        <we:customFunctionIds>PsiMean</we:customFunctionIds>
        <we:customFunctionIds>PsiTheoMean</we:customFunctionIds>
        <we:customFunctionIds>PsiLock</we:customFunctionIds>
        <we:customFunctionIds>PsiName</we:customFunctionIds>
        <we:customFunctionIds>PsiShift</we:customFunctionIds>
        <we:customFunctionIds>PsiSample</we:customFunctionIds>
        <we:customFunctionIds>PsiTruncate</we:customFunctionIds>
        <we:customFunctionIds>PsiSeed</we:customFunctionIds>
        <we:customFunctionIds>PsiOutput</we:customFunctionIds>
        <we:customFunctionIds>PsiInput</we:customFunctionIds>
        <we:customFunctionIds>PsiSimParam</we:customFunctionIds>
        <we:customFunctionIds>PsiSenParam</we:customFunctionIds>
        <we:customFunctionIds>PsiOptParam</we:customFunctionIds>
        <we:customFunctionIds>PsiSlurp</we:customFunctionIds>
        <we:customFunctionIds>PsiSip</we:customFunctionIds>
        <we:customFunctionIds>PsiTSSip</we:customFunctionIds>
        <we:customFunctionIds>PsiCorrMatrix</we:customFunctionIds>
        <we:customFunctionIds>PsiCorrDepen</we:customFunctionIds>
        <we:customFunctionIds>PsiCorrIndep</we:customFunctionIds>
        <we:customFunctionIds>PsiFit</we:customFunctionIds>
        <we:customFunctionIds>PsiData</we:customFunctionIds>
        <we:customFunctionIds>PsiKurtosis</we:customFunctionIds>
        <we:customFunctionIds>PsiTheoKurtosis</we:customFunctionIds>
        <we:customFunctionIds>PsiMax</we:customFunctionIds>
        <we:customFunctionIds>PsiTheoMax</we:customFunctionIds>
        <we:customFunctionIds>PsiMin</we:customFunctionIds>
        <we:customFunctionIds>PsiTheoMin</we:customFunctionIds>
        <we:customFunctionIds>PsiMode</we:customFunctionIds>
        <we:customFunctionIds>PsiTheoMode</we:customFunctionIds>
        <we:customFunctionIds>PsiPercentile</we:customFunctionIds>
        <we:customFunctionIds>PsiTheoPercentile</we:customFunctionIds>
        <we:customFunctionIds>PsiPtoX</we:customFunctionIds>
        <we:customFunctionIds>PsiTheoPtoX</we:customFunctionIds>
        <we:customFunctionIds>PsiPercentileD</we:customFunctionIds>
        <we:customFunctionIds>PsiTheoPercentileD</we:customFunctionIds>
        <we:customFunctionIds>PsiQtoX</we:customFunctionIds>
        <we:customFunctionIds>PsiTheoQtoX</we:customFunctionIds>
        <we:customFunctionIds>PsiRange</we:customFunctionIds>
        <we:customFunctionIds>PsiTheoRange</we:customFunctionIds>
        <we:customFunctionIds>PsiSkewness</we:customFunctionIds>
        <we:customFunctionIds>PsiTheoSkewness</we:customFunctionIds>
        <we:customFunctionIds>PsiStdDev</we:customFunctionIds>
        <we:customFunctionIds>PsiTheoStdDev</we:customFunctionIds>
        <we:customFunctionIds>PsiTarget</we:customFunctionIds>
        <we:customFunctionIds>PsiTheoTarget</we:customFunctionIds>
        <we:customFunctionIds>PsiXtoP</we:customFunctionIds>
        <we:customFunctionIds>PsiTheoXtoP</we:customFunctionIds>
        <we:customFunctionIds>PsiTargetD</we:customFunctionIds>
        <we:customFunctionIds>PsiTheoTargetD</we:customFunctionIds>
        <we:customFunctionIds>PsiXtoQ</we:customFunctionIds>
        <we:customFunctionIds>PsiTheoXtoQ</we:customFunctionIds>
        <we:customFunctionIds>PsiTheoXtoY</we:customFunctionIds>
        <we:customFunctionIds>PsiVariance</we:customFunctionIds>
        <we:customFunctionIds>PsiTheoVariance</we:customFunctionIds>
        <we:customFunctionIds>PsiAbsDev</we:customFunctionIds>
        <we:customFunctionIds>PsiCITrials</we:customFunctionIds>
        <we:customFunctionIds>PsiCorrelation</we:customFunctionIds>
        <we:customFunctionIds>PsiFrequency</we:customFunctionIds>
        <we:customFunctionIds>PsiMeanCI</we:customFunctionIds>
        <we:customFunctionIds>PsiMeanCIB</we:customFunctionIds>
        <we:customFunctionIds>PsiSemiDev</we:customFunctionIds>
        <we:customFunctionIds>PsiSemiDev2</we:customFunctionIds>
        <we:customFunctionIds>PsiSemiVar</we:customFunctionIds>
        <we:customFunctionIds>PsiSemiVar2</we:customFunctionIds>
        <we:customFunctionIds>PsiStdDevCI</we:customFunctionIds>
        <we:customFunctionIds>PsiBVaR</we:customFunctionIds>
        <we:customFunctionIds>PsiCVaR</we:customFunctionIds>
        <we:customFunctionIds>PsiCurrentTrial</we:customFunctionIds>
        <we:customFunctionIds>PsiCurrentSim</we:customFunctionIds>
        <we:customFunctionIds>PsiCount</we:customFunctionIds>
        <we:customFunctionIds>PsiSenValue</we:customFunctionIds>
        <we:customFunctionIds>PsiCurrentOpt</we:customFunctionIds>
        <we:customFunctionIds>PsiMedian</we:customFunctionIds>
        <we:customFunctionIds>PsiTheoMedian</we:customFunctionIds>
        <we:customFunctionIds>PsiDim</we:customFunctionIds>
        <we:customFunctionIds>PsiCube</we:customFunctionIds>
        <we:customFunctionIds>PsiReduce</we:customFunctionIds>
        <we:customFunctionIds>PsiOptStatus</we:customFunctionIds>
        <we:customFunctionIds>PsiPivotCube</we:customFunctionIds>
        <we:customFunctionIds>PsiOptData</we:customFunctionIds>
        <we:customFunctionIds>PsiParamDim</we:customFunctionIds>
        <we:customFunctionIds>PsiPivotDim</we:customFunctionIds>
        <we:customFunctionIds>PsiCubeOutput</we:customFunctionIds>
        <we:customFunctionIds>PsiDimLock</we:customFunctionIds>
        <we:customFunctionIds>PsiDimActive</we:customFunctionIds>
        <we:customFunctionIds>PsiCubeData</we:customFunctionIds>
        <we:customFunctionIds>PsiSimOutput</we:customFunctionIds>
        <we:customFunctionIds>PsiSimData</we:customFunctionIds>
        <we:customFunctionIds>PsiResample</we:customFunctionIds>
        <we:customFunctionIds>PsiTableCube</we:customFunctionIds>
        <we:customFunctionIds>PsiCompound</we:customFunctionIds>
        <we:customFunctionIds>PsiCopula</we:customFunctionIds>
        <we:customFunctionIds>PsiCopulaStudent</we:customFunctionIds>
        <we:customFunctionIds>PsiCopulaGauss</we:customFunctionIds>
        <we:customFunctionIds>PsiKendallTau</we:customFunctionIds>
        <we:customFunctionIds>PsiSpearmanRho</we:customFunctionIds>
        <we:customFunctionIds>PsiMetalog</we:customFunctionIds>
        <we:customFunctionIds>PsiMetalogSPT</we:customFunctionIds>
        <we:customFunctionIds>PsiMetalogFit</we:customFunctionIds>
        <we:customFunctionIds>PsiDataSrc</we:customFunctionIds>
        <we:customFunctionIds>PsiModelSrc</we:customFunctionIds>
        <we:customFunctionIds>PsiSigmaCP</we:customFunctionIds>
        <we:customFunctionIds>PsiSigmaCPK</we:customFunctionIds>
        <we:customFunctionIds>PsiSigmaCPKLower</we:customFunctionIds>
        <we:customFunctionIds>PsiSigmaCPKUpper</we:customFunctionIds>
        <we:customFunctionIds>PsiSigmaCPM</we:customFunctionIds>
        <we:customFunctionIds>PsiSigmaDefectPPM</we:customFunctionIds>
        <we:customFunctionIds>PsiSigmaDefectShiftPPM</we:customFunctionIds>
        <we:customFunctionIds>PsiSigmaDefectShiftPPMLower</we:customFunctionIds>
        <we:customFunctionIds>PsiSigmaDefectShiftPPMUpper</we:customFunctionIds>
        <we:customFunctionIds>PsiSigmaK</we:customFunctionIds>
        <we:customFunctionIds>PsiSigmaLowerBound</we:customFunctionIds>
        <we:customFunctionIds>PsiSigmaProbDefectShift</we:customFunctionIds>
        <we:customFunctionIds>PsiSigmaProbDefectShiftLower</we:customFunctionIds>
        <we:customFunctionIds>PsiSigmaProbDefectShiftUpper</we:customFunctionIds>
        <we:customFunctionIds>PsiSigmaSigmaLevel</we:customFunctionIds>
        <we:customFunctionIds>PsiSigmaUpperBound</we:customFunctionIds>
        <we:customFunctionIds>PsiSigmaYield</we:customFunctionIds>
        <we:customFunctionIds>PsiSigmaZLower</we:customFunctionIds>
        <we:customFunctionIds>PsiSigmaZMin</we:customFunctionIds>
        <we:customFunctionIds>PsiSigmaZUpper</we:customFunctionIds>
        <we:customFunctionIds>PsiBetaGenAlt</we:customFunctionIds>
        <we:customFunctionIds>PsiCauchyAlt</we:customFunctionIds>
        <we:customFunctionIds>PsiChiSquareAlt</we:customFunctionIds>
        <we:customFunctionIds>PsiErfAlt</we:customFunctionIds>
        <we:customFunctionIds>PsiExponentialAlt</we:customFunctionIds>
        <we:customFunctionIds>PsiGammaAlt</we:customFunctionIds>
        <we:customFunctionIds>PsiInvNormalAlt</we:customFunctionIds>
        <we:customFunctionIds>PsiLaplaceAlt</we:customFunctionIds>
        <we:customFunctionIds>PsiLogisticAlt</we:customFunctionIds>
        <we:customFunctionIds>PsiLogLogisticAlt</we:customFunctionIds>
        <we:customFunctionIds>PsiLogNormalAlt</we:customFunctionIds>
        <we:customFunctionIds>PsiMaxExtremeAlt</we:customFunctionIds>
        <we:customFunctionIds>PsiMinExtremeAlt</we:customFunctionIds>
        <we:customFunctionIds>PsiNormalAlt</we:customFunctionIds>
        <we:customFunctionIds>PsiUniformAlt</we:customFunctionIds>
        <we:customFunctionIds>PsiTriangularAlt</we:customFunctionIds>
        <we:customFunctionIds>PsiParetoAlt</we:customFunctionIds>
        <we:customFunctionIds>PsiPareto2Alt</we:customFunctionIds>
        <we:customFunctionIds>PsiPearson5Alt</we:customFunctionIds>
        <we:customFunctionIds>PsiPearson6Alt</we:customFunctionIds>
        <we:customFunctionIds>PsiPertAlt</we:customFunctionIds>
        <we:customFunctionIds>PsiRayleighAlt</we:customFunctionIds>
        <we:customFunctionIds>PsiStudentAlt</we:customFunctionIds>
        <we:customFunctionIds>PsiWeibullAlt</we:customFunctionIds>
        <we:customFunctionIds>PsiOptValue</we:customFunctionIds>
        <we:customFunctionIds>PsiCoeffVar</we:customFunctionIds>
        <we:customFunctionIds>PsiStdErr</we:customFunctionIds>
        <we:customFunctionIds>PsiExpGain</we:customFunctionIds>
        <we:customFunctionIds>PsiExpGainRatio</we:customFunctionIds>
        <we:customFunctionIds>PsiExpLoss</we:customFunctionIds>
        <we:customFunctionIds>PsiExpLossRatio</we:customFunctionIds>
        <we:customFunctionIds>PsiExpValMargin</we:customFunctionIds>
        <we:customFunctionIds>PsiCertified</we:customFunctionIds>
        <we:customFunctionIds>PsiCensor</we:customFunctionIds>
        <we:customFunctionIds>PsiBaseCase</we:customFunctionIds>
        <we:customFunctionIds>PsiForecastETS</we:customFunctionIds>
        <we:customFunctionIds>PsiForecastLinear</we:customFunctionIds>
        <we:customFunctionIds>DotProduct</we:customFunctionIds>
        <we:customFunctionIds>QuadProduct</we:customFunctionIds>
        <we:customFunctionIds>PsiDecTable</we:customFunctionIds>
        <we:customFunctionIds>PsiBoxFunction</we:customFunctionIds>
        <we:customFunctionIds>PsiInitialValue</we:customFunctionIds>
        <we:customFunctionIds>PsiFinalValue</we:customFunctionIds>
        <we:customFunctionIds>PsiDualValue</we:customFunctionIds>
        <we:customFunctionIds>PsiSlackValue</we:customFunctionIds>
        <we:customFunctionIds>PsiDualUpper</we:customFunctionIds>
        <we:customFunctionIds>PsiDualLower</we:customFunctionIds>
        <we:customFunctionIds>PsiTSIntegrate</we:customFunctionIds>
        <we:customFunctionIds>PsiTransform</we:customFunctionIds>
        <we:customFunctionIds>PsiTSSeasonality</we:customFunctionIds>
        <we:customFunctionIds>PsiTSLen</we:customFunctionIds>
        <we:customFunctionIds>PsiAR1</we:customFunctionIds>
        <we:customFunctionIds>PsiAR2</we:customFunctionIds>
        <we:customFunctionIds>PsiMA1</we:customFunctionIds>
        <we:customFunctionIds>PsiMA2</we:customFunctionIds>
        <we:customFunctionIds>PsiARMA11</we:customFunctionIds>
        <we:customFunctionIds>PsiARCH1</we:customFunctionIds>
        <we:customFunctionIds>PsiGARCH11</we:customFunctionIds>
        <we:customFunctionIds>PsiEGARCH11</we:customFunctionIds>
        <we:customFunctionIds>PsiAPARCH11</we:customFunctionIds>
        <we:customFunctionIds>PsiTargetCI</we:customFunctionIds>
        <we:customFunctionIds>PsiPercentileCI</we:customFunctionIds>
        <we:customFunctionIds>PsiPercentiles</we:customFunctionIds>
      </we:customFunctionIdList>
    </a:ext>
  </we:extLst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42336-BAB5-1D4D-8A65-0A4B4CB536CB}">
  <dimension ref="B3:P20"/>
  <sheetViews>
    <sheetView workbookViewId="0">
      <selection activeCell="N9" sqref="N9"/>
    </sheetView>
  </sheetViews>
  <sheetFormatPr baseColWidth="10" defaultColWidth="8.83203125" defaultRowHeight="15" x14ac:dyDescent="0.2"/>
  <cols>
    <col min="1" max="1" width="8.83203125" style="1"/>
    <col min="2" max="2" width="18" style="1" bestFit="1" customWidth="1"/>
    <col min="3" max="3" width="10.83203125" style="1" bestFit="1" customWidth="1"/>
    <col min="4" max="8" width="7.6640625" style="1" bestFit="1" customWidth="1"/>
    <col min="9" max="9" width="12.83203125" style="1" bestFit="1" customWidth="1"/>
    <col min="10" max="16384" width="8.83203125" style="1"/>
  </cols>
  <sheetData>
    <row r="3" spans="2:16" ht="19" x14ac:dyDescent="0.25">
      <c r="B3" s="12" t="s">
        <v>26</v>
      </c>
      <c r="C3" s="6"/>
      <c r="D3" s="6"/>
      <c r="E3" s="6"/>
      <c r="F3" s="6"/>
      <c r="G3" s="6"/>
      <c r="H3" s="6"/>
      <c r="I3" s="6"/>
      <c r="J3" s="7"/>
      <c r="K3" s="7"/>
      <c r="L3" s="7"/>
      <c r="M3" s="7"/>
      <c r="N3" s="7"/>
      <c r="O3" s="7"/>
      <c r="P3" s="7"/>
    </row>
    <row r="4" spans="2:16" ht="16" x14ac:dyDescent="0.2">
      <c r="B4" s="6"/>
      <c r="C4" s="5" t="s">
        <v>32</v>
      </c>
      <c r="D4" s="5" t="s">
        <v>0</v>
      </c>
      <c r="E4" s="5" t="s">
        <v>1</v>
      </c>
      <c r="F4" s="5" t="s">
        <v>2</v>
      </c>
      <c r="G4" s="5" t="s">
        <v>3</v>
      </c>
      <c r="H4" s="5" t="s">
        <v>4</v>
      </c>
      <c r="I4" s="5" t="s">
        <v>5</v>
      </c>
      <c r="J4" s="7"/>
      <c r="K4" s="7"/>
      <c r="L4" s="7"/>
      <c r="M4" s="7"/>
      <c r="N4" s="7"/>
      <c r="O4" s="7"/>
      <c r="P4" s="7"/>
    </row>
    <row r="5" spans="2:16" ht="16" x14ac:dyDescent="0.2">
      <c r="B5" s="6"/>
      <c r="C5" s="5" t="s">
        <v>28</v>
      </c>
      <c r="D5" s="8">
        <v>11</v>
      </c>
      <c r="E5" s="8">
        <v>16</v>
      </c>
      <c r="F5" s="8">
        <v>18</v>
      </c>
      <c r="G5" s="8">
        <v>22</v>
      </c>
      <c r="H5" s="8">
        <v>15</v>
      </c>
      <c r="I5" s="6">
        <v>40</v>
      </c>
      <c r="J5" s="7"/>
      <c r="K5" s="7"/>
      <c r="L5" s="7"/>
      <c r="M5" s="7"/>
      <c r="N5" s="7"/>
      <c r="O5" s="7"/>
      <c r="P5" s="7"/>
    </row>
    <row r="6" spans="2:16" ht="16" x14ac:dyDescent="0.2">
      <c r="B6" s="6"/>
      <c r="C6" s="5" t="s">
        <v>29</v>
      </c>
      <c r="D6" s="8">
        <v>12</v>
      </c>
      <c r="E6" s="8">
        <v>24</v>
      </c>
      <c r="F6" s="8">
        <v>20</v>
      </c>
      <c r="G6" s="8">
        <v>21</v>
      </c>
      <c r="H6" s="8">
        <v>18</v>
      </c>
      <c r="I6" s="6">
        <v>50</v>
      </c>
      <c r="J6" s="7"/>
      <c r="K6" s="7"/>
      <c r="L6" s="7"/>
      <c r="M6" s="7"/>
      <c r="N6" s="7"/>
      <c r="O6" s="7"/>
      <c r="P6" s="7"/>
    </row>
    <row r="7" spans="2:16" ht="16" x14ac:dyDescent="0.2">
      <c r="B7" s="6"/>
      <c r="C7" s="5" t="s">
        <v>30</v>
      </c>
      <c r="D7" s="8">
        <v>18</v>
      </c>
      <c r="E7" s="8">
        <v>17</v>
      </c>
      <c r="F7" s="8">
        <v>15</v>
      </c>
      <c r="G7" s="8">
        <v>15</v>
      </c>
      <c r="H7" s="8">
        <v>20</v>
      </c>
      <c r="I7" s="6">
        <v>50</v>
      </c>
      <c r="J7" s="7"/>
      <c r="K7" s="7"/>
      <c r="L7" s="7"/>
      <c r="M7" s="7"/>
      <c r="N7" s="7"/>
      <c r="O7" s="7"/>
      <c r="P7" s="7"/>
    </row>
    <row r="8" spans="2:16" ht="16" x14ac:dyDescent="0.2">
      <c r="B8" s="6"/>
      <c r="C8" s="5" t="s">
        <v>31</v>
      </c>
      <c r="D8" s="8">
        <v>17</v>
      </c>
      <c r="E8" s="8">
        <v>22</v>
      </c>
      <c r="F8" s="8">
        <v>14</v>
      </c>
      <c r="G8" s="8">
        <v>24</v>
      </c>
      <c r="H8" s="8">
        <v>21</v>
      </c>
      <c r="I8" s="6">
        <v>60</v>
      </c>
      <c r="J8" s="7"/>
      <c r="K8" s="7"/>
      <c r="L8" s="7"/>
      <c r="M8" s="7"/>
      <c r="N8" s="7"/>
      <c r="O8" s="7"/>
      <c r="P8" s="7"/>
    </row>
    <row r="9" spans="2:16" ht="16" x14ac:dyDescent="0.2">
      <c r="B9" s="6"/>
      <c r="C9" s="5" t="s">
        <v>6</v>
      </c>
      <c r="D9" s="6">
        <v>30</v>
      </c>
      <c r="E9" s="6">
        <v>24</v>
      </c>
      <c r="F9" s="6">
        <v>42</v>
      </c>
      <c r="G9" s="6">
        <v>36</v>
      </c>
      <c r="H9" s="6">
        <v>48</v>
      </c>
      <c r="I9" s="6"/>
      <c r="J9" s="7"/>
      <c r="K9" s="7"/>
      <c r="L9" s="7"/>
      <c r="M9" s="7"/>
      <c r="N9" s="7"/>
      <c r="O9" s="7"/>
      <c r="P9" s="7"/>
    </row>
    <row r="10" spans="2:16" ht="16" x14ac:dyDescent="0.2"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</row>
    <row r="11" spans="2:16" ht="16" x14ac:dyDescent="0.2"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</row>
    <row r="12" spans="2:16" ht="16" x14ac:dyDescent="0.2">
      <c r="B12" s="5" t="s">
        <v>7</v>
      </c>
      <c r="C12" s="6"/>
      <c r="D12" s="6"/>
      <c r="E12" s="6"/>
      <c r="F12" s="6"/>
      <c r="G12" s="6"/>
      <c r="H12" s="6"/>
      <c r="I12" s="6"/>
      <c r="J12" s="7"/>
      <c r="K12" s="7"/>
      <c r="L12" s="7"/>
      <c r="M12" s="7"/>
      <c r="N12" s="7"/>
      <c r="O12" s="7"/>
      <c r="P12" s="7"/>
    </row>
    <row r="13" spans="2:16" ht="16" x14ac:dyDescent="0.2">
      <c r="B13" s="6"/>
      <c r="C13" s="5" t="s">
        <v>32</v>
      </c>
      <c r="D13" s="5" t="s">
        <v>0</v>
      </c>
      <c r="E13" s="5" t="s">
        <v>1</v>
      </c>
      <c r="F13" s="5" t="s">
        <v>2</v>
      </c>
      <c r="G13" s="5" t="s">
        <v>3</v>
      </c>
      <c r="H13" s="5" t="s">
        <v>4</v>
      </c>
      <c r="I13" s="5" t="s">
        <v>8</v>
      </c>
      <c r="J13" s="7"/>
      <c r="K13" s="7"/>
      <c r="L13" s="7"/>
      <c r="M13" s="7"/>
      <c r="N13" s="7"/>
      <c r="O13" s="7"/>
      <c r="P13" s="7"/>
    </row>
    <row r="14" spans="2:16" ht="16" x14ac:dyDescent="0.2">
      <c r="B14" s="6"/>
      <c r="C14" s="5" t="s">
        <v>28</v>
      </c>
      <c r="D14" s="9">
        <v>0</v>
      </c>
      <c r="E14" s="9">
        <v>10</v>
      </c>
      <c r="F14" s="9">
        <v>0</v>
      </c>
      <c r="G14" s="9">
        <v>0</v>
      </c>
      <c r="H14" s="9">
        <v>30</v>
      </c>
      <c r="I14" s="10">
        <f>SUM(D14:H14)</f>
        <v>40</v>
      </c>
      <c r="J14" s="7"/>
      <c r="K14" s="7"/>
      <c r="L14" s="7"/>
      <c r="M14" s="7"/>
      <c r="N14" s="7"/>
      <c r="O14" s="7"/>
      <c r="P14" s="7"/>
    </row>
    <row r="15" spans="2:16" ht="16" x14ac:dyDescent="0.2">
      <c r="B15" s="6"/>
      <c r="C15" s="5" t="s">
        <v>29</v>
      </c>
      <c r="D15" s="9">
        <v>30</v>
      </c>
      <c r="E15" s="9">
        <v>0</v>
      </c>
      <c r="F15" s="9">
        <v>0</v>
      </c>
      <c r="G15" s="9">
        <v>0</v>
      </c>
      <c r="H15" s="9">
        <v>18</v>
      </c>
      <c r="I15" s="10">
        <f t="shared" ref="I15:I17" si="0">SUM(D15:H15)</f>
        <v>48</v>
      </c>
      <c r="J15" s="7"/>
      <c r="K15" s="7"/>
      <c r="L15" s="7"/>
      <c r="M15" s="7"/>
      <c r="N15" s="7"/>
      <c r="O15" s="7"/>
      <c r="P15" s="7"/>
    </row>
    <row r="16" spans="2:16" ht="16" x14ac:dyDescent="0.2">
      <c r="B16" s="6"/>
      <c r="C16" s="5" t="s">
        <v>30</v>
      </c>
      <c r="D16" s="9">
        <v>0</v>
      </c>
      <c r="E16" s="9">
        <v>14</v>
      </c>
      <c r="F16" s="9">
        <v>0</v>
      </c>
      <c r="G16" s="9">
        <v>36</v>
      </c>
      <c r="H16" s="9">
        <v>0</v>
      </c>
      <c r="I16" s="10">
        <f t="shared" si="0"/>
        <v>50</v>
      </c>
      <c r="J16" s="7"/>
      <c r="K16" s="7"/>
      <c r="L16" s="7"/>
      <c r="M16" s="7"/>
      <c r="N16" s="7"/>
      <c r="O16" s="7"/>
      <c r="P16" s="7"/>
    </row>
    <row r="17" spans="2:16" ht="16" x14ac:dyDescent="0.2">
      <c r="B17" s="6"/>
      <c r="C17" s="5" t="s">
        <v>31</v>
      </c>
      <c r="D17" s="9">
        <v>0</v>
      </c>
      <c r="E17" s="9">
        <v>0</v>
      </c>
      <c r="F17" s="9">
        <v>42</v>
      </c>
      <c r="G17" s="9">
        <v>0</v>
      </c>
      <c r="H17" s="9">
        <v>0</v>
      </c>
      <c r="I17" s="10">
        <f t="shared" si="0"/>
        <v>42</v>
      </c>
      <c r="J17" s="7"/>
      <c r="K17" s="7"/>
      <c r="L17" s="7"/>
      <c r="M17" s="7"/>
      <c r="N17" s="7"/>
      <c r="O17" s="7"/>
      <c r="P17" s="7"/>
    </row>
    <row r="18" spans="2:16" ht="16" x14ac:dyDescent="0.2">
      <c r="B18" s="6"/>
      <c r="C18" s="5" t="s">
        <v>9</v>
      </c>
      <c r="D18" s="10">
        <f>SUM(D14:D17)</f>
        <v>30</v>
      </c>
      <c r="E18" s="10">
        <f t="shared" ref="E18:H18" si="1">SUM(E14:E17)</f>
        <v>24</v>
      </c>
      <c r="F18" s="10">
        <f t="shared" si="1"/>
        <v>42</v>
      </c>
      <c r="G18" s="10">
        <f t="shared" si="1"/>
        <v>36</v>
      </c>
      <c r="H18" s="10">
        <f t="shared" si="1"/>
        <v>48</v>
      </c>
      <c r="I18" s="6"/>
      <c r="J18" s="7"/>
      <c r="K18" s="7"/>
      <c r="L18" s="7"/>
      <c r="M18" s="7"/>
      <c r="N18" s="7"/>
      <c r="O18" s="7"/>
      <c r="P18" s="7"/>
    </row>
    <row r="19" spans="2:16" ht="16" x14ac:dyDescent="0.2"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</row>
    <row r="20" spans="2:16" ht="16" x14ac:dyDescent="0.2">
      <c r="B20" s="5" t="s">
        <v>10</v>
      </c>
      <c r="C20" s="11">
        <f>SUMPRODUCT(D5:H8,D14:H17)</f>
        <v>2660</v>
      </c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</row>
  </sheetData>
  <phoneticPr fontId="9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73E20-C142-3E46-B43F-620846BA06DC}">
  <dimension ref="B3:P22"/>
  <sheetViews>
    <sheetView workbookViewId="0">
      <selection activeCell="I31" sqref="I31"/>
    </sheetView>
  </sheetViews>
  <sheetFormatPr baseColWidth="10" defaultColWidth="8.83203125" defaultRowHeight="15" x14ac:dyDescent="0.2"/>
  <cols>
    <col min="1" max="1" width="4.33203125" style="1" customWidth="1"/>
    <col min="2" max="2" width="18" style="1" bestFit="1" customWidth="1"/>
    <col min="3" max="3" width="12.6640625" style="1" bestFit="1" customWidth="1"/>
    <col min="4" max="7" width="7.6640625" style="1" bestFit="1" customWidth="1"/>
    <col min="8" max="8" width="13.6640625" style="1" bestFit="1" customWidth="1"/>
    <col min="9" max="9" width="12.83203125" style="1" bestFit="1" customWidth="1"/>
    <col min="10" max="16384" width="8.83203125" style="1"/>
  </cols>
  <sheetData>
    <row r="3" spans="2:16" ht="19" x14ac:dyDescent="0.25">
      <c r="B3" s="15" t="s">
        <v>26</v>
      </c>
      <c r="C3" s="4"/>
      <c r="D3" s="4"/>
      <c r="E3" s="4"/>
      <c r="F3" s="4"/>
      <c r="G3" s="4"/>
      <c r="H3" s="4"/>
      <c r="I3" s="4"/>
    </row>
    <row r="4" spans="2:16" ht="16" x14ac:dyDescent="0.2">
      <c r="B4" s="6"/>
      <c r="C4" s="5" t="s">
        <v>27</v>
      </c>
      <c r="D4" s="5" t="s">
        <v>0</v>
      </c>
      <c r="E4" s="5" t="s">
        <v>1</v>
      </c>
      <c r="F4" s="5" t="s">
        <v>2</v>
      </c>
      <c r="G4" s="5" t="s">
        <v>3</v>
      </c>
      <c r="H4" s="5" t="s">
        <v>4</v>
      </c>
      <c r="I4" s="5" t="s">
        <v>5</v>
      </c>
      <c r="J4" s="7"/>
      <c r="K4" s="7"/>
      <c r="L4" s="7"/>
      <c r="M4" s="7"/>
      <c r="N4" s="7"/>
      <c r="O4" s="7"/>
      <c r="P4" s="7"/>
    </row>
    <row r="5" spans="2:16" ht="16" x14ac:dyDescent="0.2">
      <c r="B5" s="6"/>
      <c r="C5" s="5" t="s">
        <v>28</v>
      </c>
      <c r="D5" s="8">
        <v>11</v>
      </c>
      <c r="E5" s="8">
        <v>16</v>
      </c>
      <c r="F5" s="8">
        <v>18</v>
      </c>
      <c r="G5" s="8">
        <v>22</v>
      </c>
      <c r="H5" s="8">
        <v>15</v>
      </c>
      <c r="I5" s="6">
        <v>40</v>
      </c>
      <c r="J5" s="7"/>
      <c r="K5" s="7"/>
      <c r="L5" s="7"/>
      <c r="M5" s="7"/>
      <c r="N5" s="7"/>
      <c r="O5" s="7"/>
      <c r="P5" s="7"/>
    </row>
    <row r="6" spans="2:16" ht="16" x14ac:dyDescent="0.2">
      <c r="B6" s="6"/>
      <c r="C6" s="5" t="s">
        <v>29</v>
      </c>
      <c r="D6" s="8">
        <v>12</v>
      </c>
      <c r="E6" s="8">
        <v>24</v>
      </c>
      <c r="F6" s="8">
        <v>20</v>
      </c>
      <c r="G6" s="8">
        <v>21</v>
      </c>
      <c r="H6" s="8">
        <v>18</v>
      </c>
      <c r="I6" s="6">
        <v>50</v>
      </c>
      <c r="J6" s="7"/>
      <c r="K6" s="7"/>
      <c r="L6" s="7"/>
      <c r="M6" s="7"/>
      <c r="N6" s="7"/>
      <c r="O6" s="7"/>
      <c r="P6" s="7"/>
    </row>
    <row r="7" spans="2:16" ht="16" x14ac:dyDescent="0.2">
      <c r="B7" s="6"/>
      <c r="C7" s="5" t="s">
        <v>30</v>
      </c>
      <c r="D7" s="8">
        <v>18</v>
      </c>
      <c r="E7" s="8">
        <v>17</v>
      </c>
      <c r="F7" s="8">
        <v>15</v>
      </c>
      <c r="G7" s="8">
        <v>15</v>
      </c>
      <c r="H7" s="8">
        <v>20</v>
      </c>
      <c r="I7" s="6">
        <v>50</v>
      </c>
      <c r="J7" s="7"/>
      <c r="K7" s="7"/>
      <c r="L7" s="7"/>
      <c r="M7" s="7"/>
      <c r="N7" s="7"/>
      <c r="O7" s="7"/>
      <c r="P7" s="7"/>
    </row>
    <row r="8" spans="2:16" ht="16" x14ac:dyDescent="0.2">
      <c r="B8" s="6"/>
      <c r="C8" s="5" t="s">
        <v>31</v>
      </c>
      <c r="D8" s="8">
        <v>17</v>
      </c>
      <c r="E8" s="8">
        <v>22</v>
      </c>
      <c r="F8" s="8">
        <v>14</v>
      </c>
      <c r="G8" s="8">
        <v>24</v>
      </c>
      <c r="H8" s="8">
        <v>21</v>
      </c>
      <c r="I8" s="6">
        <v>60</v>
      </c>
      <c r="J8" s="7"/>
      <c r="K8" s="7"/>
      <c r="L8" s="7"/>
      <c r="M8" s="7"/>
      <c r="N8" s="7"/>
      <c r="O8" s="7"/>
      <c r="P8" s="7"/>
    </row>
    <row r="9" spans="2:16" ht="16" x14ac:dyDescent="0.2">
      <c r="B9" s="6"/>
      <c r="C9" s="5" t="s">
        <v>6</v>
      </c>
      <c r="D9" s="6">
        <v>30</v>
      </c>
      <c r="E9" s="6">
        <v>24</v>
      </c>
      <c r="F9" s="16">
        <v>41</v>
      </c>
      <c r="G9" s="16">
        <v>37</v>
      </c>
      <c r="H9" s="6">
        <v>48</v>
      </c>
      <c r="I9" s="6"/>
      <c r="J9" s="7"/>
      <c r="K9" s="7"/>
      <c r="L9" s="7"/>
      <c r="M9" s="7"/>
      <c r="N9" s="7"/>
      <c r="O9" s="7"/>
      <c r="P9" s="7"/>
    </row>
    <row r="10" spans="2:16" ht="16" x14ac:dyDescent="0.2">
      <c r="B10" s="17"/>
      <c r="C10" s="17"/>
      <c r="D10" s="17"/>
      <c r="E10" s="17"/>
      <c r="F10" s="17"/>
      <c r="G10" s="17"/>
      <c r="H10" s="17"/>
      <c r="I10" s="17"/>
      <c r="J10" s="7"/>
      <c r="K10" s="7"/>
      <c r="L10" s="7"/>
      <c r="M10" s="7"/>
      <c r="N10" s="7"/>
      <c r="O10" s="7"/>
      <c r="P10" s="7"/>
    </row>
    <row r="11" spans="2:16" ht="16" x14ac:dyDescent="0.2"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</row>
    <row r="12" spans="2:16" ht="16" x14ac:dyDescent="0.2">
      <c r="B12" s="5" t="s">
        <v>7</v>
      </c>
      <c r="C12" s="6"/>
      <c r="D12" s="6"/>
      <c r="E12" s="6"/>
      <c r="F12" s="6"/>
      <c r="G12" s="6"/>
      <c r="H12" s="6"/>
      <c r="I12" s="6"/>
      <c r="J12" s="7"/>
      <c r="K12" s="7"/>
      <c r="L12" s="7"/>
      <c r="M12" s="7"/>
      <c r="N12" s="7"/>
      <c r="O12" s="7"/>
      <c r="P12" s="7"/>
    </row>
    <row r="13" spans="2:16" ht="16" x14ac:dyDescent="0.2">
      <c r="B13" s="6"/>
      <c r="C13" s="5" t="s">
        <v>27</v>
      </c>
      <c r="D13" s="5" t="s">
        <v>0</v>
      </c>
      <c r="E13" s="5" t="s">
        <v>1</v>
      </c>
      <c r="F13" s="5" t="s">
        <v>2</v>
      </c>
      <c r="G13" s="5" t="s">
        <v>3</v>
      </c>
      <c r="H13" s="5" t="s">
        <v>4</v>
      </c>
      <c r="I13" s="5" t="s">
        <v>8</v>
      </c>
      <c r="J13" s="7"/>
      <c r="K13" s="7"/>
      <c r="L13" s="7"/>
      <c r="M13" s="7"/>
      <c r="N13" s="7"/>
      <c r="O13" s="7"/>
      <c r="P13" s="7"/>
    </row>
    <row r="14" spans="2:16" ht="16" x14ac:dyDescent="0.2">
      <c r="B14" s="6"/>
      <c r="C14" s="5" t="s">
        <v>28</v>
      </c>
      <c r="D14" s="9">
        <v>0</v>
      </c>
      <c r="E14" s="9">
        <v>11</v>
      </c>
      <c r="F14" s="9">
        <v>0</v>
      </c>
      <c r="G14" s="9">
        <v>0</v>
      </c>
      <c r="H14" s="9">
        <v>29</v>
      </c>
      <c r="I14" s="10">
        <f>SUM(D14:H14)</f>
        <v>40</v>
      </c>
      <c r="J14" s="7"/>
      <c r="K14" s="7"/>
      <c r="L14" s="7"/>
      <c r="M14" s="7"/>
      <c r="N14" s="7"/>
      <c r="O14" s="7"/>
      <c r="P14" s="7"/>
    </row>
    <row r="15" spans="2:16" ht="16" x14ac:dyDescent="0.2">
      <c r="B15" s="6"/>
      <c r="C15" s="5" t="s">
        <v>29</v>
      </c>
      <c r="D15" s="9">
        <v>30</v>
      </c>
      <c r="E15" s="9">
        <v>0</v>
      </c>
      <c r="F15" s="9">
        <v>0</v>
      </c>
      <c r="G15" s="9">
        <v>0</v>
      </c>
      <c r="H15" s="9">
        <v>19</v>
      </c>
      <c r="I15" s="10">
        <f>SUM(D15:H15)</f>
        <v>49</v>
      </c>
      <c r="J15" s="7"/>
      <c r="K15" s="7"/>
      <c r="L15" s="7"/>
      <c r="M15" s="7"/>
      <c r="N15" s="7"/>
      <c r="O15" s="7"/>
      <c r="P15" s="7"/>
    </row>
    <row r="16" spans="2:16" ht="16" x14ac:dyDescent="0.2">
      <c r="B16" s="6"/>
      <c r="C16" s="5" t="s">
        <v>30</v>
      </c>
      <c r="D16" s="9">
        <v>0</v>
      </c>
      <c r="E16" s="9">
        <v>13</v>
      </c>
      <c r="F16" s="9">
        <v>0</v>
      </c>
      <c r="G16" s="9">
        <v>37</v>
      </c>
      <c r="H16" s="9">
        <v>0</v>
      </c>
      <c r="I16" s="10">
        <f>SUM(D16:H16)</f>
        <v>50</v>
      </c>
      <c r="J16" s="7"/>
      <c r="K16" s="7"/>
      <c r="L16" s="7"/>
      <c r="M16" s="7"/>
      <c r="N16" s="7"/>
      <c r="O16" s="7"/>
      <c r="P16" s="7"/>
    </row>
    <row r="17" spans="2:16" ht="16" x14ac:dyDescent="0.2">
      <c r="B17" s="6"/>
      <c r="C17" s="5" t="s">
        <v>31</v>
      </c>
      <c r="D17" s="9">
        <v>0</v>
      </c>
      <c r="E17" s="9">
        <v>0</v>
      </c>
      <c r="F17" s="9">
        <v>41</v>
      </c>
      <c r="G17" s="9">
        <v>0</v>
      </c>
      <c r="H17" s="9">
        <v>0</v>
      </c>
      <c r="I17" s="10">
        <f>SUM(D17:H17)</f>
        <v>41</v>
      </c>
      <c r="J17" s="7"/>
      <c r="K17" s="7"/>
      <c r="L17" s="7"/>
      <c r="M17" s="7"/>
      <c r="N17" s="7"/>
      <c r="O17" s="7"/>
      <c r="P17" s="7"/>
    </row>
    <row r="18" spans="2:16" ht="16" x14ac:dyDescent="0.2">
      <c r="B18" s="6"/>
      <c r="C18" s="5" t="s">
        <v>9</v>
      </c>
      <c r="D18" s="10">
        <f>SUM(D14:D17)</f>
        <v>30</v>
      </c>
      <c r="E18" s="10">
        <f>SUM(E14:E17)</f>
        <v>24</v>
      </c>
      <c r="F18" s="10">
        <f>SUM(F14:F17)</f>
        <v>41</v>
      </c>
      <c r="G18" s="10">
        <f>SUM(G14:G17)</f>
        <v>37</v>
      </c>
      <c r="H18" s="10">
        <f>SUM(H14:H17)</f>
        <v>48</v>
      </c>
      <c r="I18" s="6"/>
      <c r="J18" s="7"/>
      <c r="K18" s="7"/>
      <c r="L18" s="7"/>
      <c r="M18" s="7"/>
      <c r="N18" s="7"/>
      <c r="O18" s="7"/>
      <c r="P18" s="7"/>
    </row>
    <row r="19" spans="2:16" ht="17" thickBot="1" x14ac:dyDescent="0.25"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</row>
    <row r="20" spans="2:16" ht="17" thickBot="1" x14ac:dyDescent="0.25">
      <c r="B20" s="13" t="s">
        <v>10</v>
      </c>
      <c r="C20" s="14">
        <f>SUMPRODUCT(D5:H8,D14:H17)</f>
        <v>2663</v>
      </c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</row>
    <row r="21" spans="2:16" ht="16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</row>
    <row r="22" spans="2:16" x14ac:dyDescent="0.2">
      <c r="H22" s="2"/>
    </row>
  </sheetData>
  <phoneticPr fontId="9" type="noConversion"/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92FFA-8B9C-964B-8B3F-DAAFAD858F55}">
  <dimension ref="A2:O21"/>
  <sheetViews>
    <sheetView tabSelected="1" zoomScale="90" workbookViewId="0">
      <selection activeCell="M2" sqref="M2"/>
    </sheetView>
  </sheetViews>
  <sheetFormatPr baseColWidth="10" defaultRowHeight="16" x14ac:dyDescent="0.2"/>
  <cols>
    <col min="1" max="1" width="22.33203125" customWidth="1"/>
    <col min="3" max="3" width="21.5" customWidth="1"/>
    <col min="6" max="6" width="11.83203125" bestFit="1" customWidth="1"/>
    <col min="8" max="8" width="11.5" bestFit="1" customWidth="1"/>
    <col min="9" max="9" width="12.33203125" bestFit="1" customWidth="1"/>
    <col min="10" max="10" width="22.5" customWidth="1"/>
  </cols>
  <sheetData>
    <row r="2" spans="1:15" x14ac:dyDescent="0.2">
      <c r="A2" s="20" t="s">
        <v>11</v>
      </c>
      <c r="B2" s="19">
        <v>90000</v>
      </c>
      <c r="K2" s="18" t="s">
        <v>23</v>
      </c>
      <c r="L2" s="18" t="s">
        <v>14</v>
      </c>
      <c r="M2" s="18" t="s">
        <v>15</v>
      </c>
      <c r="N2" s="18" t="s">
        <v>16</v>
      </c>
      <c r="O2" s="18" t="s">
        <v>17</v>
      </c>
    </row>
    <row r="3" spans="1:15" x14ac:dyDescent="0.2">
      <c r="A3" s="20" t="s">
        <v>12</v>
      </c>
      <c r="B3" s="18" t="s">
        <v>13</v>
      </c>
      <c r="K3" s="18" t="s">
        <v>24</v>
      </c>
      <c r="L3" s="22">
        <v>1.2</v>
      </c>
      <c r="M3" s="22">
        <v>1.36</v>
      </c>
      <c r="N3" s="22">
        <v>1.66</v>
      </c>
      <c r="O3" s="22">
        <v>1.1200000000000001</v>
      </c>
    </row>
    <row r="4" spans="1:15" x14ac:dyDescent="0.2">
      <c r="C4" s="18" t="s">
        <v>18</v>
      </c>
      <c r="D4" s="18"/>
      <c r="E4" s="18">
        <v>1</v>
      </c>
      <c r="F4" s="18">
        <v>2</v>
      </c>
      <c r="G4" s="18">
        <v>3</v>
      </c>
      <c r="H4" s="18">
        <v>4</v>
      </c>
      <c r="I4" s="18">
        <v>5</v>
      </c>
    </row>
    <row r="5" spans="1:15" x14ac:dyDescent="0.2">
      <c r="C5" s="18"/>
      <c r="D5" s="18" t="s">
        <v>14</v>
      </c>
      <c r="E5" s="21">
        <v>0</v>
      </c>
      <c r="F5" s="21">
        <v>0</v>
      </c>
      <c r="G5" s="21">
        <v>0</v>
      </c>
      <c r="H5" s="21">
        <v>0</v>
      </c>
      <c r="I5" s="21">
        <v>0</v>
      </c>
    </row>
    <row r="6" spans="1:15" x14ac:dyDescent="0.2">
      <c r="C6" s="18"/>
      <c r="D6" s="18" t="s">
        <v>15</v>
      </c>
      <c r="E6" s="21">
        <v>17647.058823529413</v>
      </c>
      <c r="F6" s="21">
        <v>0</v>
      </c>
      <c r="G6" s="21">
        <v>0</v>
      </c>
      <c r="H6" s="21">
        <v>0</v>
      </c>
      <c r="I6" s="21">
        <v>0</v>
      </c>
    </row>
    <row r="7" spans="1:15" x14ac:dyDescent="0.2">
      <c r="C7" s="18"/>
      <c r="D7" s="18" t="s">
        <v>16</v>
      </c>
      <c r="E7" s="21">
        <v>0</v>
      </c>
      <c r="F7" s="21">
        <v>72352.941176470587</v>
      </c>
      <c r="G7" s="21">
        <v>0</v>
      </c>
      <c r="H7" s="21">
        <v>0</v>
      </c>
      <c r="I7" s="21">
        <v>0</v>
      </c>
    </row>
    <row r="8" spans="1:15" x14ac:dyDescent="0.2">
      <c r="C8" s="18"/>
      <c r="D8" s="18" t="s">
        <v>17</v>
      </c>
      <c r="E8" s="21">
        <v>0</v>
      </c>
      <c r="F8" s="21">
        <v>0</v>
      </c>
      <c r="G8" s="21">
        <v>0</v>
      </c>
      <c r="H8" s="21">
        <v>0</v>
      </c>
      <c r="I8" s="21">
        <v>0</v>
      </c>
    </row>
    <row r="12" spans="1:15" x14ac:dyDescent="0.2">
      <c r="C12" s="18" t="s">
        <v>18</v>
      </c>
      <c r="D12" s="18"/>
      <c r="E12" s="18">
        <v>1</v>
      </c>
      <c r="F12" s="18">
        <v>2</v>
      </c>
      <c r="G12" s="18">
        <v>3</v>
      </c>
      <c r="H12" s="18">
        <v>4</v>
      </c>
      <c r="I12" s="18">
        <v>5</v>
      </c>
    </row>
    <row r="13" spans="1:15" x14ac:dyDescent="0.2">
      <c r="C13" s="18"/>
      <c r="D13" s="18" t="s">
        <v>14</v>
      </c>
      <c r="E13" s="24">
        <v>1</v>
      </c>
      <c r="F13" s="24">
        <v>1</v>
      </c>
      <c r="G13" s="24">
        <v>1</v>
      </c>
      <c r="H13" s="24">
        <v>1</v>
      </c>
      <c r="I13" s="24">
        <v>0</v>
      </c>
    </row>
    <row r="14" spans="1:15" x14ac:dyDescent="0.2">
      <c r="C14" s="18"/>
      <c r="D14" s="18" t="s">
        <v>15</v>
      </c>
      <c r="E14" s="24">
        <v>1</v>
      </c>
      <c r="F14" s="24">
        <v>1</v>
      </c>
      <c r="G14" s="24">
        <v>1</v>
      </c>
      <c r="H14" s="24">
        <v>0</v>
      </c>
      <c r="I14" s="24">
        <v>0</v>
      </c>
    </row>
    <row r="15" spans="1:15" x14ac:dyDescent="0.2">
      <c r="C15" s="18"/>
      <c r="D15" s="18" t="s">
        <v>16</v>
      </c>
      <c r="E15" s="24">
        <v>0</v>
      </c>
      <c r="F15" s="24">
        <v>1</v>
      </c>
      <c r="G15" s="24">
        <v>0</v>
      </c>
      <c r="H15" s="24">
        <v>0</v>
      </c>
      <c r="I15" s="24">
        <v>0</v>
      </c>
    </row>
    <row r="16" spans="1:15" x14ac:dyDescent="0.2">
      <c r="C16" s="18"/>
      <c r="D16" s="18" t="s">
        <v>17</v>
      </c>
      <c r="E16" s="24">
        <v>0</v>
      </c>
      <c r="F16" s="24">
        <v>0</v>
      </c>
      <c r="G16" s="24">
        <v>0</v>
      </c>
      <c r="H16" s="24">
        <v>0</v>
      </c>
      <c r="I16" s="24">
        <v>1</v>
      </c>
    </row>
    <row r="17" spans="3:10" x14ac:dyDescent="0.2">
      <c r="C17" s="18" t="s">
        <v>19</v>
      </c>
      <c r="D17" s="18"/>
      <c r="E17" s="23">
        <f>SUMPRODUCT(E13:E16,E5:E8)</f>
        <v>17647.058823529413</v>
      </c>
      <c r="F17" s="23">
        <f>SUMPRODUCT(F13:F16,F5:F8)</f>
        <v>72352.941176470587</v>
      </c>
      <c r="G17" s="23">
        <f>SUMPRODUCT(G13:G16,G5:G8)</f>
        <v>0</v>
      </c>
      <c r="H17" s="23">
        <f>SUMPRODUCT(H13:H16,H5:H8)</f>
        <v>0</v>
      </c>
      <c r="I17" s="23">
        <f>SUMPRODUCT(I13:I16,I5:I8)</f>
        <v>0</v>
      </c>
    </row>
    <row r="18" spans="3:10" x14ac:dyDescent="0.2">
      <c r="E18" t="s">
        <v>21</v>
      </c>
      <c r="F18" t="s">
        <v>21</v>
      </c>
      <c r="G18" t="s">
        <v>21</v>
      </c>
      <c r="H18" t="s">
        <v>21</v>
      </c>
      <c r="I18" t="s">
        <v>21</v>
      </c>
    </row>
    <row r="19" spans="3:10" x14ac:dyDescent="0.2">
      <c r="C19" s="18" t="s">
        <v>20</v>
      </c>
      <c r="D19" s="18"/>
      <c r="E19" s="25">
        <v>90000</v>
      </c>
      <c r="F19" s="26">
        <f>E21+(IF(E19&gt;E17,E19-E17,0))</f>
        <v>72352.941176470587</v>
      </c>
      <c r="G19" s="26">
        <f>F21+(IF(F19&gt;F17,F19-F17,0))</f>
        <v>0</v>
      </c>
      <c r="H19" s="26">
        <f>G21+(IF(G19&gt;G17,G19-G17,0))-24000</f>
        <v>0</v>
      </c>
      <c r="I19" s="26">
        <f>H21+(IF(H19&gt;H17,H19-H17,0))</f>
        <v>0</v>
      </c>
    </row>
    <row r="21" spans="3:10" ht="51" x14ac:dyDescent="0.2">
      <c r="C21" t="s">
        <v>22</v>
      </c>
      <c r="D21" s="18"/>
      <c r="E21" s="27">
        <v>0</v>
      </c>
      <c r="F21" s="27">
        <f>SUMPRODUCT(E13,E5)*L3</f>
        <v>0</v>
      </c>
      <c r="G21" s="27">
        <f>SUMPRODUCT(F13,F5)*L3+SUMPRODUCT(E14,E6)*M3</f>
        <v>24000.000000000004</v>
      </c>
      <c r="H21" s="27">
        <f>SUMPRODUCT(G13,G5)*L3+SUMPRODUCT(F14,F6)*M3</f>
        <v>0</v>
      </c>
      <c r="I21" s="28">
        <f>SUMPRODUCT(H13,H5)*L3+SUMPRODUCT(G14,G6)*M3+SUMPRODUCT(F15,F7)*N3+SUMPRODUCT(I16,I8)*O3</f>
        <v>120105.88235294117</v>
      </c>
      <c r="J21" s="3" t="s">
        <v>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Exercise 3 - a, b</vt:lpstr>
      <vt:lpstr>Exercise 3 - c</vt:lpstr>
      <vt:lpstr>Exercise 9a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2021-10-07T17:46:24Z</dcterms:created>
  <dcterms:modified xsi:type="dcterms:W3CDTF">2021-10-19T18:39:03Z</dcterms:modified>
</cp:coreProperties>
</file>