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rent Classes\Linear Programming\HW 1\"/>
    </mc:Choice>
  </mc:AlternateContent>
  <bookViews>
    <workbookView xWindow="0" yWindow="0" windowWidth="24000" windowHeight="9075" activeTab="1"/>
  </bookViews>
  <sheets>
    <sheet name="Data" sheetId="1" r:id="rId1"/>
    <sheet name="Results" sheetId="2" r:id="rId2"/>
  </sheets>
  <definedNames>
    <definedName name="_xlnm._FilterDatabase" localSheetId="0" hidden="1">Data!$U$3:$Y$103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2" l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X25" i="2"/>
  <c r="Z25" i="2" s="1"/>
  <c r="AA25" i="2" s="1"/>
  <c r="X30" i="2"/>
  <c r="Z30" i="2" s="1"/>
  <c r="X29" i="2"/>
  <c r="X28" i="2"/>
  <c r="X27" i="2"/>
  <c r="X26" i="2"/>
  <c r="X42" i="2"/>
  <c r="Z42" i="2" s="1"/>
  <c r="X41" i="2"/>
  <c r="Z41" i="2" s="1"/>
  <c r="X40" i="2"/>
  <c r="Z40" i="2" s="1"/>
  <c r="X39" i="2"/>
  <c r="Z39" i="2" s="1"/>
  <c r="X38" i="2"/>
  <c r="Z38" i="2" s="1"/>
  <c r="X37" i="2"/>
  <c r="Z37" i="2" s="1"/>
  <c r="X36" i="2"/>
  <c r="Z36" i="2" s="1"/>
  <c r="X35" i="2"/>
  <c r="Z35" i="2" s="1"/>
  <c r="X34" i="2"/>
  <c r="Z34" i="2" s="1"/>
  <c r="X33" i="2"/>
  <c r="Z33" i="2" s="1"/>
  <c r="X32" i="2"/>
  <c r="Z32" i="2" s="1"/>
  <c r="X31" i="2"/>
  <c r="Z31" i="2" s="1"/>
  <c r="Z29" i="2"/>
  <c r="Z28" i="2"/>
  <c r="Z27" i="2"/>
  <c r="Z26" i="2"/>
  <c r="X4" i="2"/>
  <c r="Z4" i="2" s="1"/>
  <c r="Z5" i="2"/>
  <c r="Z17" i="2"/>
  <c r="X6" i="2"/>
  <c r="Z6" i="2" s="1"/>
  <c r="X5" i="2"/>
  <c r="X7" i="2"/>
  <c r="Z7" i="2" s="1"/>
  <c r="X8" i="2"/>
  <c r="Z8" i="2" s="1"/>
  <c r="X9" i="2"/>
  <c r="Z9" i="2" s="1"/>
  <c r="X10" i="2"/>
  <c r="Z10" i="2" s="1"/>
  <c r="X11" i="2"/>
  <c r="Z11" i="2" s="1"/>
  <c r="X12" i="2"/>
  <c r="Z12" i="2" s="1"/>
  <c r="X13" i="2"/>
  <c r="Z13" i="2" s="1"/>
  <c r="X14" i="2"/>
  <c r="Z14" i="2" s="1"/>
  <c r="X15" i="2"/>
  <c r="Z15" i="2" s="1"/>
  <c r="X16" i="2"/>
  <c r="Z16" i="2" s="1"/>
  <c r="X17" i="2"/>
  <c r="X18" i="2"/>
  <c r="Z18" i="2" s="1"/>
  <c r="X19" i="2"/>
  <c r="Z19" i="2" s="1"/>
  <c r="X20" i="2"/>
  <c r="Z20" i="2" s="1"/>
  <c r="X21" i="2"/>
  <c r="Z21" i="2" s="1"/>
  <c r="AA4" i="2" l="1"/>
  <c r="W43" i="1"/>
  <c r="W44" i="1"/>
  <c r="W45" i="1"/>
  <c r="W46" i="1"/>
  <c r="W42" i="1"/>
  <c r="N32" i="1" l="1"/>
  <c r="N33" i="1"/>
  <c r="N22" i="1"/>
  <c r="O4" i="1"/>
  <c r="O22" i="1" s="1"/>
  <c r="N16" i="1"/>
  <c r="N17" i="1" s="1"/>
  <c r="N18" i="1" s="1"/>
  <c r="N19" i="1" s="1"/>
  <c r="N20" i="1" s="1"/>
  <c r="N21" i="1" s="1"/>
  <c r="N39" i="1" s="1"/>
  <c r="N5" i="1"/>
  <c r="N6" i="1" s="1"/>
  <c r="N7" i="1" s="1"/>
  <c r="N8" i="1" s="1"/>
  <c r="N9" i="1" s="1"/>
  <c r="N10" i="1" s="1"/>
  <c r="N11" i="1" s="1"/>
  <c r="N12" i="1" s="1"/>
  <c r="N13" i="1" s="1"/>
  <c r="N31" i="1" s="1"/>
  <c r="X41" i="1"/>
  <c r="F42" i="1"/>
  <c r="F48" i="1"/>
  <c r="F49" i="1"/>
  <c r="F47" i="1"/>
  <c r="F43" i="1"/>
  <c r="F44" i="1"/>
  <c r="F45" i="1"/>
  <c r="F46" i="1"/>
  <c r="D5" i="1"/>
  <c r="D6" i="1" s="1"/>
  <c r="D7" i="1" s="1"/>
  <c r="D8" i="1" s="1"/>
  <c r="D9" i="1" s="1"/>
  <c r="D10" i="1" s="1"/>
  <c r="D11" i="1" s="1"/>
  <c r="D12" i="1" s="1"/>
  <c r="D13" i="1" s="1"/>
  <c r="B16" i="1"/>
  <c r="B17" i="1" s="1"/>
  <c r="B18" i="1" s="1"/>
  <c r="B19" i="1" s="1"/>
  <c r="B20" i="1" s="1"/>
  <c r="B21" i="1" s="1"/>
  <c r="N26" i="1" l="1"/>
  <c r="N24" i="1"/>
  <c r="N28" i="1"/>
  <c r="N37" i="1"/>
  <c r="N35" i="1"/>
  <c r="N30" i="1"/>
  <c r="O5" i="1"/>
  <c r="N29" i="1"/>
  <c r="N27" i="1"/>
  <c r="N25" i="1"/>
  <c r="N23" i="1"/>
  <c r="N38" i="1"/>
  <c r="N36" i="1"/>
  <c r="N34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AK6" i="1"/>
  <c r="AK5" i="1"/>
  <c r="AK4" i="1"/>
  <c r="S8" i="1"/>
  <c r="S7" i="1"/>
  <c r="S6" i="1"/>
  <c r="S5" i="1"/>
  <c r="S4" i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O6" i="1" l="1"/>
  <c r="O23" i="1"/>
  <c r="B5" i="1"/>
  <c r="B6" i="1" s="1"/>
  <c r="B7" i="1" s="1"/>
  <c r="B8" i="1" s="1"/>
  <c r="B9" i="1" s="1"/>
  <c r="B10" i="1" s="1"/>
  <c r="B11" i="1" s="1"/>
  <c r="B12" i="1" s="1"/>
  <c r="B13" i="1" s="1"/>
  <c r="O7" i="1" l="1"/>
  <c r="O24" i="1"/>
  <c r="O8" i="1" l="1"/>
  <c r="O25" i="1"/>
  <c r="O9" i="1" l="1"/>
  <c r="O26" i="1"/>
  <c r="O10" i="1" l="1"/>
  <c r="O27" i="1"/>
  <c r="O11" i="1" l="1"/>
  <c r="O28" i="1"/>
  <c r="O12" i="1" l="1"/>
  <c r="O29" i="1"/>
  <c r="O13" i="1" l="1"/>
  <c r="O30" i="1"/>
  <c r="O14" i="1" l="1"/>
  <c r="O31" i="1"/>
  <c r="O15" i="1" l="1"/>
  <c r="O32" i="1"/>
  <c r="O16" i="1" l="1"/>
  <c r="O33" i="1"/>
  <c r="O17" i="1" l="1"/>
  <c r="O34" i="1"/>
  <c r="O18" i="1" l="1"/>
  <c r="O35" i="1"/>
  <c r="O19" i="1" l="1"/>
  <c r="O36" i="1"/>
  <c r="O20" i="1" l="1"/>
  <c r="O37" i="1"/>
  <c r="O21" i="1" l="1"/>
  <c r="O39" i="1" s="1"/>
  <c r="O38" i="1"/>
</calcChain>
</file>

<file path=xl/sharedStrings.xml><?xml version="1.0" encoding="utf-8"?>
<sst xmlns="http://schemas.openxmlformats.org/spreadsheetml/2006/main" count="134" uniqueCount="85">
  <si>
    <t>Consumers</t>
  </si>
  <si>
    <t>set F</t>
  </si>
  <si>
    <t>Facility</t>
  </si>
  <si>
    <t>Capacity</t>
  </si>
  <si>
    <t>Arc</t>
  </si>
  <si>
    <t>Arcs</t>
  </si>
  <si>
    <t>Waste</t>
  </si>
  <si>
    <t>set W</t>
  </si>
  <si>
    <t>Length</t>
  </si>
  <si>
    <t>Setup Cost</t>
  </si>
  <si>
    <t>param d[A]</t>
  </si>
  <si>
    <t>set N</t>
  </si>
  <si>
    <t>Nodes</t>
  </si>
  <si>
    <t>Waste Conversion</t>
  </si>
  <si>
    <t>set A</t>
  </si>
  <si>
    <t>(2,1)</t>
  </si>
  <si>
    <t>(3,1)</t>
  </si>
  <si>
    <t>(6,1)</t>
  </si>
  <si>
    <t>(1,2)</t>
  </si>
  <si>
    <t>(3,2)</t>
  </si>
  <si>
    <t>(4,2)</t>
  </si>
  <si>
    <t>(5,2)</t>
  </si>
  <si>
    <t>(1,3)</t>
  </si>
  <si>
    <t>(2,3)</t>
  </si>
  <si>
    <t>(4,3)</t>
  </si>
  <si>
    <t>(6,3)</t>
  </si>
  <si>
    <t>(7,3)</t>
  </si>
  <si>
    <t>(2,4)</t>
  </si>
  <si>
    <t>(3,4)</t>
  </si>
  <si>
    <t>(5,4)</t>
  </si>
  <si>
    <t>(7,4)</t>
  </si>
  <si>
    <t>(8,4)</t>
  </si>
  <si>
    <t>(2,5)</t>
  </si>
  <si>
    <t>(4,5)</t>
  </si>
  <si>
    <t>(8,5)</t>
  </si>
  <si>
    <t>(1,6)</t>
  </si>
  <si>
    <t>(3,6)</t>
  </si>
  <si>
    <t>(7,6)</t>
  </si>
  <si>
    <t>(9,6)</t>
  </si>
  <si>
    <t>(3,7)</t>
  </si>
  <si>
    <t>(4,7)</t>
  </si>
  <si>
    <t>(6,7)</t>
  </si>
  <si>
    <t>(9,7)</t>
  </si>
  <si>
    <t>(10,7)</t>
  </si>
  <si>
    <t>(4,8)</t>
  </si>
  <si>
    <t>(5,8)</t>
  </si>
  <si>
    <t>(10,8)</t>
  </si>
  <si>
    <t>(6,9)</t>
  </si>
  <si>
    <t>(7,9)</t>
  </si>
  <si>
    <t>(10,9)</t>
  </si>
  <si>
    <t>(7,10)</t>
  </si>
  <si>
    <t>(8,10)</t>
  </si>
  <si>
    <t>(9,10)</t>
  </si>
  <si>
    <t>All</t>
  </si>
  <si>
    <t>(11,3)</t>
  </si>
  <si>
    <t>(12,5)</t>
  </si>
  <si>
    <t>(13,6)</t>
  </si>
  <si>
    <t>(14,7)</t>
  </si>
  <si>
    <t>(15,8)</t>
  </si>
  <si>
    <t>(4,16)</t>
  </si>
  <si>
    <t>(9,17)</t>
  </si>
  <si>
    <t>(10,18)</t>
  </si>
  <si>
    <t>set C</t>
  </si>
  <si>
    <t>param net[N,M]</t>
  </si>
  <si>
    <t>set M</t>
  </si>
  <si>
    <t>Material</t>
  </si>
  <si>
    <t>net Demand</t>
  </si>
  <si>
    <t>p</t>
  </si>
  <si>
    <t>w</t>
  </si>
  <si>
    <t>param setf[F]</t>
  </si>
  <si>
    <t>param cap[A]</t>
  </si>
  <si>
    <t>param con[F]</t>
  </si>
  <si>
    <t>param setw[W]</t>
  </si>
  <si>
    <t>Unit Cost</t>
  </si>
  <si>
    <t>param c[W]</t>
  </si>
  <si>
    <t>Materail</t>
  </si>
  <si>
    <t>Product Flow</t>
  </si>
  <si>
    <t>Waste Flow</t>
  </si>
  <si>
    <t>Outflow</t>
  </si>
  <si>
    <t>Inflow</t>
  </si>
  <si>
    <t>Net</t>
  </si>
  <si>
    <t>System Net</t>
  </si>
  <si>
    <t>Node</t>
  </si>
  <si>
    <t>Type</t>
  </si>
  <si>
    <t>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</si>
</sst>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9"/>
  <sheetViews>
    <sheetView workbookViewId="0">
      <selection activeCell="R14" sqref="R14"/>
    </sheetView>
  </sheetViews>
  <sheetFormatPr defaultRowHeight="15.75" x14ac:dyDescent="0.25"/>
  <cols>
    <col min="1" max="1" width="3.7109375" style="1" customWidth="1"/>
    <col min="2" max="2" width="12.85546875" style="2" bestFit="1" customWidth="1"/>
    <col min="3" max="3" width="3.7109375" style="13" customWidth="1"/>
    <col min="4" max="4" width="12.85546875" style="2" bestFit="1" customWidth="1"/>
    <col min="5" max="5" width="3.7109375" style="1" customWidth="1"/>
    <col min="6" max="6" width="12.5703125" style="2" customWidth="1"/>
    <col min="7" max="7" width="3.7109375" style="13" customWidth="1"/>
    <col min="8" max="8" width="12.5703125" style="2" customWidth="1"/>
    <col min="9" max="9" width="3.7109375" style="13" customWidth="1"/>
    <col min="10" max="10" width="12.5703125" style="2" customWidth="1"/>
    <col min="11" max="11" width="3.7109375" style="13" customWidth="1"/>
    <col min="12" max="12" width="12.5703125" style="2" customWidth="1"/>
    <col min="13" max="13" width="3.7109375" style="1" customWidth="1"/>
    <col min="14" max="14" width="14" style="3" customWidth="1"/>
    <col min="15" max="15" width="14" style="13" customWidth="1"/>
    <col min="16" max="16" width="9.140625" style="4"/>
    <col min="17" max="17" width="3.7109375" style="1" customWidth="1"/>
    <col min="18" max="18" width="13.5703125" style="3" customWidth="1"/>
    <col min="19" max="19" width="10.28515625" style="4" bestFit="1" customWidth="1"/>
    <col min="20" max="20" width="3.7109375" style="1" customWidth="1"/>
    <col min="21" max="21" width="14.28515625" style="3" customWidth="1"/>
    <col min="22" max="24" width="9.140625" style="13"/>
    <col min="25" max="25" width="9.140625" style="4"/>
    <col min="26" max="26" width="3.7109375" style="1" customWidth="1"/>
    <col min="27" max="27" width="9.140625" style="3"/>
    <col min="28" max="30" width="9.140625" style="13"/>
    <col min="31" max="31" width="9.140625" style="4"/>
    <col min="32" max="32" width="3.7109375" style="1" customWidth="1"/>
    <col min="33" max="33" width="9.140625" style="3"/>
    <col min="34" max="34" width="9.140625" style="4"/>
    <col min="35" max="35" width="3.7109375" style="1" customWidth="1"/>
    <col min="36" max="36" width="9.140625" style="3"/>
    <col min="37" max="37" width="10.28515625" style="4" bestFit="1" customWidth="1"/>
    <col min="38" max="38" width="3.7109375" style="1" customWidth="1"/>
    <col min="39" max="39" width="9.140625" style="3"/>
    <col min="40" max="40" width="9.140625" style="4"/>
    <col min="41" max="41" width="3.7109375" style="1" customWidth="1"/>
    <col min="42" max="16384" width="9.140625" style="1"/>
  </cols>
  <sheetData>
    <row r="1" spans="2:40" s="6" customFormat="1" x14ac:dyDescent="0.25">
      <c r="B1" s="9" t="s">
        <v>53</v>
      </c>
      <c r="C1" s="12"/>
      <c r="D1" s="9" t="s">
        <v>0</v>
      </c>
      <c r="F1" s="5"/>
      <c r="G1" s="12"/>
      <c r="H1" s="5" t="s">
        <v>2</v>
      </c>
      <c r="I1" s="12"/>
      <c r="J1" s="5" t="s">
        <v>6</v>
      </c>
      <c r="K1" s="12"/>
      <c r="L1" s="5"/>
      <c r="N1" s="7"/>
      <c r="O1" s="12"/>
      <c r="P1" s="8"/>
      <c r="R1" s="7" t="s">
        <v>2</v>
      </c>
      <c r="S1" s="8"/>
      <c r="U1" s="7" t="s">
        <v>4</v>
      </c>
      <c r="V1" s="14"/>
      <c r="W1" s="12"/>
      <c r="X1" s="12"/>
      <c r="Y1" s="8"/>
      <c r="AA1" s="7" t="s">
        <v>4</v>
      </c>
      <c r="AB1" s="14"/>
      <c r="AC1" s="14"/>
      <c r="AD1" s="14"/>
      <c r="AE1" s="8"/>
      <c r="AG1" s="7" t="s">
        <v>2</v>
      </c>
      <c r="AH1" s="8"/>
      <c r="AJ1" s="7" t="s">
        <v>6</v>
      </c>
      <c r="AK1" s="8"/>
      <c r="AM1" s="7" t="s">
        <v>75</v>
      </c>
      <c r="AN1" s="8"/>
    </row>
    <row r="2" spans="2:40" s="6" customFormat="1" x14ac:dyDescent="0.25">
      <c r="B2" s="9" t="s">
        <v>12</v>
      </c>
      <c r="C2" s="12"/>
      <c r="D2" s="9" t="s">
        <v>12</v>
      </c>
      <c r="F2" s="9" t="s">
        <v>5</v>
      </c>
      <c r="G2" s="12"/>
      <c r="H2" s="9" t="s">
        <v>12</v>
      </c>
      <c r="I2" s="12"/>
      <c r="J2" s="9" t="s">
        <v>12</v>
      </c>
      <c r="K2" s="12"/>
      <c r="L2" s="9" t="s">
        <v>65</v>
      </c>
      <c r="N2" s="10" t="s">
        <v>66</v>
      </c>
      <c r="O2" s="12"/>
      <c r="P2" s="11"/>
      <c r="R2" s="10" t="s">
        <v>9</v>
      </c>
      <c r="S2" s="11"/>
      <c r="U2" s="10" t="s">
        <v>3</v>
      </c>
      <c r="V2" s="12"/>
      <c r="W2" s="12"/>
      <c r="X2" s="12"/>
      <c r="Y2" s="11"/>
      <c r="AA2" s="10" t="s">
        <v>8</v>
      </c>
      <c r="AB2" s="12"/>
      <c r="AC2" s="12"/>
      <c r="AD2" s="12"/>
      <c r="AE2" s="11"/>
      <c r="AG2" s="10" t="s">
        <v>13</v>
      </c>
      <c r="AH2" s="11"/>
      <c r="AJ2" s="10" t="s">
        <v>9</v>
      </c>
      <c r="AK2" s="11"/>
      <c r="AM2" s="10" t="s">
        <v>73</v>
      </c>
      <c r="AN2" s="11"/>
    </row>
    <row r="3" spans="2:40" s="6" customFormat="1" x14ac:dyDescent="0.25">
      <c r="B3" s="9" t="s">
        <v>11</v>
      </c>
      <c r="C3" s="12"/>
      <c r="D3" s="9" t="s">
        <v>62</v>
      </c>
      <c r="F3" s="9" t="s">
        <v>14</v>
      </c>
      <c r="G3" s="12"/>
      <c r="H3" s="9" t="s">
        <v>1</v>
      </c>
      <c r="I3" s="12"/>
      <c r="J3" s="9" t="s">
        <v>7</v>
      </c>
      <c r="K3" s="12"/>
      <c r="L3" s="9" t="s">
        <v>64</v>
      </c>
      <c r="N3" s="10" t="s">
        <v>63</v>
      </c>
      <c r="O3" s="12"/>
      <c r="P3" s="11"/>
      <c r="R3" s="10" t="s">
        <v>69</v>
      </c>
      <c r="S3" s="11"/>
      <c r="U3" s="10" t="s">
        <v>70</v>
      </c>
      <c r="V3" s="12"/>
      <c r="W3" s="12"/>
      <c r="X3" s="12"/>
      <c r="Y3" s="11"/>
      <c r="AA3" s="10" t="s">
        <v>10</v>
      </c>
      <c r="AB3" s="12"/>
      <c r="AC3" s="12"/>
      <c r="AD3" s="12"/>
      <c r="AE3" s="11"/>
      <c r="AG3" s="10" t="s">
        <v>71</v>
      </c>
      <c r="AH3" s="11"/>
      <c r="AJ3" s="10" t="s">
        <v>72</v>
      </c>
      <c r="AK3" s="11"/>
      <c r="AM3" s="10" t="s">
        <v>74</v>
      </c>
      <c r="AN3" s="11"/>
    </row>
    <row r="4" spans="2:40" x14ac:dyDescent="0.25">
      <c r="B4" s="2">
        <v>1</v>
      </c>
      <c r="D4" s="2">
        <v>1</v>
      </c>
      <c r="F4" s="2" t="s">
        <v>15</v>
      </c>
      <c r="G4" s="12">
        <v>3</v>
      </c>
      <c r="H4" s="2">
        <v>11</v>
      </c>
      <c r="I4" s="12">
        <v>4</v>
      </c>
      <c r="J4" s="2">
        <v>16</v>
      </c>
      <c r="K4" s="12" t="s">
        <v>67</v>
      </c>
      <c r="L4" s="2">
        <v>1</v>
      </c>
      <c r="M4" s="13"/>
      <c r="N4" s="3">
        <v>1</v>
      </c>
      <c r="O4" s="13">
        <f>1</f>
        <v>1</v>
      </c>
      <c r="P4" s="4">
        <v>80</v>
      </c>
      <c r="R4" s="3">
        <v>11</v>
      </c>
      <c r="S4" s="4">
        <f>4000*1000</f>
        <v>4000000</v>
      </c>
      <c r="U4" s="3">
        <v>2</v>
      </c>
      <c r="V4" s="13">
        <v>1</v>
      </c>
      <c r="W4" s="13">
        <v>150</v>
      </c>
      <c r="X4" s="13" t="str">
        <f>"("&amp;U4&amp;","&amp;V4&amp;")"</f>
        <v>(2,1)</v>
      </c>
      <c r="Y4" s="4">
        <v>150</v>
      </c>
      <c r="AA4" s="3">
        <v>2</v>
      </c>
      <c r="AB4" s="13">
        <v>1</v>
      </c>
      <c r="AC4" s="13">
        <v>300</v>
      </c>
      <c r="AD4" s="13" t="str">
        <f>"("&amp;AA4&amp;","&amp;AB4&amp;")"</f>
        <v>(2,1)</v>
      </c>
      <c r="AE4" s="4">
        <v>300</v>
      </c>
      <c r="AG4" s="3">
        <v>11</v>
      </c>
      <c r="AH4" s="4">
        <v>0.1</v>
      </c>
      <c r="AJ4" s="3">
        <v>16</v>
      </c>
      <c r="AK4" s="4">
        <f>5000*1000</f>
        <v>5000000</v>
      </c>
      <c r="AM4" s="3">
        <v>1</v>
      </c>
      <c r="AN4" s="4">
        <v>15</v>
      </c>
    </row>
    <row r="5" spans="2:40" x14ac:dyDescent="0.25">
      <c r="B5" s="2">
        <f>B4+1</f>
        <v>2</v>
      </c>
      <c r="D5" s="2">
        <f>D4+1</f>
        <v>2</v>
      </c>
      <c r="F5" s="2" t="s">
        <v>16</v>
      </c>
      <c r="G5" s="12">
        <v>5</v>
      </c>
      <c r="H5" s="2">
        <v>12</v>
      </c>
      <c r="I5" s="12">
        <v>9</v>
      </c>
      <c r="J5" s="2">
        <v>17</v>
      </c>
      <c r="K5" s="12" t="s">
        <v>68</v>
      </c>
      <c r="L5" s="2">
        <v>2</v>
      </c>
      <c r="M5" s="13"/>
      <c r="N5" s="3">
        <f>N4+1</f>
        <v>2</v>
      </c>
      <c r="O5" s="13">
        <f>O4</f>
        <v>1</v>
      </c>
      <c r="P5" s="4">
        <v>100</v>
      </c>
      <c r="R5" s="3">
        <v>12</v>
      </c>
      <c r="S5" s="4">
        <f>3000*1000</f>
        <v>3000000</v>
      </c>
      <c r="U5" s="3">
        <v>3</v>
      </c>
      <c r="V5" s="13">
        <v>1</v>
      </c>
      <c r="W5" s="13">
        <f>W4</f>
        <v>150</v>
      </c>
      <c r="X5" s="13" t="str">
        <f t="shared" ref="X5:X41" si="0">"("&amp;U5&amp;","&amp;V5&amp;")"</f>
        <v>(3,1)</v>
      </c>
      <c r="Y5" s="4">
        <f>Y4</f>
        <v>150</v>
      </c>
      <c r="AA5" s="3">
        <v>3</v>
      </c>
      <c r="AB5" s="13">
        <v>1</v>
      </c>
      <c r="AC5" s="13">
        <v>400</v>
      </c>
      <c r="AD5" s="13" t="str">
        <f t="shared" ref="AD5:AD41" si="1">"("&amp;AA5&amp;","&amp;AB5&amp;")"</f>
        <v>(3,1)</v>
      </c>
      <c r="AE5" s="4">
        <v>400</v>
      </c>
      <c r="AG5" s="3">
        <v>12</v>
      </c>
      <c r="AH5" s="4">
        <v>0.15</v>
      </c>
      <c r="AJ5" s="3">
        <v>17</v>
      </c>
      <c r="AK5" s="4">
        <f>7000*1000</f>
        <v>7000000</v>
      </c>
      <c r="AM5" s="3">
        <v>2</v>
      </c>
      <c r="AN5" s="4">
        <v>10</v>
      </c>
    </row>
    <row r="6" spans="2:40" x14ac:dyDescent="0.25">
      <c r="B6" s="2">
        <f t="shared" ref="B6:D13" si="2">B5+1</f>
        <v>3</v>
      </c>
      <c r="D6" s="2">
        <f t="shared" si="2"/>
        <v>3</v>
      </c>
      <c r="F6" s="2" t="s">
        <v>17</v>
      </c>
      <c r="G6" s="12">
        <v>6</v>
      </c>
      <c r="H6" s="2">
        <v>13</v>
      </c>
      <c r="I6" s="12">
        <v>10</v>
      </c>
      <c r="J6" s="2">
        <v>18</v>
      </c>
      <c r="M6" s="13"/>
      <c r="N6" s="3">
        <f t="shared" ref="N6" si="3">N5+1</f>
        <v>3</v>
      </c>
      <c r="O6" s="13">
        <f t="shared" ref="O6:O21" si="4">O5</f>
        <v>1</v>
      </c>
      <c r="P6" s="4">
        <v>120</v>
      </c>
      <c r="R6" s="3">
        <v>13</v>
      </c>
      <c r="S6" s="4">
        <f>5000*1000</f>
        <v>5000000</v>
      </c>
      <c r="U6" s="3">
        <v>6</v>
      </c>
      <c r="V6" s="13">
        <v>1</v>
      </c>
      <c r="W6" s="13">
        <f t="shared" ref="W6:Y41" si="5">W5</f>
        <v>150</v>
      </c>
      <c r="X6" s="13" t="str">
        <f t="shared" si="0"/>
        <v>(6,1)</v>
      </c>
      <c r="Y6" s="4">
        <f t="shared" si="5"/>
        <v>150</v>
      </c>
      <c r="AA6" s="3">
        <v>6</v>
      </c>
      <c r="AB6" s="13">
        <v>1</v>
      </c>
      <c r="AC6" s="13">
        <v>100</v>
      </c>
      <c r="AD6" s="13" t="str">
        <f t="shared" si="1"/>
        <v>(6,1)</v>
      </c>
      <c r="AE6" s="4">
        <v>100</v>
      </c>
      <c r="AG6" s="3">
        <v>13</v>
      </c>
      <c r="AH6" s="4">
        <v>0.2</v>
      </c>
      <c r="AJ6" s="3">
        <v>18</v>
      </c>
      <c r="AK6" s="4">
        <f>6000*1000</f>
        <v>6000000</v>
      </c>
    </row>
    <row r="7" spans="2:40" x14ac:dyDescent="0.25">
      <c r="B7" s="2">
        <f t="shared" si="2"/>
        <v>4</v>
      </c>
      <c r="D7" s="2">
        <f t="shared" si="2"/>
        <v>4</v>
      </c>
      <c r="F7" s="2" t="s">
        <v>18</v>
      </c>
      <c r="G7" s="12">
        <v>7</v>
      </c>
      <c r="H7" s="2">
        <v>14</v>
      </c>
      <c r="N7" s="3">
        <f t="shared" ref="N7" si="6">N6+1</f>
        <v>4</v>
      </c>
      <c r="O7" s="13">
        <f t="shared" si="4"/>
        <v>1</v>
      </c>
      <c r="P7" s="4">
        <v>75</v>
      </c>
      <c r="R7" s="3">
        <v>14</v>
      </c>
      <c r="S7" s="4">
        <f>2000*1000</f>
        <v>2000000</v>
      </c>
      <c r="U7" s="3">
        <v>1</v>
      </c>
      <c r="V7" s="13">
        <v>2</v>
      </c>
      <c r="W7" s="13">
        <f t="shared" si="5"/>
        <v>150</v>
      </c>
      <c r="X7" s="13" t="str">
        <f t="shared" si="0"/>
        <v>(1,2)</v>
      </c>
      <c r="Y7" s="4">
        <f t="shared" si="5"/>
        <v>150</v>
      </c>
      <c r="AA7" s="3">
        <v>1</v>
      </c>
      <c r="AB7" s="13">
        <v>2</v>
      </c>
      <c r="AC7" s="13">
        <v>300</v>
      </c>
      <c r="AD7" s="13" t="str">
        <f t="shared" si="1"/>
        <v>(1,2)</v>
      </c>
      <c r="AE7" s="4">
        <v>300</v>
      </c>
      <c r="AG7" s="3">
        <v>14</v>
      </c>
      <c r="AH7" s="4">
        <v>0.125</v>
      </c>
    </row>
    <row r="8" spans="2:40" x14ac:dyDescent="0.25">
      <c r="B8" s="2">
        <f t="shared" si="2"/>
        <v>5</v>
      </c>
      <c r="D8" s="2">
        <f t="shared" si="2"/>
        <v>5</v>
      </c>
      <c r="F8" s="2" t="s">
        <v>19</v>
      </c>
      <c r="G8" s="12">
        <v>8</v>
      </c>
      <c r="H8" s="2">
        <v>15</v>
      </c>
      <c r="N8" s="3">
        <f t="shared" ref="N8" si="7">N7+1</f>
        <v>5</v>
      </c>
      <c r="O8" s="13">
        <f t="shared" si="4"/>
        <v>1</v>
      </c>
      <c r="P8" s="4">
        <v>90</v>
      </c>
      <c r="R8" s="3">
        <v>15</v>
      </c>
      <c r="S8" s="4">
        <f>2500*1000</f>
        <v>2500000</v>
      </c>
      <c r="U8" s="3">
        <v>3</v>
      </c>
      <c r="V8" s="13">
        <v>2</v>
      </c>
      <c r="W8" s="13">
        <f t="shared" si="5"/>
        <v>150</v>
      </c>
      <c r="X8" s="13" t="str">
        <f t="shared" si="0"/>
        <v>(3,2)</v>
      </c>
      <c r="Y8" s="4">
        <f t="shared" si="5"/>
        <v>150</v>
      </c>
      <c r="AA8" s="3">
        <v>3</v>
      </c>
      <c r="AB8" s="13">
        <v>2</v>
      </c>
      <c r="AC8" s="13">
        <v>500</v>
      </c>
      <c r="AD8" s="13" t="str">
        <f t="shared" si="1"/>
        <v>(3,2)</v>
      </c>
      <c r="AE8" s="4">
        <v>500</v>
      </c>
      <c r="AG8" s="3">
        <v>15</v>
      </c>
      <c r="AH8" s="4">
        <v>0.17499999999999999</v>
      </c>
    </row>
    <row r="9" spans="2:40" x14ac:dyDescent="0.25">
      <c r="B9" s="2">
        <f t="shared" si="2"/>
        <v>6</v>
      </c>
      <c r="D9" s="2">
        <f t="shared" si="2"/>
        <v>6</v>
      </c>
      <c r="F9" s="2" t="s">
        <v>20</v>
      </c>
      <c r="N9" s="3">
        <f t="shared" ref="N9" si="8">N8+1</f>
        <v>6</v>
      </c>
      <c r="O9" s="13">
        <f t="shared" si="4"/>
        <v>1</v>
      </c>
      <c r="P9" s="4">
        <v>110</v>
      </c>
      <c r="U9" s="3">
        <v>4</v>
      </c>
      <c r="V9" s="13">
        <v>2</v>
      </c>
      <c r="W9" s="13">
        <f t="shared" si="5"/>
        <v>150</v>
      </c>
      <c r="X9" s="13" t="str">
        <f t="shared" si="0"/>
        <v>(4,2)</v>
      </c>
      <c r="Y9" s="4">
        <f t="shared" si="5"/>
        <v>150</v>
      </c>
      <c r="AA9" s="3">
        <v>4</v>
      </c>
      <c r="AB9" s="13">
        <v>2</v>
      </c>
      <c r="AC9" s="13">
        <v>100</v>
      </c>
      <c r="AD9" s="13" t="str">
        <f t="shared" si="1"/>
        <v>(4,2)</v>
      </c>
      <c r="AE9" s="4">
        <v>100</v>
      </c>
    </row>
    <row r="10" spans="2:40" x14ac:dyDescent="0.25">
      <c r="B10" s="2">
        <f t="shared" si="2"/>
        <v>7</v>
      </c>
      <c r="D10" s="2">
        <f t="shared" si="2"/>
        <v>7</v>
      </c>
      <c r="F10" s="2" t="s">
        <v>21</v>
      </c>
      <c r="N10" s="3">
        <f t="shared" ref="N10" si="9">N9+1</f>
        <v>7</v>
      </c>
      <c r="O10" s="13">
        <f t="shared" si="4"/>
        <v>1</v>
      </c>
      <c r="P10" s="4">
        <v>100</v>
      </c>
      <c r="U10" s="3">
        <v>5</v>
      </c>
      <c r="V10" s="13">
        <v>2</v>
      </c>
      <c r="W10" s="13">
        <f t="shared" si="5"/>
        <v>150</v>
      </c>
      <c r="X10" s="13" t="str">
        <f t="shared" si="0"/>
        <v>(5,2)</v>
      </c>
      <c r="Y10" s="4">
        <f t="shared" si="5"/>
        <v>150</v>
      </c>
      <c r="AA10" s="3">
        <v>5</v>
      </c>
      <c r="AB10" s="13">
        <v>2</v>
      </c>
      <c r="AC10" s="13">
        <v>100</v>
      </c>
      <c r="AD10" s="13" t="str">
        <f t="shared" si="1"/>
        <v>(5,2)</v>
      </c>
      <c r="AE10" s="4">
        <v>100</v>
      </c>
    </row>
    <row r="11" spans="2:40" x14ac:dyDescent="0.25">
      <c r="B11" s="2">
        <f t="shared" si="2"/>
        <v>8</v>
      </c>
      <c r="D11" s="2">
        <f t="shared" si="2"/>
        <v>8</v>
      </c>
      <c r="F11" s="2" t="s">
        <v>22</v>
      </c>
      <c r="N11" s="3">
        <f t="shared" ref="N11" si="10">N10+1</f>
        <v>8</v>
      </c>
      <c r="O11" s="13">
        <f t="shared" si="4"/>
        <v>1</v>
      </c>
      <c r="P11" s="4">
        <v>85</v>
      </c>
      <c r="U11" s="3">
        <v>1</v>
      </c>
      <c r="V11" s="13">
        <v>3</v>
      </c>
      <c r="W11" s="13">
        <f t="shared" si="5"/>
        <v>150</v>
      </c>
      <c r="X11" s="13" t="str">
        <f t="shared" si="0"/>
        <v>(1,3)</v>
      </c>
      <c r="Y11" s="4">
        <f t="shared" si="5"/>
        <v>150</v>
      </c>
      <c r="AA11" s="3">
        <v>1</v>
      </c>
      <c r="AB11" s="13">
        <v>3</v>
      </c>
      <c r="AC11" s="13">
        <v>400</v>
      </c>
      <c r="AD11" s="13" t="str">
        <f t="shared" si="1"/>
        <v>(1,3)</v>
      </c>
      <c r="AE11" s="4">
        <v>400</v>
      </c>
    </row>
    <row r="12" spans="2:40" x14ac:dyDescent="0.25">
      <c r="B12" s="2">
        <f t="shared" si="2"/>
        <v>9</v>
      </c>
      <c r="D12" s="2">
        <f t="shared" si="2"/>
        <v>9</v>
      </c>
      <c r="F12" s="2" t="s">
        <v>23</v>
      </c>
      <c r="N12" s="3">
        <f t="shared" ref="N12" si="11">N11+1</f>
        <v>9</v>
      </c>
      <c r="O12" s="13">
        <f t="shared" si="4"/>
        <v>1</v>
      </c>
      <c r="P12" s="4">
        <v>90</v>
      </c>
      <c r="U12" s="3">
        <v>2</v>
      </c>
      <c r="V12" s="13">
        <v>3</v>
      </c>
      <c r="W12" s="13">
        <f t="shared" si="5"/>
        <v>150</v>
      </c>
      <c r="X12" s="13" t="str">
        <f t="shared" si="0"/>
        <v>(2,3)</v>
      </c>
      <c r="Y12" s="4">
        <f t="shared" si="5"/>
        <v>150</v>
      </c>
      <c r="AA12" s="3">
        <v>2</v>
      </c>
      <c r="AB12" s="13">
        <v>3</v>
      </c>
      <c r="AC12" s="13">
        <v>500</v>
      </c>
      <c r="AD12" s="13" t="str">
        <f t="shared" si="1"/>
        <v>(2,3)</v>
      </c>
      <c r="AE12" s="4">
        <v>500</v>
      </c>
    </row>
    <row r="13" spans="2:40" x14ac:dyDescent="0.25">
      <c r="B13" s="2">
        <f t="shared" si="2"/>
        <v>10</v>
      </c>
      <c r="D13" s="2">
        <f t="shared" si="2"/>
        <v>10</v>
      </c>
      <c r="F13" s="2" t="s">
        <v>24</v>
      </c>
      <c r="N13" s="3">
        <f t="shared" ref="N13" si="12">N12+1</f>
        <v>10</v>
      </c>
      <c r="O13" s="13">
        <f t="shared" si="4"/>
        <v>1</v>
      </c>
      <c r="P13" s="4">
        <v>105</v>
      </c>
      <c r="U13" s="3">
        <v>4</v>
      </c>
      <c r="V13" s="13">
        <v>3</v>
      </c>
      <c r="W13" s="13">
        <f t="shared" si="5"/>
        <v>150</v>
      </c>
      <c r="X13" s="13" t="str">
        <f t="shared" si="0"/>
        <v>(4,3)</v>
      </c>
      <c r="Y13" s="4">
        <f t="shared" si="5"/>
        <v>150</v>
      </c>
      <c r="AA13" s="3">
        <v>4</v>
      </c>
      <c r="AB13" s="13">
        <v>3</v>
      </c>
      <c r="AC13" s="13">
        <v>500</v>
      </c>
      <c r="AD13" s="13" t="str">
        <f t="shared" si="1"/>
        <v>(4,3)</v>
      </c>
      <c r="AE13" s="4">
        <v>500</v>
      </c>
    </row>
    <row r="14" spans="2:40" x14ac:dyDescent="0.25">
      <c r="B14" s="2">
        <v>11</v>
      </c>
      <c r="F14" s="2" t="s">
        <v>25</v>
      </c>
      <c r="N14" s="3">
        <v>11</v>
      </c>
      <c r="O14" s="13">
        <f t="shared" si="4"/>
        <v>1</v>
      </c>
      <c r="P14" s="4">
        <v>-650</v>
      </c>
      <c r="U14" s="3">
        <v>6</v>
      </c>
      <c r="V14" s="13">
        <v>3</v>
      </c>
      <c r="W14" s="13">
        <f t="shared" si="5"/>
        <v>150</v>
      </c>
      <c r="X14" s="13" t="str">
        <f t="shared" si="0"/>
        <v>(6,3)</v>
      </c>
      <c r="Y14" s="4">
        <f t="shared" si="5"/>
        <v>150</v>
      </c>
      <c r="AA14" s="3">
        <v>6</v>
      </c>
      <c r="AB14" s="13">
        <v>3</v>
      </c>
      <c r="AC14" s="13">
        <v>300</v>
      </c>
      <c r="AD14" s="13" t="str">
        <f t="shared" si="1"/>
        <v>(6,3)</v>
      </c>
      <c r="AE14" s="4">
        <v>300</v>
      </c>
    </row>
    <row r="15" spans="2:40" x14ac:dyDescent="0.25">
      <c r="B15" s="2">
        <v>12</v>
      </c>
      <c r="F15" s="2" t="s">
        <v>26</v>
      </c>
      <c r="N15" s="3">
        <v>12</v>
      </c>
      <c r="O15" s="13">
        <f t="shared" si="4"/>
        <v>1</v>
      </c>
      <c r="P15" s="4">
        <v>-450</v>
      </c>
      <c r="U15" s="3">
        <v>7</v>
      </c>
      <c r="V15" s="13">
        <v>3</v>
      </c>
      <c r="W15" s="13">
        <f t="shared" si="5"/>
        <v>150</v>
      </c>
      <c r="X15" s="13" t="str">
        <f t="shared" si="0"/>
        <v>(7,3)</v>
      </c>
      <c r="Y15" s="4">
        <f t="shared" si="5"/>
        <v>150</v>
      </c>
      <c r="AA15" s="3">
        <v>7</v>
      </c>
      <c r="AB15" s="13">
        <v>3</v>
      </c>
      <c r="AC15" s="13">
        <v>300</v>
      </c>
      <c r="AD15" s="13" t="str">
        <f t="shared" si="1"/>
        <v>(7,3)</v>
      </c>
      <c r="AE15" s="4">
        <v>300</v>
      </c>
    </row>
    <row r="16" spans="2:40" x14ac:dyDescent="0.25">
      <c r="B16" s="2">
        <f>B15+1</f>
        <v>13</v>
      </c>
      <c r="F16" s="2" t="s">
        <v>27</v>
      </c>
      <c r="N16" s="3">
        <f>N15+1</f>
        <v>13</v>
      </c>
      <c r="O16" s="13">
        <f t="shared" si="4"/>
        <v>1</v>
      </c>
      <c r="P16" s="4">
        <v>-800</v>
      </c>
      <c r="U16" s="3">
        <v>2</v>
      </c>
      <c r="V16" s="13">
        <v>4</v>
      </c>
      <c r="W16" s="13">
        <f t="shared" si="5"/>
        <v>150</v>
      </c>
      <c r="X16" s="13" t="str">
        <f t="shared" si="0"/>
        <v>(2,4)</v>
      </c>
      <c r="Y16" s="4">
        <f t="shared" si="5"/>
        <v>150</v>
      </c>
      <c r="AA16" s="3">
        <v>2</v>
      </c>
      <c r="AB16" s="13">
        <v>4</v>
      </c>
      <c r="AC16" s="13">
        <v>100</v>
      </c>
      <c r="AD16" s="13" t="str">
        <f t="shared" si="1"/>
        <v>(2,4)</v>
      </c>
      <c r="AE16" s="4">
        <v>100</v>
      </c>
    </row>
    <row r="17" spans="2:31" x14ac:dyDescent="0.25">
      <c r="B17" s="2">
        <f t="shared" ref="B17:B21" si="13">B16+1</f>
        <v>14</v>
      </c>
      <c r="F17" s="2" t="s">
        <v>28</v>
      </c>
      <c r="N17" s="3">
        <f t="shared" ref="N17:N21" si="14">N16+1</f>
        <v>14</v>
      </c>
      <c r="O17" s="13">
        <f t="shared" si="4"/>
        <v>1</v>
      </c>
      <c r="P17" s="4">
        <v>-350</v>
      </c>
      <c r="U17" s="3">
        <v>3</v>
      </c>
      <c r="V17" s="13">
        <v>4</v>
      </c>
      <c r="W17" s="13">
        <f t="shared" si="5"/>
        <v>150</v>
      </c>
      <c r="X17" s="13" t="str">
        <f t="shared" si="0"/>
        <v>(3,4)</v>
      </c>
      <c r="Y17" s="4">
        <f t="shared" si="5"/>
        <v>150</v>
      </c>
      <c r="AA17" s="3">
        <v>3</v>
      </c>
      <c r="AB17" s="13">
        <v>4</v>
      </c>
      <c r="AC17" s="13">
        <v>500</v>
      </c>
      <c r="AD17" s="13" t="str">
        <f t="shared" si="1"/>
        <v>(3,4)</v>
      </c>
      <c r="AE17" s="4">
        <v>500</v>
      </c>
    </row>
    <row r="18" spans="2:31" x14ac:dyDescent="0.25">
      <c r="B18" s="2">
        <f t="shared" si="13"/>
        <v>15</v>
      </c>
      <c r="F18" s="2" t="s">
        <v>29</v>
      </c>
      <c r="N18" s="3">
        <f t="shared" si="14"/>
        <v>15</v>
      </c>
      <c r="O18" s="13">
        <f t="shared" si="4"/>
        <v>1</v>
      </c>
      <c r="P18" s="4">
        <v>-500</v>
      </c>
      <c r="U18" s="3">
        <v>5</v>
      </c>
      <c r="V18" s="13">
        <v>4</v>
      </c>
      <c r="W18" s="13">
        <f t="shared" si="5"/>
        <v>150</v>
      </c>
      <c r="X18" s="13" t="str">
        <f t="shared" si="0"/>
        <v>(5,4)</v>
      </c>
      <c r="Y18" s="4">
        <f t="shared" si="5"/>
        <v>150</v>
      </c>
      <c r="AA18" s="3">
        <v>5</v>
      </c>
      <c r="AB18" s="13">
        <v>4</v>
      </c>
      <c r="AC18" s="13">
        <v>300</v>
      </c>
      <c r="AD18" s="13" t="str">
        <f t="shared" si="1"/>
        <v>(5,4)</v>
      </c>
      <c r="AE18" s="4">
        <v>300</v>
      </c>
    </row>
    <row r="19" spans="2:31" x14ac:dyDescent="0.25">
      <c r="B19" s="2">
        <f t="shared" si="13"/>
        <v>16</v>
      </c>
      <c r="F19" s="2" t="s">
        <v>30</v>
      </c>
      <c r="N19" s="3">
        <f t="shared" si="14"/>
        <v>16</v>
      </c>
      <c r="O19" s="13">
        <f t="shared" si="4"/>
        <v>1</v>
      </c>
      <c r="P19" s="4">
        <v>0</v>
      </c>
      <c r="U19" s="3">
        <v>7</v>
      </c>
      <c r="V19" s="13">
        <v>4</v>
      </c>
      <c r="W19" s="13">
        <f t="shared" si="5"/>
        <v>150</v>
      </c>
      <c r="X19" s="13" t="str">
        <f t="shared" si="0"/>
        <v>(7,4)</v>
      </c>
      <c r="Y19" s="4">
        <f t="shared" si="5"/>
        <v>150</v>
      </c>
      <c r="AA19" s="3">
        <v>7</v>
      </c>
      <c r="AB19" s="13">
        <v>4</v>
      </c>
      <c r="AC19" s="13">
        <v>400</v>
      </c>
      <c r="AD19" s="13" t="str">
        <f t="shared" si="1"/>
        <v>(7,4)</v>
      </c>
      <c r="AE19" s="4">
        <v>400</v>
      </c>
    </row>
    <row r="20" spans="2:31" x14ac:dyDescent="0.25">
      <c r="B20" s="2">
        <f t="shared" si="13"/>
        <v>17</v>
      </c>
      <c r="F20" s="2" t="s">
        <v>31</v>
      </c>
      <c r="N20" s="3">
        <f t="shared" si="14"/>
        <v>17</v>
      </c>
      <c r="O20" s="13">
        <f t="shared" si="4"/>
        <v>1</v>
      </c>
      <c r="P20" s="4">
        <v>0</v>
      </c>
      <c r="U20" s="3">
        <v>8</v>
      </c>
      <c r="V20" s="13">
        <v>4</v>
      </c>
      <c r="W20" s="13">
        <f t="shared" si="5"/>
        <v>150</v>
      </c>
      <c r="X20" s="13" t="str">
        <f t="shared" si="0"/>
        <v>(8,4)</v>
      </c>
      <c r="Y20" s="4">
        <f t="shared" si="5"/>
        <v>150</v>
      </c>
      <c r="AA20" s="3">
        <v>8</v>
      </c>
      <c r="AB20" s="13">
        <v>4</v>
      </c>
      <c r="AC20" s="13">
        <v>200</v>
      </c>
      <c r="AD20" s="13" t="str">
        <f t="shared" si="1"/>
        <v>(8,4)</v>
      </c>
      <c r="AE20" s="4">
        <v>200</v>
      </c>
    </row>
    <row r="21" spans="2:31" x14ac:dyDescent="0.25">
      <c r="B21" s="2">
        <f t="shared" si="13"/>
        <v>18</v>
      </c>
      <c r="F21" s="2" t="s">
        <v>32</v>
      </c>
      <c r="N21" s="3">
        <f t="shared" si="14"/>
        <v>18</v>
      </c>
      <c r="O21" s="13">
        <f t="shared" si="4"/>
        <v>1</v>
      </c>
      <c r="P21" s="4">
        <v>0</v>
      </c>
      <c r="U21" s="3">
        <v>2</v>
      </c>
      <c r="V21" s="13">
        <v>5</v>
      </c>
      <c r="W21" s="13">
        <f t="shared" si="5"/>
        <v>150</v>
      </c>
      <c r="X21" s="13" t="str">
        <f t="shared" si="0"/>
        <v>(2,5)</v>
      </c>
      <c r="Y21" s="4">
        <f t="shared" si="5"/>
        <v>150</v>
      </c>
      <c r="AA21" s="3">
        <v>2</v>
      </c>
      <c r="AB21" s="13">
        <v>5</v>
      </c>
      <c r="AC21" s="13">
        <v>100</v>
      </c>
      <c r="AD21" s="13" t="str">
        <f t="shared" si="1"/>
        <v>(2,5)</v>
      </c>
      <c r="AE21" s="4">
        <v>100</v>
      </c>
    </row>
    <row r="22" spans="2:31" x14ac:dyDescent="0.25">
      <c r="F22" s="2" t="s">
        <v>33</v>
      </c>
      <c r="N22" s="3">
        <f>N4</f>
        <v>1</v>
      </c>
      <c r="O22" s="13">
        <f>O4+1</f>
        <v>2</v>
      </c>
      <c r="P22" s="4">
        <v>0</v>
      </c>
      <c r="U22" s="3">
        <v>4</v>
      </c>
      <c r="V22" s="13">
        <v>5</v>
      </c>
      <c r="W22" s="13">
        <f t="shared" si="5"/>
        <v>150</v>
      </c>
      <c r="X22" s="13" t="str">
        <f t="shared" si="0"/>
        <v>(4,5)</v>
      </c>
      <c r="Y22" s="4">
        <f t="shared" si="5"/>
        <v>150</v>
      </c>
      <c r="AA22" s="3">
        <v>4</v>
      </c>
      <c r="AB22" s="13">
        <v>5</v>
      </c>
      <c r="AC22" s="13">
        <v>300</v>
      </c>
      <c r="AD22" s="13" t="str">
        <f t="shared" si="1"/>
        <v>(4,5)</v>
      </c>
      <c r="AE22" s="4">
        <v>300</v>
      </c>
    </row>
    <row r="23" spans="2:31" x14ac:dyDescent="0.25">
      <c r="F23" s="2" t="s">
        <v>34</v>
      </c>
      <c r="N23" s="3">
        <f t="shared" ref="N23:N39" si="15">N5</f>
        <v>2</v>
      </c>
      <c r="O23" s="13">
        <f t="shared" ref="O23:O39" si="16">O5+1</f>
        <v>2</v>
      </c>
      <c r="P23" s="4">
        <v>0</v>
      </c>
      <c r="U23" s="3">
        <v>8</v>
      </c>
      <c r="V23" s="13">
        <v>5</v>
      </c>
      <c r="W23" s="13">
        <f t="shared" si="5"/>
        <v>150</v>
      </c>
      <c r="X23" s="13" t="str">
        <f t="shared" si="0"/>
        <v>(8,5)</v>
      </c>
      <c r="Y23" s="4">
        <f t="shared" si="5"/>
        <v>150</v>
      </c>
      <c r="AA23" s="3">
        <v>8</v>
      </c>
      <c r="AB23" s="13">
        <v>5</v>
      </c>
      <c r="AC23" s="13">
        <v>300</v>
      </c>
      <c r="AD23" s="13" t="str">
        <f t="shared" si="1"/>
        <v>(8,5)</v>
      </c>
      <c r="AE23" s="4">
        <v>300</v>
      </c>
    </row>
    <row r="24" spans="2:31" x14ac:dyDescent="0.25">
      <c r="F24" s="2" t="s">
        <v>35</v>
      </c>
      <c r="N24" s="3">
        <f t="shared" si="15"/>
        <v>3</v>
      </c>
      <c r="O24" s="13">
        <f t="shared" si="16"/>
        <v>2</v>
      </c>
      <c r="P24" s="4">
        <v>0</v>
      </c>
      <c r="U24" s="3">
        <v>1</v>
      </c>
      <c r="V24" s="13">
        <v>6</v>
      </c>
      <c r="W24" s="13">
        <f t="shared" si="5"/>
        <v>150</v>
      </c>
      <c r="X24" s="13" t="str">
        <f t="shared" si="0"/>
        <v>(1,6)</v>
      </c>
      <c r="Y24" s="4">
        <f t="shared" si="5"/>
        <v>150</v>
      </c>
      <c r="AA24" s="3">
        <v>1</v>
      </c>
      <c r="AB24" s="13">
        <v>6</v>
      </c>
      <c r="AC24" s="13">
        <v>100</v>
      </c>
      <c r="AD24" s="13" t="str">
        <f t="shared" si="1"/>
        <v>(1,6)</v>
      </c>
      <c r="AE24" s="4">
        <v>100</v>
      </c>
    </row>
    <row r="25" spans="2:31" x14ac:dyDescent="0.25">
      <c r="F25" s="2" t="s">
        <v>36</v>
      </c>
      <c r="N25" s="3">
        <f t="shared" si="15"/>
        <v>4</v>
      </c>
      <c r="O25" s="13">
        <f t="shared" si="16"/>
        <v>2</v>
      </c>
      <c r="P25" s="4">
        <v>0</v>
      </c>
      <c r="U25" s="3">
        <v>3</v>
      </c>
      <c r="V25" s="13">
        <v>6</v>
      </c>
      <c r="W25" s="13">
        <f t="shared" si="5"/>
        <v>150</v>
      </c>
      <c r="X25" s="13" t="str">
        <f t="shared" si="0"/>
        <v>(3,6)</v>
      </c>
      <c r="Y25" s="4">
        <f t="shared" si="5"/>
        <v>150</v>
      </c>
      <c r="AA25" s="3">
        <v>3</v>
      </c>
      <c r="AB25" s="13">
        <v>6</v>
      </c>
      <c r="AC25" s="13">
        <v>300</v>
      </c>
      <c r="AD25" s="13" t="str">
        <f t="shared" si="1"/>
        <v>(3,6)</v>
      </c>
      <c r="AE25" s="4">
        <v>300</v>
      </c>
    </row>
    <row r="26" spans="2:31" x14ac:dyDescent="0.25">
      <c r="F26" s="2" t="s">
        <v>37</v>
      </c>
      <c r="N26" s="3">
        <f t="shared" si="15"/>
        <v>5</v>
      </c>
      <c r="O26" s="13">
        <f t="shared" si="16"/>
        <v>2</v>
      </c>
      <c r="P26" s="4">
        <v>0</v>
      </c>
      <c r="U26" s="3">
        <v>7</v>
      </c>
      <c r="V26" s="13">
        <v>6</v>
      </c>
      <c r="W26" s="13">
        <f t="shared" si="5"/>
        <v>150</v>
      </c>
      <c r="X26" s="13" t="str">
        <f t="shared" si="0"/>
        <v>(7,6)</v>
      </c>
      <c r="Y26" s="4">
        <f t="shared" si="5"/>
        <v>150</v>
      </c>
      <c r="AA26" s="3">
        <v>7</v>
      </c>
      <c r="AB26" s="13">
        <v>6</v>
      </c>
      <c r="AC26" s="13">
        <v>200</v>
      </c>
      <c r="AD26" s="13" t="str">
        <f t="shared" si="1"/>
        <v>(7,6)</v>
      </c>
      <c r="AE26" s="4">
        <v>200</v>
      </c>
    </row>
    <row r="27" spans="2:31" x14ac:dyDescent="0.25">
      <c r="F27" s="2" t="s">
        <v>38</v>
      </c>
      <c r="N27" s="3">
        <f t="shared" si="15"/>
        <v>6</v>
      </c>
      <c r="O27" s="13">
        <f t="shared" si="16"/>
        <v>2</v>
      </c>
      <c r="P27" s="4">
        <v>0</v>
      </c>
      <c r="U27" s="3">
        <v>9</v>
      </c>
      <c r="V27" s="13">
        <v>6</v>
      </c>
      <c r="W27" s="13">
        <f t="shared" si="5"/>
        <v>150</v>
      </c>
      <c r="X27" s="13" t="str">
        <f t="shared" si="0"/>
        <v>(9,6)</v>
      </c>
      <c r="Y27" s="4">
        <f t="shared" si="5"/>
        <v>150</v>
      </c>
      <c r="AA27" s="3">
        <v>9</v>
      </c>
      <c r="AB27" s="13">
        <v>6</v>
      </c>
      <c r="AC27" s="13">
        <v>100</v>
      </c>
      <c r="AD27" s="13" t="str">
        <f t="shared" si="1"/>
        <v>(9,6)</v>
      </c>
      <c r="AE27" s="4">
        <v>100</v>
      </c>
    </row>
    <row r="28" spans="2:31" x14ac:dyDescent="0.25">
      <c r="F28" s="2" t="s">
        <v>39</v>
      </c>
      <c r="N28" s="3">
        <f t="shared" si="15"/>
        <v>7</v>
      </c>
      <c r="O28" s="13">
        <f t="shared" si="16"/>
        <v>2</v>
      </c>
      <c r="P28" s="4">
        <v>0</v>
      </c>
      <c r="U28" s="3">
        <v>3</v>
      </c>
      <c r="V28" s="13">
        <v>7</v>
      </c>
      <c r="W28" s="13">
        <f t="shared" si="5"/>
        <v>150</v>
      </c>
      <c r="X28" s="13" t="str">
        <f t="shared" si="0"/>
        <v>(3,7)</v>
      </c>
      <c r="Y28" s="4">
        <f t="shared" si="5"/>
        <v>150</v>
      </c>
      <c r="AA28" s="3">
        <v>3</v>
      </c>
      <c r="AB28" s="13">
        <v>7</v>
      </c>
      <c r="AC28" s="13">
        <v>300</v>
      </c>
      <c r="AD28" s="13" t="str">
        <f t="shared" si="1"/>
        <v>(3,7)</v>
      </c>
      <c r="AE28" s="4">
        <v>300</v>
      </c>
    </row>
    <row r="29" spans="2:31" x14ac:dyDescent="0.25">
      <c r="F29" s="2" t="s">
        <v>40</v>
      </c>
      <c r="N29" s="3">
        <f t="shared" si="15"/>
        <v>8</v>
      </c>
      <c r="O29" s="13">
        <f t="shared" si="16"/>
        <v>2</v>
      </c>
      <c r="P29" s="4">
        <v>0</v>
      </c>
      <c r="U29" s="3">
        <v>4</v>
      </c>
      <c r="V29" s="13">
        <v>7</v>
      </c>
      <c r="W29" s="13">
        <f t="shared" si="5"/>
        <v>150</v>
      </c>
      <c r="X29" s="13" t="str">
        <f t="shared" si="0"/>
        <v>(4,7)</v>
      </c>
      <c r="Y29" s="4">
        <f t="shared" si="5"/>
        <v>150</v>
      </c>
      <c r="AA29" s="3">
        <v>4</v>
      </c>
      <c r="AB29" s="13">
        <v>7</v>
      </c>
      <c r="AC29" s="13">
        <v>400</v>
      </c>
      <c r="AD29" s="13" t="str">
        <f t="shared" si="1"/>
        <v>(4,7)</v>
      </c>
      <c r="AE29" s="4">
        <v>400</v>
      </c>
    </row>
    <row r="30" spans="2:31" x14ac:dyDescent="0.25">
      <c r="F30" s="2" t="s">
        <v>41</v>
      </c>
      <c r="N30" s="3">
        <f t="shared" si="15"/>
        <v>9</v>
      </c>
      <c r="O30" s="13">
        <f t="shared" si="16"/>
        <v>2</v>
      </c>
      <c r="P30" s="4">
        <v>0</v>
      </c>
      <c r="U30" s="3">
        <v>6</v>
      </c>
      <c r="V30" s="13">
        <v>7</v>
      </c>
      <c r="W30" s="13">
        <f t="shared" si="5"/>
        <v>150</v>
      </c>
      <c r="X30" s="13" t="str">
        <f t="shared" si="0"/>
        <v>(6,7)</v>
      </c>
      <c r="Y30" s="4">
        <f t="shared" si="5"/>
        <v>150</v>
      </c>
      <c r="AA30" s="3">
        <v>6</v>
      </c>
      <c r="AB30" s="13">
        <v>7</v>
      </c>
      <c r="AC30" s="13">
        <v>200</v>
      </c>
      <c r="AD30" s="13" t="str">
        <f t="shared" si="1"/>
        <v>(6,7)</v>
      </c>
      <c r="AE30" s="4">
        <v>200</v>
      </c>
    </row>
    <row r="31" spans="2:31" x14ac:dyDescent="0.25">
      <c r="F31" s="2" t="s">
        <v>42</v>
      </c>
      <c r="N31" s="3">
        <f t="shared" si="15"/>
        <v>10</v>
      </c>
      <c r="O31" s="13">
        <f t="shared" si="16"/>
        <v>2</v>
      </c>
      <c r="P31" s="4">
        <v>0</v>
      </c>
      <c r="U31" s="3">
        <v>9</v>
      </c>
      <c r="V31" s="13">
        <v>7</v>
      </c>
      <c r="W31" s="13">
        <f t="shared" si="5"/>
        <v>150</v>
      </c>
      <c r="X31" s="13" t="str">
        <f t="shared" si="0"/>
        <v>(9,7)</v>
      </c>
      <c r="Y31" s="4">
        <f t="shared" si="5"/>
        <v>150</v>
      </c>
      <c r="AA31" s="3">
        <v>9</v>
      </c>
      <c r="AB31" s="13">
        <v>7</v>
      </c>
      <c r="AC31" s="13">
        <v>400</v>
      </c>
      <c r="AD31" s="13" t="str">
        <f t="shared" si="1"/>
        <v>(9,7)</v>
      </c>
      <c r="AE31" s="4">
        <v>400</v>
      </c>
    </row>
    <row r="32" spans="2:31" x14ac:dyDescent="0.25">
      <c r="F32" s="2" t="s">
        <v>43</v>
      </c>
      <c r="N32" s="3">
        <f t="shared" si="15"/>
        <v>11</v>
      </c>
      <c r="O32" s="13">
        <f t="shared" si="16"/>
        <v>2</v>
      </c>
      <c r="P32" s="4">
        <v>-65</v>
      </c>
      <c r="U32" s="3">
        <v>10</v>
      </c>
      <c r="V32" s="13">
        <v>7</v>
      </c>
      <c r="W32" s="13">
        <f t="shared" si="5"/>
        <v>150</v>
      </c>
      <c r="X32" s="13" t="str">
        <f t="shared" si="0"/>
        <v>(10,7)</v>
      </c>
      <c r="Y32" s="4">
        <f t="shared" si="5"/>
        <v>150</v>
      </c>
      <c r="AA32" s="3">
        <v>10</v>
      </c>
      <c r="AB32" s="13">
        <v>7</v>
      </c>
      <c r="AC32" s="13">
        <v>500</v>
      </c>
      <c r="AD32" s="13" t="str">
        <f t="shared" si="1"/>
        <v>(10,7)</v>
      </c>
      <c r="AE32" s="4">
        <v>500</v>
      </c>
    </row>
    <row r="33" spans="6:31" x14ac:dyDescent="0.25">
      <c r="F33" s="2" t="s">
        <v>44</v>
      </c>
      <c r="N33" s="3">
        <f t="shared" si="15"/>
        <v>12</v>
      </c>
      <c r="O33" s="13">
        <f t="shared" si="16"/>
        <v>2</v>
      </c>
      <c r="P33" s="4">
        <v>-67.5</v>
      </c>
      <c r="U33" s="3">
        <v>4</v>
      </c>
      <c r="V33" s="13">
        <v>8</v>
      </c>
      <c r="W33" s="13">
        <f t="shared" si="5"/>
        <v>150</v>
      </c>
      <c r="X33" s="13" t="str">
        <f t="shared" si="0"/>
        <v>(4,8)</v>
      </c>
      <c r="Y33" s="4">
        <f t="shared" si="5"/>
        <v>150</v>
      </c>
      <c r="AA33" s="3">
        <v>4</v>
      </c>
      <c r="AB33" s="13">
        <v>8</v>
      </c>
      <c r="AC33" s="13">
        <v>200</v>
      </c>
      <c r="AD33" s="13" t="str">
        <f t="shared" si="1"/>
        <v>(4,8)</v>
      </c>
      <c r="AE33" s="4">
        <v>200</v>
      </c>
    </row>
    <row r="34" spans="6:31" x14ac:dyDescent="0.25">
      <c r="F34" s="2" t="s">
        <v>45</v>
      </c>
      <c r="N34" s="3">
        <f t="shared" si="15"/>
        <v>13</v>
      </c>
      <c r="O34" s="13">
        <f t="shared" si="16"/>
        <v>2</v>
      </c>
      <c r="P34" s="4">
        <v>-160</v>
      </c>
      <c r="U34" s="3">
        <v>5</v>
      </c>
      <c r="V34" s="13">
        <v>8</v>
      </c>
      <c r="W34" s="13">
        <f t="shared" si="5"/>
        <v>150</v>
      </c>
      <c r="X34" s="13" t="str">
        <f t="shared" si="0"/>
        <v>(5,8)</v>
      </c>
      <c r="Y34" s="4">
        <f t="shared" si="5"/>
        <v>150</v>
      </c>
      <c r="AA34" s="3">
        <v>5</v>
      </c>
      <c r="AB34" s="13">
        <v>8</v>
      </c>
      <c r="AC34" s="13">
        <v>300</v>
      </c>
      <c r="AD34" s="13" t="str">
        <f t="shared" si="1"/>
        <v>(5,8)</v>
      </c>
      <c r="AE34" s="4">
        <v>300</v>
      </c>
    </row>
    <row r="35" spans="6:31" x14ac:dyDescent="0.25">
      <c r="F35" s="2" t="s">
        <v>46</v>
      </c>
      <c r="N35" s="3">
        <f t="shared" si="15"/>
        <v>14</v>
      </c>
      <c r="O35" s="13">
        <f t="shared" si="16"/>
        <v>2</v>
      </c>
      <c r="P35" s="4">
        <v>-43.75</v>
      </c>
      <c r="U35" s="3">
        <v>10</v>
      </c>
      <c r="V35" s="13">
        <v>8</v>
      </c>
      <c r="W35" s="13">
        <f t="shared" si="5"/>
        <v>150</v>
      </c>
      <c r="X35" s="13" t="str">
        <f t="shared" si="0"/>
        <v>(10,8)</v>
      </c>
      <c r="Y35" s="4">
        <f t="shared" si="5"/>
        <v>150</v>
      </c>
      <c r="AA35" s="3">
        <v>10</v>
      </c>
      <c r="AB35" s="13">
        <v>8</v>
      </c>
      <c r="AC35" s="13">
        <v>100</v>
      </c>
      <c r="AD35" s="13" t="str">
        <f t="shared" si="1"/>
        <v>(10,8)</v>
      </c>
      <c r="AE35" s="4">
        <v>100</v>
      </c>
    </row>
    <row r="36" spans="6:31" x14ac:dyDescent="0.25">
      <c r="F36" s="2" t="s">
        <v>47</v>
      </c>
      <c r="N36" s="3">
        <f t="shared" si="15"/>
        <v>15</v>
      </c>
      <c r="O36" s="13">
        <f t="shared" si="16"/>
        <v>2</v>
      </c>
      <c r="P36" s="4">
        <v>-87.5</v>
      </c>
      <c r="U36" s="3">
        <v>6</v>
      </c>
      <c r="V36" s="13">
        <v>9</v>
      </c>
      <c r="W36" s="13">
        <f t="shared" si="5"/>
        <v>150</v>
      </c>
      <c r="X36" s="13" t="str">
        <f t="shared" si="0"/>
        <v>(6,9)</v>
      </c>
      <c r="Y36" s="4">
        <f t="shared" si="5"/>
        <v>150</v>
      </c>
      <c r="AA36" s="3">
        <v>6</v>
      </c>
      <c r="AB36" s="13">
        <v>9</v>
      </c>
      <c r="AC36" s="13">
        <v>100</v>
      </c>
      <c r="AD36" s="13" t="str">
        <f t="shared" si="1"/>
        <v>(6,9)</v>
      </c>
      <c r="AE36" s="4">
        <v>100</v>
      </c>
    </row>
    <row r="37" spans="6:31" x14ac:dyDescent="0.25">
      <c r="F37" s="2" t="s">
        <v>48</v>
      </c>
      <c r="N37" s="3">
        <f t="shared" si="15"/>
        <v>16</v>
      </c>
      <c r="O37" s="13">
        <f t="shared" si="16"/>
        <v>2</v>
      </c>
      <c r="P37" s="4">
        <v>100</v>
      </c>
      <c r="U37" s="3">
        <v>7</v>
      </c>
      <c r="V37" s="13">
        <v>9</v>
      </c>
      <c r="W37" s="13">
        <f t="shared" si="5"/>
        <v>150</v>
      </c>
      <c r="X37" s="13" t="str">
        <f t="shared" si="0"/>
        <v>(7,9)</v>
      </c>
      <c r="Y37" s="4">
        <f t="shared" si="5"/>
        <v>150</v>
      </c>
      <c r="AA37" s="3">
        <v>7</v>
      </c>
      <c r="AB37" s="13">
        <v>9</v>
      </c>
      <c r="AC37" s="13">
        <v>400</v>
      </c>
      <c r="AD37" s="13" t="str">
        <f t="shared" si="1"/>
        <v>(7,9)</v>
      </c>
      <c r="AE37" s="4">
        <v>400</v>
      </c>
    </row>
    <row r="38" spans="6:31" x14ac:dyDescent="0.25">
      <c r="F38" s="2" t="s">
        <v>49</v>
      </c>
      <c r="N38" s="3">
        <f t="shared" si="15"/>
        <v>17</v>
      </c>
      <c r="O38" s="13">
        <f t="shared" si="16"/>
        <v>2</v>
      </c>
      <c r="P38" s="4">
        <v>140</v>
      </c>
      <c r="U38" s="3">
        <v>10</v>
      </c>
      <c r="V38" s="13">
        <v>9</v>
      </c>
      <c r="W38" s="13">
        <f t="shared" si="5"/>
        <v>150</v>
      </c>
      <c r="X38" s="13" t="str">
        <f t="shared" si="0"/>
        <v>(10,9)</v>
      </c>
      <c r="Y38" s="4">
        <f t="shared" si="5"/>
        <v>150</v>
      </c>
      <c r="AA38" s="3">
        <v>10</v>
      </c>
      <c r="AB38" s="13">
        <v>9</v>
      </c>
      <c r="AC38" s="13">
        <v>200</v>
      </c>
      <c r="AD38" s="13" t="str">
        <f t="shared" si="1"/>
        <v>(10,9)</v>
      </c>
      <c r="AE38" s="4">
        <v>200</v>
      </c>
    </row>
    <row r="39" spans="6:31" x14ac:dyDescent="0.25">
      <c r="F39" s="2" t="s">
        <v>50</v>
      </c>
      <c r="N39" s="3">
        <f t="shared" si="15"/>
        <v>18</v>
      </c>
      <c r="O39" s="13">
        <f t="shared" si="16"/>
        <v>2</v>
      </c>
      <c r="P39" s="4">
        <v>120</v>
      </c>
      <c r="U39" s="3">
        <v>7</v>
      </c>
      <c r="V39" s="13">
        <v>10</v>
      </c>
      <c r="W39" s="13">
        <f t="shared" si="5"/>
        <v>150</v>
      </c>
      <c r="X39" s="13" t="str">
        <f t="shared" si="0"/>
        <v>(7,10)</v>
      </c>
      <c r="Y39" s="4">
        <f t="shared" si="5"/>
        <v>150</v>
      </c>
      <c r="AA39" s="3">
        <v>7</v>
      </c>
      <c r="AB39" s="13">
        <v>10</v>
      </c>
      <c r="AC39" s="13">
        <v>500</v>
      </c>
      <c r="AD39" s="13" t="str">
        <f t="shared" si="1"/>
        <v>(7,10)</v>
      </c>
      <c r="AE39" s="4">
        <v>500</v>
      </c>
    </row>
    <row r="40" spans="6:31" x14ac:dyDescent="0.25">
      <c r="F40" s="2" t="s">
        <v>51</v>
      </c>
      <c r="U40" s="3">
        <v>8</v>
      </c>
      <c r="V40" s="13">
        <v>10</v>
      </c>
      <c r="W40" s="13">
        <f t="shared" si="5"/>
        <v>150</v>
      </c>
      <c r="X40" s="13" t="str">
        <f t="shared" si="0"/>
        <v>(8,10)</v>
      </c>
      <c r="Y40" s="4">
        <f t="shared" si="5"/>
        <v>150</v>
      </c>
      <c r="AA40" s="3">
        <v>8</v>
      </c>
      <c r="AB40" s="13">
        <v>10</v>
      </c>
      <c r="AC40" s="13">
        <v>100</v>
      </c>
      <c r="AD40" s="13" t="str">
        <f t="shared" si="1"/>
        <v>(8,10)</v>
      </c>
      <c r="AE40" s="4">
        <v>100</v>
      </c>
    </row>
    <row r="41" spans="6:31" x14ac:dyDescent="0.25">
      <c r="F41" s="2" t="s">
        <v>52</v>
      </c>
      <c r="U41" s="3">
        <v>9</v>
      </c>
      <c r="V41" s="13">
        <v>10</v>
      </c>
      <c r="W41" s="13">
        <f t="shared" si="5"/>
        <v>150</v>
      </c>
      <c r="X41" s="13" t="str">
        <f t="shared" si="0"/>
        <v>(9,10)</v>
      </c>
      <c r="Y41" s="4">
        <f t="shared" si="5"/>
        <v>150</v>
      </c>
      <c r="AA41" s="3">
        <v>9</v>
      </c>
      <c r="AB41" s="13">
        <v>10</v>
      </c>
      <c r="AC41" s="13">
        <v>200</v>
      </c>
      <c r="AD41" s="13" t="str">
        <f t="shared" si="1"/>
        <v>(9,10)</v>
      </c>
      <c r="AE41" s="4">
        <v>200</v>
      </c>
    </row>
    <row r="42" spans="6:31" x14ac:dyDescent="0.25">
      <c r="F42" s="2" t="str">
        <f>"("&amp;H42&amp;","&amp;G42&amp;")"</f>
        <v>(11,3)</v>
      </c>
      <c r="G42" s="13">
        <v>3</v>
      </c>
      <c r="H42" s="2">
        <v>11</v>
      </c>
      <c r="I42" s="13">
        <v>4</v>
      </c>
      <c r="J42" s="2">
        <v>16</v>
      </c>
      <c r="L42" s="2">
        <v>16</v>
      </c>
      <c r="U42" s="3">
        <v>11</v>
      </c>
      <c r="V42" s="13">
        <v>3</v>
      </c>
      <c r="W42" s="13">
        <f>-P14</f>
        <v>650</v>
      </c>
      <c r="X42" s="13" t="s">
        <v>54</v>
      </c>
      <c r="Y42" s="4">
        <v>650</v>
      </c>
    </row>
    <row r="43" spans="6:31" x14ac:dyDescent="0.25">
      <c r="F43" s="2" t="str">
        <f t="shared" ref="F43:F46" si="17">"("&amp;H43&amp;","&amp;G43&amp;")"</f>
        <v>(12,5)</v>
      </c>
      <c r="G43" s="13">
        <v>5</v>
      </c>
      <c r="H43" s="2">
        <v>12</v>
      </c>
      <c r="I43" s="13">
        <v>9</v>
      </c>
      <c r="J43" s="2">
        <v>17</v>
      </c>
      <c r="L43" s="2">
        <v>17</v>
      </c>
      <c r="U43" s="3">
        <v>12</v>
      </c>
      <c r="V43" s="13">
        <v>5</v>
      </c>
      <c r="W43" s="13">
        <f t="shared" ref="W43:W46" si="18">-P15</f>
        <v>450</v>
      </c>
      <c r="X43" s="13" t="s">
        <v>55</v>
      </c>
      <c r="Y43" s="4">
        <v>450</v>
      </c>
    </row>
    <row r="44" spans="6:31" x14ac:dyDescent="0.25">
      <c r="F44" s="2" t="str">
        <f t="shared" si="17"/>
        <v>(13,6)</v>
      </c>
      <c r="G44" s="13">
        <v>6</v>
      </c>
      <c r="H44" s="2">
        <v>13</v>
      </c>
      <c r="I44" s="13">
        <v>10</v>
      </c>
      <c r="J44" s="2">
        <v>18</v>
      </c>
      <c r="L44" s="2">
        <v>18</v>
      </c>
      <c r="U44" s="3">
        <v>13</v>
      </c>
      <c r="V44" s="13">
        <v>6</v>
      </c>
      <c r="W44" s="13">
        <f t="shared" si="18"/>
        <v>800</v>
      </c>
      <c r="X44" s="13" t="s">
        <v>56</v>
      </c>
      <c r="Y44" s="4">
        <v>800</v>
      </c>
    </row>
    <row r="45" spans="6:31" x14ac:dyDescent="0.25">
      <c r="F45" s="2" t="str">
        <f t="shared" si="17"/>
        <v>(14,7)</v>
      </c>
      <c r="G45" s="13">
        <v>7</v>
      </c>
      <c r="H45" s="2">
        <v>14</v>
      </c>
      <c r="U45" s="3">
        <v>14</v>
      </c>
      <c r="V45" s="13">
        <v>7</v>
      </c>
      <c r="W45" s="13">
        <f t="shared" si="18"/>
        <v>350</v>
      </c>
      <c r="X45" s="13" t="s">
        <v>57</v>
      </c>
      <c r="Y45" s="4">
        <v>350</v>
      </c>
    </row>
    <row r="46" spans="6:31" x14ac:dyDescent="0.25">
      <c r="F46" s="2" t="str">
        <f t="shared" si="17"/>
        <v>(15,8)</v>
      </c>
      <c r="G46" s="13">
        <v>8</v>
      </c>
      <c r="H46" s="2">
        <v>15</v>
      </c>
      <c r="U46" s="3">
        <v>15</v>
      </c>
      <c r="V46" s="13">
        <v>8</v>
      </c>
      <c r="W46" s="13">
        <f t="shared" si="18"/>
        <v>500</v>
      </c>
      <c r="X46" s="13" t="s">
        <v>58</v>
      </c>
      <c r="Y46" s="4">
        <v>500</v>
      </c>
    </row>
    <row r="47" spans="6:31" x14ac:dyDescent="0.25">
      <c r="F47" s="2" t="str">
        <f>"("&amp;I42&amp;","&amp;J42&amp;")"</f>
        <v>(4,16)</v>
      </c>
      <c r="U47" s="3">
        <v>4</v>
      </c>
      <c r="V47" s="13">
        <v>16</v>
      </c>
      <c r="W47" s="13">
        <v>100</v>
      </c>
      <c r="X47" s="13" t="s">
        <v>59</v>
      </c>
      <c r="Y47" s="4">
        <v>100</v>
      </c>
    </row>
    <row r="48" spans="6:31" x14ac:dyDescent="0.25">
      <c r="F48" s="2" t="str">
        <f t="shared" ref="F48:F49" si="19">"("&amp;I43&amp;","&amp;J43&amp;")"</f>
        <v>(9,17)</v>
      </c>
      <c r="U48" s="3">
        <v>9</v>
      </c>
      <c r="V48" s="13">
        <v>17</v>
      </c>
      <c r="W48" s="13">
        <v>140</v>
      </c>
      <c r="X48" s="13" t="s">
        <v>60</v>
      </c>
      <c r="Y48" s="4">
        <v>140</v>
      </c>
    </row>
    <row r="49" spans="6:25" x14ac:dyDescent="0.25">
      <c r="F49" s="2" t="str">
        <f t="shared" si="19"/>
        <v>(10,18)</v>
      </c>
      <c r="U49" s="3">
        <v>10</v>
      </c>
      <c r="V49" s="13">
        <v>18</v>
      </c>
      <c r="W49" s="13">
        <v>120</v>
      </c>
      <c r="X49" s="13" t="s">
        <v>61</v>
      </c>
      <c r="Y49" s="4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2"/>
  <sheetViews>
    <sheetView tabSelected="1" workbookViewId="0">
      <selection activeCell="H13" sqref="H13"/>
    </sheetView>
  </sheetViews>
  <sheetFormatPr defaultRowHeight="15.75" x14ac:dyDescent="0.25"/>
  <cols>
    <col min="1" max="1" width="3.7109375" style="1" customWidth="1"/>
    <col min="2" max="20" width="9.140625" style="1"/>
    <col min="21" max="21" width="3.7109375" style="1" customWidth="1"/>
    <col min="22" max="22" width="11.5703125" style="1" bestFit="1" customWidth="1"/>
    <col min="23" max="23" width="9.140625" style="1"/>
    <col min="24" max="24" width="12.85546875" style="1" bestFit="1" customWidth="1"/>
    <col min="25" max="26" width="9.140625" style="1"/>
    <col min="27" max="27" width="14.28515625" style="1" customWidth="1"/>
    <col min="28" max="28" width="3.7109375" style="1" customWidth="1"/>
    <col min="29" max="16384" width="9.140625" style="1"/>
  </cols>
  <sheetData>
    <row r="2" spans="2:27" x14ac:dyDescent="0.25">
      <c r="B2" s="22" t="s">
        <v>76</v>
      </c>
    </row>
    <row r="3" spans="2:27" x14ac:dyDescent="0.25">
      <c r="B3" s="15"/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6">
        <v>13</v>
      </c>
      <c r="P3" s="16">
        <v>14</v>
      </c>
      <c r="Q3" s="16">
        <v>15</v>
      </c>
      <c r="R3" s="16">
        <v>16</v>
      </c>
      <c r="S3" s="16">
        <v>17</v>
      </c>
      <c r="T3" s="17">
        <v>18</v>
      </c>
      <c r="V3" s="7" t="s">
        <v>83</v>
      </c>
      <c r="W3" s="14" t="s">
        <v>82</v>
      </c>
      <c r="X3" s="14" t="s">
        <v>78</v>
      </c>
      <c r="Y3" s="14" t="s">
        <v>79</v>
      </c>
      <c r="Z3" s="8" t="s">
        <v>80</v>
      </c>
      <c r="AA3" s="5" t="s">
        <v>81</v>
      </c>
    </row>
    <row r="4" spans="2:27" x14ac:dyDescent="0.25">
      <c r="B4" s="3">
        <v>1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70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4">
        <v>0</v>
      </c>
      <c r="V4" s="3" t="s">
        <v>84</v>
      </c>
      <c r="W4" s="13">
        <v>1</v>
      </c>
      <c r="X4" s="13">
        <f>SUM(C4:T4)</f>
        <v>70</v>
      </c>
      <c r="Y4" s="13">
        <v>150</v>
      </c>
      <c r="Z4" s="4">
        <f>Y4-X4</f>
        <v>80</v>
      </c>
      <c r="AA4" s="21">
        <f>SUM(Z4:Z21)</f>
        <v>0</v>
      </c>
    </row>
    <row r="5" spans="2:27" x14ac:dyDescent="0.25">
      <c r="B5" s="3">
        <v>2</v>
      </c>
      <c r="C5" s="13">
        <v>0</v>
      </c>
      <c r="D5" s="13">
        <v>0</v>
      </c>
      <c r="E5" s="13">
        <v>0</v>
      </c>
      <c r="F5" s="13">
        <v>49.934800000000003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4">
        <v>0</v>
      </c>
      <c r="V5" s="3" t="s">
        <v>84</v>
      </c>
      <c r="W5" s="13">
        <f>W4+1</f>
        <v>2</v>
      </c>
      <c r="X5" s="13">
        <f>SUM(C5:T5)</f>
        <v>49.934800000000003</v>
      </c>
      <c r="Y5" s="13">
        <v>149.935</v>
      </c>
      <c r="Z5" s="4">
        <f t="shared" ref="Z5:Z21" si="0">Y5-X5</f>
        <v>100.00020000000001</v>
      </c>
    </row>
    <row r="6" spans="2:27" x14ac:dyDescent="0.25">
      <c r="B6" s="3">
        <v>3</v>
      </c>
      <c r="C6" s="13">
        <v>150</v>
      </c>
      <c r="D6" s="13">
        <v>0</v>
      </c>
      <c r="E6" s="13">
        <v>0</v>
      </c>
      <c r="F6" s="13">
        <v>43.695700000000002</v>
      </c>
      <c r="G6" s="13">
        <v>0</v>
      </c>
      <c r="H6" s="13">
        <v>150</v>
      </c>
      <c r="I6" s="13">
        <v>100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4">
        <v>0</v>
      </c>
      <c r="V6" s="3" t="s">
        <v>84</v>
      </c>
      <c r="W6" s="13">
        <f t="shared" ref="W6:W21" si="1">W5+1</f>
        <v>3</v>
      </c>
      <c r="X6" s="13">
        <f>SUM(C6:T6)</f>
        <v>443.69569999999999</v>
      </c>
      <c r="Y6" s="13">
        <v>563.69600000000003</v>
      </c>
      <c r="Z6" s="4">
        <f t="shared" si="0"/>
        <v>120.00030000000004</v>
      </c>
    </row>
    <row r="7" spans="2:27" x14ac:dyDescent="0.25">
      <c r="B7" s="3">
        <v>4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20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4">
        <v>0</v>
      </c>
      <c r="V7" s="3" t="s">
        <v>84</v>
      </c>
      <c r="W7" s="13">
        <f t="shared" si="1"/>
        <v>4</v>
      </c>
      <c r="X7" s="13">
        <f>SUM(C7:T7)</f>
        <v>20</v>
      </c>
      <c r="Y7" s="13">
        <v>95.000070000000008</v>
      </c>
      <c r="Z7" s="4">
        <f t="shared" si="0"/>
        <v>75.000070000000008</v>
      </c>
    </row>
    <row r="8" spans="2:27" x14ac:dyDescent="0.25">
      <c r="B8" s="3">
        <v>5</v>
      </c>
      <c r="C8" s="13">
        <v>0</v>
      </c>
      <c r="D8" s="13">
        <v>149.935</v>
      </c>
      <c r="E8" s="13">
        <v>0</v>
      </c>
      <c r="F8" s="13">
        <v>1.36957</v>
      </c>
      <c r="G8" s="13">
        <v>0</v>
      </c>
      <c r="H8" s="13">
        <v>0</v>
      </c>
      <c r="I8" s="13">
        <v>0</v>
      </c>
      <c r="J8" s="13">
        <v>150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4">
        <v>0</v>
      </c>
      <c r="V8" s="3" t="s">
        <v>84</v>
      </c>
      <c r="W8" s="13">
        <f t="shared" si="1"/>
        <v>5</v>
      </c>
      <c r="X8" s="13">
        <f>SUM(C8:T8)</f>
        <v>301.30457000000001</v>
      </c>
      <c r="Y8" s="13">
        <v>391.30399999999997</v>
      </c>
      <c r="Z8" s="4">
        <f t="shared" si="0"/>
        <v>89.999429999999961</v>
      </c>
    </row>
    <row r="9" spans="2:27" x14ac:dyDescent="0.25">
      <c r="B9" s="3">
        <v>6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110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4">
        <v>0</v>
      </c>
      <c r="V9" s="3" t="s">
        <v>84</v>
      </c>
      <c r="W9" s="13">
        <f t="shared" si="1"/>
        <v>6</v>
      </c>
      <c r="X9" s="13">
        <f>SUM(C9:T9)</f>
        <v>110</v>
      </c>
      <c r="Y9" s="13">
        <v>220</v>
      </c>
      <c r="Z9" s="4">
        <f t="shared" si="0"/>
        <v>110</v>
      </c>
    </row>
    <row r="10" spans="2:27" x14ac:dyDescent="0.25">
      <c r="B10" s="3">
        <v>7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4">
        <v>0</v>
      </c>
      <c r="V10" s="3" t="s">
        <v>84</v>
      </c>
      <c r="W10" s="13">
        <f t="shared" si="1"/>
        <v>7</v>
      </c>
      <c r="X10" s="13">
        <f>SUM(C10:T10)</f>
        <v>0</v>
      </c>
      <c r="Y10" s="13">
        <v>100</v>
      </c>
      <c r="Z10" s="4">
        <f t="shared" si="0"/>
        <v>100</v>
      </c>
    </row>
    <row r="11" spans="2:27" x14ac:dyDescent="0.25">
      <c r="B11" s="3">
        <v>8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85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4">
        <v>0</v>
      </c>
      <c r="V11" s="3" t="s">
        <v>84</v>
      </c>
      <c r="W11" s="13">
        <f t="shared" si="1"/>
        <v>8</v>
      </c>
      <c r="X11" s="13">
        <f>SUM(C11:T11)</f>
        <v>85</v>
      </c>
      <c r="Y11" s="13">
        <v>170</v>
      </c>
      <c r="Z11" s="4">
        <f t="shared" si="0"/>
        <v>85</v>
      </c>
    </row>
    <row r="12" spans="2:27" x14ac:dyDescent="0.25">
      <c r="B12" s="3">
        <v>9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20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4">
        <v>0</v>
      </c>
      <c r="V12" s="3" t="s">
        <v>84</v>
      </c>
      <c r="W12" s="13">
        <f t="shared" si="1"/>
        <v>9</v>
      </c>
      <c r="X12" s="13">
        <f>SUM(C12:T12)</f>
        <v>20</v>
      </c>
      <c r="Y12" s="13">
        <v>110</v>
      </c>
      <c r="Z12" s="4">
        <f t="shared" si="0"/>
        <v>90</v>
      </c>
    </row>
    <row r="13" spans="2:27" x14ac:dyDescent="0.25">
      <c r="B13" s="3">
        <v>10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4">
        <v>0</v>
      </c>
      <c r="V13" s="3" t="s">
        <v>84</v>
      </c>
      <c r="W13" s="13">
        <f t="shared" si="1"/>
        <v>10</v>
      </c>
      <c r="X13" s="13">
        <f>SUM(C13:T13)</f>
        <v>0</v>
      </c>
      <c r="Y13" s="13">
        <v>105</v>
      </c>
      <c r="Z13" s="4">
        <f t="shared" si="0"/>
        <v>105</v>
      </c>
    </row>
    <row r="14" spans="2:27" x14ac:dyDescent="0.25">
      <c r="B14" s="3">
        <v>11</v>
      </c>
      <c r="C14" s="13">
        <v>0</v>
      </c>
      <c r="D14" s="13">
        <v>0</v>
      </c>
      <c r="E14" s="13">
        <v>563.69600000000003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4">
        <v>0</v>
      </c>
      <c r="V14" s="3" t="s">
        <v>2</v>
      </c>
      <c r="W14" s="13">
        <f t="shared" si="1"/>
        <v>11</v>
      </c>
      <c r="X14" s="13">
        <f>SUM(C14:T14)</f>
        <v>563.69600000000003</v>
      </c>
      <c r="Y14" s="13">
        <v>0</v>
      </c>
      <c r="Z14" s="4">
        <f t="shared" si="0"/>
        <v>-563.69600000000003</v>
      </c>
    </row>
    <row r="15" spans="2:27" x14ac:dyDescent="0.25">
      <c r="B15" s="3">
        <v>12</v>
      </c>
      <c r="C15" s="13">
        <v>0</v>
      </c>
      <c r="D15" s="13">
        <v>0</v>
      </c>
      <c r="E15" s="13">
        <v>0</v>
      </c>
      <c r="F15" s="13">
        <v>0</v>
      </c>
      <c r="G15" s="13">
        <v>391.30399999999997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4">
        <v>0</v>
      </c>
      <c r="V15" s="3" t="s">
        <v>2</v>
      </c>
      <c r="W15" s="13">
        <f t="shared" si="1"/>
        <v>12</v>
      </c>
      <c r="X15" s="13">
        <f>SUM(C15:T15)</f>
        <v>391.30399999999997</v>
      </c>
      <c r="Y15" s="13">
        <v>0</v>
      </c>
      <c r="Z15" s="4">
        <f t="shared" si="0"/>
        <v>-391.30399999999997</v>
      </c>
    </row>
    <row r="16" spans="2:27" x14ac:dyDescent="0.25">
      <c r="B16" s="3">
        <v>13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4">
        <v>0</v>
      </c>
      <c r="V16" s="3" t="s">
        <v>2</v>
      </c>
      <c r="W16" s="13">
        <f t="shared" si="1"/>
        <v>13</v>
      </c>
      <c r="X16" s="13">
        <f>SUM(C16:T16)</f>
        <v>0</v>
      </c>
      <c r="Y16" s="13">
        <v>0</v>
      </c>
      <c r="Z16" s="4">
        <f t="shared" si="0"/>
        <v>0</v>
      </c>
    </row>
    <row r="17" spans="2:27" x14ac:dyDescent="0.25">
      <c r="B17" s="3">
        <v>14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4">
        <v>0</v>
      </c>
      <c r="V17" s="3" t="s">
        <v>2</v>
      </c>
      <c r="W17" s="13">
        <f t="shared" si="1"/>
        <v>14</v>
      </c>
      <c r="X17" s="13">
        <f>SUM(C17:T17)</f>
        <v>0</v>
      </c>
      <c r="Y17" s="13">
        <v>0</v>
      </c>
      <c r="Z17" s="4">
        <f t="shared" si="0"/>
        <v>0</v>
      </c>
    </row>
    <row r="18" spans="2:27" x14ac:dyDescent="0.25">
      <c r="B18" s="3">
        <v>15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4">
        <v>0</v>
      </c>
      <c r="V18" s="3" t="s">
        <v>2</v>
      </c>
      <c r="W18" s="13">
        <f t="shared" si="1"/>
        <v>15</v>
      </c>
      <c r="X18" s="13">
        <f>SUM(C18:T18)</f>
        <v>0</v>
      </c>
      <c r="Y18" s="13">
        <v>0</v>
      </c>
      <c r="Z18" s="4">
        <f t="shared" si="0"/>
        <v>0</v>
      </c>
    </row>
    <row r="19" spans="2:27" x14ac:dyDescent="0.25">
      <c r="B19" s="3">
        <v>16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4">
        <v>0</v>
      </c>
      <c r="V19" s="3" t="s">
        <v>6</v>
      </c>
      <c r="W19" s="13">
        <f t="shared" si="1"/>
        <v>16</v>
      </c>
      <c r="X19" s="13">
        <f>SUM(C19:T19)</f>
        <v>0</v>
      </c>
      <c r="Y19" s="13">
        <v>0</v>
      </c>
      <c r="Z19" s="4">
        <f t="shared" si="0"/>
        <v>0</v>
      </c>
    </row>
    <row r="20" spans="2:27" x14ac:dyDescent="0.25">
      <c r="B20" s="3">
        <v>17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4">
        <v>0</v>
      </c>
      <c r="V20" s="3" t="s">
        <v>6</v>
      </c>
      <c r="W20" s="13">
        <f t="shared" si="1"/>
        <v>17</v>
      </c>
      <c r="X20" s="13">
        <f>SUM(C20:T20)</f>
        <v>0</v>
      </c>
      <c r="Y20" s="13">
        <v>0</v>
      </c>
      <c r="Z20" s="4">
        <f t="shared" si="0"/>
        <v>0</v>
      </c>
    </row>
    <row r="21" spans="2:27" x14ac:dyDescent="0.25">
      <c r="B21" s="18">
        <v>18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20">
        <v>0</v>
      </c>
      <c r="V21" s="18" t="s">
        <v>6</v>
      </c>
      <c r="W21" s="19">
        <f t="shared" si="1"/>
        <v>18</v>
      </c>
      <c r="X21" s="19">
        <f>SUM(C21:T21)</f>
        <v>0</v>
      </c>
      <c r="Y21" s="19">
        <v>0</v>
      </c>
      <c r="Z21" s="20">
        <f t="shared" si="0"/>
        <v>0</v>
      </c>
    </row>
    <row r="23" spans="2:27" x14ac:dyDescent="0.25">
      <c r="B23" s="22" t="s">
        <v>77</v>
      </c>
    </row>
    <row r="24" spans="2:27" x14ac:dyDescent="0.25">
      <c r="B24" s="15"/>
      <c r="C24" s="16">
        <v>1</v>
      </c>
      <c r="D24" s="16">
        <v>2</v>
      </c>
      <c r="E24" s="16">
        <v>3</v>
      </c>
      <c r="F24" s="16">
        <v>4</v>
      </c>
      <c r="G24" s="16">
        <v>5</v>
      </c>
      <c r="H24" s="16">
        <v>6</v>
      </c>
      <c r="I24" s="16">
        <v>7</v>
      </c>
      <c r="J24" s="16">
        <v>8</v>
      </c>
      <c r="K24" s="16">
        <v>9</v>
      </c>
      <c r="L24" s="16">
        <v>10</v>
      </c>
      <c r="M24" s="16">
        <v>11</v>
      </c>
      <c r="N24" s="16">
        <v>12</v>
      </c>
      <c r="O24" s="16">
        <v>13</v>
      </c>
      <c r="P24" s="16">
        <v>14</v>
      </c>
      <c r="Q24" s="16">
        <v>15</v>
      </c>
      <c r="R24" s="16">
        <v>16</v>
      </c>
      <c r="S24" s="16">
        <v>17</v>
      </c>
      <c r="T24" s="17">
        <v>18</v>
      </c>
      <c r="V24" s="7" t="s">
        <v>83</v>
      </c>
      <c r="W24" s="14" t="s">
        <v>82</v>
      </c>
      <c r="X24" s="14" t="s">
        <v>78</v>
      </c>
      <c r="Y24" s="14" t="s">
        <v>79</v>
      </c>
      <c r="Z24" s="8" t="s">
        <v>80</v>
      </c>
      <c r="AA24" s="5" t="s">
        <v>81</v>
      </c>
    </row>
    <row r="25" spans="2:27" x14ac:dyDescent="0.25">
      <c r="B25" s="3">
        <v>1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6.5217399999999995E-2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4">
        <v>0</v>
      </c>
      <c r="V25" s="3" t="s">
        <v>84</v>
      </c>
      <c r="W25" s="13">
        <v>1</v>
      </c>
      <c r="X25" s="13">
        <f>SUM(C25:T25)</f>
        <v>6.5217399999999995E-2</v>
      </c>
      <c r="Y25" s="13">
        <v>6.5217399999999995E-2</v>
      </c>
      <c r="Z25" s="4">
        <f>Y25-X25</f>
        <v>0</v>
      </c>
      <c r="AA25" s="21">
        <f>SUM(Z25:Z42)</f>
        <v>0</v>
      </c>
    </row>
    <row r="26" spans="2:27" x14ac:dyDescent="0.25">
      <c r="B26" s="3">
        <v>2</v>
      </c>
      <c r="C26" s="13">
        <v>6.5217399999999995E-2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4">
        <v>0</v>
      </c>
      <c r="V26" s="3" t="s">
        <v>84</v>
      </c>
      <c r="W26" s="13">
        <f>W25+1</f>
        <v>2</v>
      </c>
      <c r="X26" s="13">
        <f>SUM(C26:T26)</f>
        <v>6.5217399999999995E-2</v>
      </c>
      <c r="Y26" s="13">
        <v>6.5217399999999995E-2</v>
      </c>
      <c r="Z26" s="4">
        <f t="shared" ref="Z26:Z42" si="2">Y26-X26</f>
        <v>0</v>
      </c>
    </row>
    <row r="27" spans="2:27" x14ac:dyDescent="0.25">
      <c r="B27" s="3">
        <v>3</v>
      </c>
      <c r="C27" s="13">
        <v>0</v>
      </c>
      <c r="D27" s="13">
        <v>0</v>
      </c>
      <c r="E27" s="13">
        <v>0</v>
      </c>
      <c r="F27" s="13">
        <v>6.3695700000000004</v>
      </c>
      <c r="G27" s="13">
        <v>0</v>
      </c>
      <c r="H27" s="13">
        <v>0</v>
      </c>
      <c r="I27" s="13">
        <v>50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4">
        <v>0</v>
      </c>
      <c r="V27" s="3" t="s">
        <v>84</v>
      </c>
      <c r="W27" s="13">
        <f t="shared" ref="W27:W42" si="3">W26+1</f>
        <v>3</v>
      </c>
      <c r="X27" s="13">
        <f>SUM(C27:T27)</f>
        <v>56.369570000000003</v>
      </c>
      <c r="Y27" s="13">
        <v>56.369599999999998</v>
      </c>
      <c r="Z27" s="4">
        <f t="shared" si="2"/>
        <v>2.9999999995311555E-5</v>
      </c>
    </row>
    <row r="28" spans="2:27" x14ac:dyDescent="0.25">
      <c r="B28" s="3">
        <v>4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65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4">
        <v>0</v>
      </c>
      <c r="V28" s="3" t="s">
        <v>84</v>
      </c>
      <c r="W28" s="13">
        <f t="shared" si="3"/>
        <v>4</v>
      </c>
      <c r="X28" s="13">
        <f>SUM(C28:T28)</f>
        <v>65</v>
      </c>
      <c r="Y28" s="13">
        <v>64.999970000000005</v>
      </c>
      <c r="Z28" s="4">
        <f t="shared" si="2"/>
        <v>-2.9999999995311555E-5</v>
      </c>
    </row>
    <row r="29" spans="2:27" x14ac:dyDescent="0.25">
      <c r="B29" s="3">
        <v>5</v>
      </c>
      <c r="C29" s="13">
        <v>0</v>
      </c>
      <c r="D29" s="13">
        <v>6.5217399999999995E-2</v>
      </c>
      <c r="E29" s="13">
        <v>0</v>
      </c>
      <c r="F29" s="13">
        <v>58.630400000000002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4">
        <v>0</v>
      </c>
      <c r="V29" s="3" t="s">
        <v>84</v>
      </c>
      <c r="W29" s="13">
        <f t="shared" si="3"/>
        <v>5</v>
      </c>
      <c r="X29" s="13">
        <f>SUM(C29:T29)</f>
        <v>58.695617400000003</v>
      </c>
      <c r="Y29" s="13">
        <v>58.695700000000002</v>
      </c>
      <c r="Z29" s="4">
        <f t="shared" si="2"/>
        <v>8.2599999998933527E-5</v>
      </c>
    </row>
    <row r="30" spans="2:27" x14ac:dyDescent="0.25">
      <c r="B30" s="3">
        <v>6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6.5217399999999995E-2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4">
        <v>0</v>
      </c>
      <c r="V30" s="3" t="s">
        <v>84</v>
      </c>
      <c r="W30" s="13">
        <f t="shared" si="3"/>
        <v>6</v>
      </c>
      <c r="X30" s="13">
        <f>SUM(C30:T30)</f>
        <v>6.5217399999999995E-2</v>
      </c>
      <c r="Y30" s="13">
        <v>6.5217399999999995E-2</v>
      </c>
      <c r="Z30" s="4">
        <f t="shared" si="2"/>
        <v>0</v>
      </c>
    </row>
    <row r="31" spans="2:27" x14ac:dyDescent="0.25">
      <c r="B31" s="3">
        <v>7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50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4">
        <v>0</v>
      </c>
      <c r="V31" s="3" t="s">
        <v>84</v>
      </c>
      <c r="W31" s="13">
        <f t="shared" si="3"/>
        <v>7</v>
      </c>
      <c r="X31" s="13">
        <f>SUM(C31:T31)</f>
        <v>50</v>
      </c>
      <c r="Y31" s="13">
        <v>50</v>
      </c>
      <c r="Z31" s="4">
        <f t="shared" si="2"/>
        <v>0</v>
      </c>
    </row>
    <row r="32" spans="2:27" x14ac:dyDescent="0.25">
      <c r="B32" s="3">
        <v>8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65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4">
        <v>0</v>
      </c>
      <c r="V32" s="3" t="s">
        <v>84</v>
      </c>
      <c r="W32" s="13">
        <f t="shared" si="3"/>
        <v>8</v>
      </c>
      <c r="X32" s="13">
        <f>SUM(C32:T32)</f>
        <v>65</v>
      </c>
      <c r="Y32" s="13">
        <v>65</v>
      </c>
      <c r="Z32" s="4">
        <f t="shared" si="2"/>
        <v>0</v>
      </c>
    </row>
    <row r="33" spans="2:26" x14ac:dyDescent="0.25">
      <c r="B33" s="3">
        <v>9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6.5217399999999995E-2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4">
        <v>0</v>
      </c>
      <c r="V33" s="3" t="s">
        <v>84</v>
      </c>
      <c r="W33" s="13">
        <f t="shared" si="3"/>
        <v>9</v>
      </c>
      <c r="X33" s="13">
        <f>SUM(C33:T33)</f>
        <v>6.5217399999999995E-2</v>
      </c>
      <c r="Y33" s="13">
        <v>6.5217399999999995E-2</v>
      </c>
      <c r="Z33" s="4">
        <f t="shared" si="2"/>
        <v>0</v>
      </c>
    </row>
    <row r="34" spans="2:26" x14ac:dyDescent="0.25">
      <c r="B34" s="3">
        <v>10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4">
        <v>115.065</v>
      </c>
      <c r="V34" s="3" t="s">
        <v>84</v>
      </c>
      <c r="W34" s="13">
        <f t="shared" si="3"/>
        <v>10</v>
      </c>
      <c r="X34" s="13">
        <f>SUM(C34:T34)</f>
        <v>115.065</v>
      </c>
      <c r="Y34" s="13">
        <v>115.06521739999999</v>
      </c>
      <c r="Z34" s="4">
        <f t="shared" si="2"/>
        <v>2.1739999999681459E-4</v>
      </c>
    </row>
    <row r="35" spans="2:26" x14ac:dyDescent="0.25">
      <c r="B35" s="3">
        <v>11</v>
      </c>
      <c r="C35" s="13">
        <v>0</v>
      </c>
      <c r="D35" s="13">
        <v>0</v>
      </c>
      <c r="E35" s="13">
        <v>56.369599999999998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4">
        <v>0</v>
      </c>
      <c r="V35" s="3" t="s">
        <v>2</v>
      </c>
      <c r="W35" s="13">
        <f t="shared" si="3"/>
        <v>11</v>
      </c>
      <c r="X35" s="13">
        <f>SUM(C35:T35)</f>
        <v>56.369599999999998</v>
      </c>
      <c r="Y35" s="13">
        <v>0</v>
      </c>
      <c r="Z35" s="4">
        <f t="shared" si="2"/>
        <v>-56.369599999999998</v>
      </c>
    </row>
    <row r="36" spans="2:26" x14ac:dyDescent="0.25">
      <c r="B36" s="3">
        <v>12</v>
      </c>
      <c r="C36" s="13">
        <v>0</v>
      </c>
      <c r="D36" s="13">
        <v>0</v>
      </c>
      <c r="E36" s="13">
        <v>0</v>
      </c>
      <c r="F36" s="13">
        <v>0</v>
      </c>
      <c r="G36" s="13">
        <v>58.695700000000002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4">
        <v>0</v>
      </c>
      <c r="V36" s="3" t="s">
        <v>2</v>
      </c>
      <c r="W36" s="13">
        <f t="shared" si="3"/>
        <v>12</v>
      </c>
      <c r="X36" s="13">
        <f>SUM(C36:T36)</f>
        <v>58.695700000000002</v>
      </c>
      <c r="Y36" s="13">
        <v>0</v>
      </c>
      <c r="Z36" s="4">
        <f t="shared" si="2"/>
        <v>-58.695700000000002</v>
      </c>
    </row>
    <row r="37" spans="2:26" x14ac:dyDescent="0.25">
      <c r="B37" s="3">
        <v>13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4">
        <v>0</v>
      </c>
      <c r="V37" s="3" t="s">
        <v>2</v>
      </c>
      <c r="W37" s="13">
        <f t="shared" si="3"/>
        <v>13</v>
      </c>
      <c r="X37" s="13">
        <f>SUM(C37:T37)</f>
        <v>0</v>
      </c>
      <c r="Y37" s="13">
        <v>0</v>
      </c>
      <c r="Z37" s="4">
        <f t="shared" si="2"/>
        <v>0</v>
      </c>
    </row>
    <row r="38" spans="2:26" x14ac:dyDescent="0.25">
      <c r="B38" s="3">
        <v>14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4">
        <v>0</v>
      </c>
      <c r="V38" s="3" t="s">
        <v>2</v>
      </c>
      <c r="W38" s="13">
        <f t="shared" si="3"/>
        <v>14</v>
      </c>
      <c r="X38" s="13">
        <f>SUM(C38:T38)</f>
        <v>0</v>
      </c>
      <c r="Y38" s="13">
        <v>0</v>
      </c>
      <c r="Z38" s="4">
        <f t="shared" si="2"/>
        <v>0</v>
      </c>
    </row>
    <row r="39" spans="2:26" x14ac:dyDescent="0.25">
      <c r="B39" s="3">
        <v>15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4">
        <v>0</v>
      </c>
      <c r="V39" s="3" t="s">
        <v>2</v>
      </c>
      <c r="W39" s="13">
        <f t="shared" si="3"/>
        <v>15</v>
      </c>
      <c r="X39" s="13">
        <f>SUM(C39:T39)</f>
        <v>0</v>
      </c>
      <c r="Y39" s="13">
        <v>0</v>
      </c>
      <c r="Z39" s="4">
        <f t="shared" si="2"/>
        <v>0</v>
      </c>
    </row>
    <row r="40" spans="2:26" x14ac:dyDescent="0.25">
      <c r="B40" s="3">
        <v>16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4">
        <v>0</v>
      </c>
      <c r="V40" s="3" t="s">
        <v>6</v>
      </c>
      <c r="W40" s="13">
        <f t="shared" si="3"/>
        <v>16</v>
      </c>
      <c r="X40" s="13">
        <f>SUM(C40:T40)</f>
        <v>0</v>
      </c>
      <c r="Y40" s="13">
        <v>0</v>
      </c>
      <c r="Z40" s="4">
        <f t="shared" si="2"/>
        <v>0</v>
      </c>
    </row>
    <row r="41" spans="2:26" x14ac:dyDescent="0.25">
      <c r="B41" s="3">
        <v>17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4">
        <v>0</v>
      </c>
      <c r="V41" s="3" t="s">
        <v>6</v>
      </c>
      <c r="W41" s="13">
        <f t="shared" si="3"/>
        <v>17</v>
      </c>
      <c r="X41" s="13">
        <f>SUM(C41:T41)</f>
        <v>0</v>
      </c>
      <c r="Y41" s="13">
        <v>0</v>
      </c>
      <c r="Z41" s="4">
        <f t="shared" si="2"/>
        <v>0</v>
      </c>
    </row>
    <row r="42" spans="2:26" x14ac:dyDescent="0.25">
      <c r="B42" s="18">
        <v>18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20">
        <v>0</v>
      </c>
      <c r="V42" s="18" t="s">
        <v>6</v>
      </c>
      <c r="W42" s="19">
        <f t="shared" si="3"/>
        <v>18</v>
      </c>
      <c r="X42" s="19">
        <f>SUM(C42:T42)</f>
        <v>0</v>
      </c>
      <c r="Y42" s="19">
        <v>115.065</v>
      </c>
      <c r="Z42" s="20">
        <f t="shared" si="2"/>
        <v>115.065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 (RIT Student)</cp:lastModifiedBy>
  <dcterms:created xsi:type="dcterms:W3CDTF">2016-02-15T23:52:09Z</dcterms:created>
  <dcterms:modified xsi:type="dcterms:W3CDTF">2016-02-22T21:07:07Z</dcterms:modified>
</cp:coreProperties>
</file>