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rent Classes\PP_S\HW 8\"/>
    </mc:Choice>
  </mc:AlternateContent>
  <bookViews>
    <workbookView xWindow="0" yWindow="0" windowWidth="28800" windowHeight="12135"/>
  </bookViews>
  <sheets>
    <sheet name="Loss Function Table" sheetId="5" r:id="rId1"/>
    <sheet name="14-15" sheetId="1" r:id="rId2"/>
    <sheet name="28 &amp; 31" sheetId="3" r:id="rId3"/>
    <sheet name="29-30" sheetId="4" r:id="rId4"/>
  </sheets>
  <definedNames>
    <definedName name="_xlnm._FilterDatabase" localSheetId="0" hidden="1">'Loss Function Table'!$B$2:$D$803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33" i="4"/>
  <c r="C48" i="4"/>
  <c r="C42" i="4"/>
  <c r="C43" i="4"/>
  <c r="C37" i="4"/>
  <c r="C38" i="4" s="1"/>
  <c r="C39" i="4" s="1"/>
  <c r="C36" i="4"/>
  <c r="C39" i="1"/>
  <c r="C40" i="1" s="1"/>
  <c r="C38" i="1"/>
  <c r="C37" i="1"/>
  <c r="C34" i="4"/>
  <c r="C35" i="1"/>
  <c r="C22" i="4"/>
  <c r="C23" i="4" s="1"/>
  <c r="C24" i="4" s="1"/>
  <c r="C33" i="4"/>
  <c r="G31" i="4"/>
  <c r="C26" i="4"/>
  <c r="G29" i="4"/>
  <c r="C32" i="4"/>
  <c r="G30" i="4" s="1"/>
  <c r="C16" i="4"/>
  <c r="C30" i="4"/>
  <c r="C28" i="4"/>
  <c r="G7" i="4"/>
  <c r="C27" i="4"/>
  <c r="C24" i="1"/>
  <c r="G6" i="4"/>
  <c r="C21" i="4"/>
  <c r="C17" i="4"/>
  <c r="C18" i="4" s="1"/>
  <c r="C19" i="4" s="1"/>
  <c r="C14" i="4"/>
  <c r="C17" i="1"/>
  <c r="C18" i="1" s="1"/>
  <c r="C22" i="1"/>
  <c r="C16" i="1"/>
  <c r="G4" i="4"/>
  <c r="G3" i="4"/>
  <c r="C14" i="1"/>
  <c r="C13" i="4"/>
  <c r="C13" i="1"/>
  <c r="C11" i="4"/>
  <c r="C12" i="4"/>
  <c r="C10" i="4"/>
  <c r="C7" i="4"/>
  <c r="C44" i="4" l="1"/>
  <c r="C40" i="4"/>
  <c r="G5" i="4"/>
  <c r="G11" i="3"/>
  <c r="G12" i="3"/>
  <c r="G13" i="3"/>
  <c r="G10" i="3"/>
  <c r="G6" i="3"/>
  <c r="G5" i="3"/>
  <c r="G4" i="3"/>
  <c r="G3" i="3"/>
  <c r="C31" i="1"/>
  <c r="G29" i="1" s="1"/>
  <c r="C9" i="1"/>
  <c r="C11" i="1"/>
  <c r="C23" i="1"/>
  <c r="G3" i="1" s="1"/>
  <c r="C19" i="1"/>
  <c r="C29" i="1"/>
  <c r="C12" i="1"/>
  <c r="C30" i="1"/>
  <c r="C21" i="1"/>
  <c r="G5" i="1"/>
  <c r="G4" i="1"/>
  <c r="C45" i="4" l="1"/>
  <c r="C46" i="4" s="1"/>
  <c r="G32" i="4"/>
  <c r="C10" i="1"/>
  <c r="C5" i="1"/>
</calcChain>
</file>

<file path=xl/sharedStrings.xml><?xml version="1.0" encoding="utf-8"?>
<sst xmlns="http://schemas.openxmlformats.org/spreadsheetml/2006/main" count="260" uniqueCount="103">
  <si>
    <t>assume 4 weeks per month</t>
  </si>
  <si>
    <t>assume 48 weeks per year</t>
  </si>
  <si>
    <t>pg 322</t>
  </si>
  <si>
    <t>A, B, C, E</t>
  </si>
  <si>
    <t>Metric</t>
  </si>
  <si>
    <t>Value</t>
  </si>
  <si>
    <t>Units</t>
  </si>
  <si>
    <t>D~N(Mu)</t>
  </si>
  <si>
    <t>D~N(sd)</t>
  </si>
  <si>
    <t>tau</t>
  </si>
  <si>
    <t>[item/month]</t>
  </si>
  <si>
    <t>[$/unit]</t>
  </si>
  <si>
    <t>Item Cost</t>
  </si>
  <si>
    <t>Backordered Cost</t>
  </si>
  <si>
    <t>K</t>
  </si>
  <si>
    <t>[$/order]</t>
  </si>
  <si>
    <t>interest</t>
  </si>
  <si>
    <t>[monthly]</t>
  </si>
  <si>
    <t>Holding Cost</t>
  </si>
  <si>
    <t>[$/item/month]</t>
  </si>
  <si>
    <t>Mu_tau</t>
  </si>
  <si>
    <t>sd_tau</t>
  </si>
  <si>
    <t>[item/order]</t>
  </si>
  <si>
    <t>[month/order]</t>
  </si>
  <si>
    <t>Z</t>
  </si>
  <si>
    <t>F(Z)</t>
  </si>
  <si>
    <t>L(Z)</t>
  </si>
  <si>
    <t>Z=seq(-4,4,.01)</t>
  </si>
  <si>
    <t>Loss.Table=data.frame("Z"=Z,"F(Z)"=round(pnorm(Z),5),"L(Z)"=round(L(Z),5))</t>
  </si>
  <si>
    <t>L=function(x)(dnorm(x) - x*pnorm(x,lower.tail=FALSE))</t>
  </si>
  <si>
    <t>R Code:</t>
  </si>
  <si>
    <t>Q_0</t>
  </si>
  <si>
    <t>F(R_0)</t>
  </si>
  <si>
    <t>NA</t>
  </si>
  <si>
    <t>Z_0</t>
  </si>
  <si>
    <t>[items]</t>
  </si>
  <si>
    <t>R_0</t>
  </si>
  <si>
    <t>n(R_0)</t>
  </si>
  <si>
    <t>Q_1</t>
  </si>
  <si>
    <t>F(R_1)</t>
  </si>
  <si>
    <t>Z_1</t>
  </si>
  <si>
    <t>R_1</t>
  </si>
  <si>
    <t>n(R_1)</t>
  </si>
  <si>
    <t>Q_2</t>
  </si>
  <si>
    <t>S</t>
  </si>
  <si>
    <t>Q*</t>
  </si>
  <si>
    <t>R*</t>
  </si>
  <si>
    <t>S*</t>
  </si>
  <si>
    <t>Fill</t>
  </si>
  <si>
    <t>L(Z_0)</t>
  </si>
  <si>
    <t>F(Z_0)</t>
  </si>
  <si>
    <t>[item]</t>
  </si>
  <si>
    <t>L(Z_1)</t>
  </si>
  <si>
    <t>F(Z_1)</t>
  </si>
  <si>
    <t>Situation</t>
  </si>
  <si>
    <t>Model</t>
  </si>
  <si>
    <t>Options</t>
  </si>
  <si>
    <t>Simple EOQ</t>
  </si>
  <si>
    <t>Finite Production Rate</t>
  </si>
  <si>
    <t>EOQ with Quantitiy Discounts</t>
  </si>
  <si>
    <t>Resource-Constrained EOQ</t>
  </si>
  <si>
    <t>Newsboy Model</t>
  </si>
  <si>
    <t>A</t>
  </si>
  <si>
    <t>B</t>
  </si>
  <si>
    <t>C</t>
  </si>
  <si>
    <t>D</t>
  </si>
  <si>
    <t>Statement</t>
  </si>
  <si>
    <t>Logical</t>
  </si>
  <si>
    <t>E</t>
  </si>
  <si>
    <t>cost_buy</t>
  </si>
  <si>
    <t>[$/item]</t>
  </si>
  <si>
    <t>sell</t>
  </si>
  <si>
    <t>i_hold</t>
  </si>
  <si>
    <t>[annual]</t>
  </si>
  <si>
    <t>penalty cost</t>
  </si>
  <si>
    <t>Mu_LT</t>
  </si>
  <si>
    <t>sd_LT</t>
  </si>
  <si>
    <t>[item/year]</t>
  </si>
  <si>
    <t>[year/order]</t>
  </si>
  <si>
    <t>EOQ</t>
  </si>
  <si>
    <t>R|EOQ</t>
  </si>
  <si>
    <t>F(Z_2)</t>
  </si>
  <si>
    <t>Z_2</t>
  </si>
  <si>
    <t>R_2</t>
  </si>
  <si>
    <t>Q*|p</t>
  </si>
  <si>
    <t>R*|p</t>
  </si>
  <si>
    <t>alpha</t>
  </si>
  <si>
    <t>R|alpha</t>
  </si>
  <si>
    <t>Beta</t>
  </si>
  <si>
    <t>R|Beta</t>
  </si>
  <si>
    <t>n(R)</t>
  </si>
  <si>
    <t>Z|alpha</t>
  </si>
  <si>
    <t>L(Z|Beta)</t>
  </si>
  <si>
    <t>Z|Beta</t>
  </si>
  <si>
    <t>F(Z|Beta)</t>
  </si>
  <si>
    <t>n(R_2)</t>
  </si>
  <si>
    <t>L(Z_2)</t>
  </si>
  <si>
    <t>Q*|Beta</t>
  </si>
  <si>
    <t>R*|Beta</t>
  </si>
  <si>
    <t>Z|alpha=0.9</t>
  </si>
  <si>
    <t>beta|alpha=.9</t>
  </si>
  <si>
    <t>R*|alpha=0.9</t>
  </si>
  <si>
    <t>R*|alpha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</si>
</sst>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00"/>
    <numFmt numFmtId="166" formatCode="0.0000"/>
    <numFmt numFmtId="172" formatCode="0.0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2"/>
      <color theme="1"/>
      <name val="Consolas"/>
      <family val="3"/>
    </font>
    <font>
      <sz val="1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center" vertical="center"/>
    </xf>
    <xf numFmtId="172" fontId="1" fillId="2" borderId="0" xfId="0" applyNumberFormat="1" applyFont="1" applyFill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0</xdr:row>
      <xdr:rowOff>0</xdr:rowOff>
    </xdr:from>
    <xdr:to>
      <xdr:col>24</xdr:col>
      <xdr:colOff>275065</xdr:colOff>
      <xdr:row>15</xdr:row>
      <xdr:rowOff>142482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075" y="0"/>
          <a:ext cx="9276190" cy="31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24</xdr:col>
      <xdr:colOff>141714</xdr:colOff>
      <xdr:row>33</xdr:row>
      <xdr:rowOff>104411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2725" y="3800475"/>
          <a:ext cx="9285714" cy="2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1</xdr:row>
      <xdr:rowOff>28575</xdr:rowOff>
    </xdr:from>
    <xdr:to>
      <xdr:col>21</xdr:col>
      <xdr:colOff>341875</xdr:colOff>
      <xdr:row>41</xdr:row>
      <xdr:rowOff>94242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228600"/>
          <a:ext cx="8200000" cy="8066667"/>
        </a:xfrm>
        <a:prstGeom prst="rect">
          <a:avLst/>
        </a:prstGeom>
      </xdr:spPr>
    </xdr:pic>
    <xdr:clientData/>
  </xdr:twoCellAnchor>
  <xdr:oneCellAnchor>
    <xdr:from>
      <xdr:col>8</xdr:col>
      <xdr:colOff>28575</xdr:colOff>
      <xdr:row>42</xdr:row>
      <xdr:rowOff>76200</xdr:rowOff>
    </xdr:from>
    <xdr:ext cx="8219048" cy="28000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44125" y="8477250"/>
          <a:ext cx="8219048" cy="28000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1</xdr:row>
      <xdr:rowOff>76200</xdr:rowOff>
    </xdr:from>
    <xdr:to>
      <xdr:col>22</xdr:col>
      <xdr:colOff>608546</xdr:colOff>
      <xdr:row>23</xdr:row>
      <xdr:rowOff>94698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76225"/>
          <a:ext cx="8428571" cy="4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24</xdr:row>
      <xdr:rowOff>47625</xdr:rowOff>
    </xdr:from>
    <xdr:to>
      <xdr:col>22</xdr:col>
      <xdr:colOff>446642</xdr:colOff>
      <xdr:row>36</xdr:row>
      <xdr:rowOff>180658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5325" y="4848225"/>
          <a:ext cx="8266667" cy="2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7"/>
  <sheetViews>
    <sheetView tabSelected="1" workbookViewId="0"/>
  </sheetViews>
  <sheetFormatPr defaultRowHeight="15.75" x14ac:dyDescent="0.25"/>
  <cols>
    <col min="1" max="1" width="3.7109375" style="17" customWidth="1"/>
    <col min="2" max="2" width="9.140625" style="1"/>
    <col min="3" max="4" width="11.5703125" style="1" bestFit="1" customWidth="1"/>
    <col min="5" max="5" width="3.7109375" style="17" customWidth="1"/>
    <col min="6" max="6" width="15.5703125" style="1" bestFit="1" customWidth="1"/>
    <col min="7" max="16" width="9.140625" style="1"/>
    <col min="17" max="17" width="3.7109375" style="17" customWidth="1"/>
    <col min="18" max="16384" width="9.140625" style="1"/>
  </cols>
  <sheetData>
    <row r="1" spans="2:16" s="17" customFormat="1" x14ac:dyDescent="0.25">
      <c r="D1" s="1"/>
    </row>
    <row r="2" spans="2:16" x14ac:dyDescent="0.25">
      <c r="B2" s="3" t="s">
        <v>24</v>
      </c>
      <c r="C2" s="4" t="s">
        <v>25</v>
      </c>
      <c r="D2" s="5" t="s">
        <v>26</v>
      </c>
      <c r="F2" s="19" t="s">
        <v>30</v>
      </c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2:16" x14ac:dyDescent="0.25">
      <c r="B3" s="6">
        <v>-4</v>
      </c>
      <c r="C3" s="13">
        <v>3.0000000000000001E-5</v>
      </c>
      <c r="D3" s="14">
        <v>4.0000099999999996</v>
      </c>
      <c r="F3" s="22" t="s">
        <v>29</v>
      </c>
      <c r="G3" s="23"/>
      <c r="H3" s="23"/>
      <c r="I3" s="23"/>
      <c r="J3" s="23"/>
      <c r="K3" s="23"/>
      <c r="L3" s="23"/>
      <c r="M3" s="23"/>
      <c r="N3" s="23"/>
      <c r="O3" s="24"/>
      <c r="P3" s="25"/>
    </row>
    <row r="4" spans="2:16" x14ac:dyDescent="0.25">
      <c r="B4" s="6">
        <v>-3.99</v>
      </c>
      <c r="C4" s="13">
        <v>3.0000000000000001E-5</v>
      </c>
      <c r="D4" s="14">
        <v>3.9900099999999998</v>
      </c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4"/>
      <c r="P4" s="25"/>
    </row>
    <row r="5" spans="2:16" x14ac:dyDescent="0.25">
      <c r="B5" s="6">
        <v>-3.98</v>
      </c>
      <c r="C5" s="13">
        <v>3.0000000000000001E-5</v>
      </c>
      <c r="D5" s="14">
        <v>3.98001</v>
      </c>
      <c r="F5" s="26" t="s">
        <v>28</v>
      </c>
      <c r="G5" s="27"/>
      <c r="H5" s="27"/>
      <c r="I5" s="27"/>
      <c r="J5" s="27"/>
      <c r="K5" s="27"/>
      <c r="L5" s="27"/>
      <c r="M5" s="27"/>
      <c r="N5" s="27"/>
      <c r="O5" s="28"/>
      <c r="P5" s="29"/>
    </row>
    <row r="6" spans="2:16" x14ac:dyDescent="0.25">
      <c r="B6" s="6">
        <v>-3.97</v>
      </c>
      <c r="C6" s="13">
        <v>4.0000000000000003E-5</v>
      </c>
      <c r="D6" s="14">
        <v>3.9700099999999998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2:16" x14ac:dyDescent="0.25">
      <c r="B7" s="6">
        <v>-3.96</v>
      </c>
      <c r="C7" s="13">
        <v>4.0000000000000003E-5</v>
      </c>
      <c r="D7" s="14">
        <v>3.96001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2:16" x14ac:dyDescent="0.25">
      <c r="B8" s="6">
        <v>-3.95</v>
      </c>
      <c r="C8" s="13">
        <v>4.0000000000000003E-5</v>
      </c>
      <c r="D8" s="14">
        <v>3.9500099999999998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2:16" x14ac:dyDescent="0.25">
      <c r="B9" s="6">
        <v>-3.94</v>
      </c>
      <c r="C9" s="13">
        <v>4.0000000000000003E-5</v>
      </c>
      <c r="D9" s="14">
        <v>3.94001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2:16" x14ac:dyDescent="0.25">
      <c r="B10" s="6">
        <v>-3.93</v>
      </c>
      <c r="C10" s="13">
        <v>4.0000000000000003E-5</v>
      </c>
      <c r="D10" s="14">
        <v>3.9300099999999998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2:16" x14ac:dyDescent="0.25">
      <c r="B11" s="6">
        <v>-3.92</v>
      </c>
      <c r="C11" s="13">
        <v>4.0000000000000003E-5</v>
      </c>
      <c r="D11" s="14">
        <v>3.92001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2:16" x14ac:dyDescent="0.25">
      <c r="B12" s="6">
        <v>-3.91</v>
      </c>
      <c r="C12" s="13">
        <v>5.0000000000000002E-5</v>
      </c>
      <c r="D12" s="14">
        <v>3.9100100000000002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2:16" x14ac:dyDescent="0.25">
      <c r="B13" s="6">
        <v>-3.9</v>
      </c>
      <c r="C13" s="13">
        <v>5.0000000000000002E-5</v>
      </c>
      <c r="D13" s="14">
        <v>3.90001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2:16" x14ac:dyDescent="0.25">
      <c r="B14" s="6">
        <v>-3.89</v>
      </c>
      <c r="C14" s="13">
        <v>5.0000000000000002E-5</v>
      </c>
      <c r="D14" s="14">
        <v>3.8900100000000002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2:16" x14ac:dyDescent="0.25">
      <c r="B15" s="6">
        <v>-3.88</v>
      </c>
      <c r="C15" s="13">
        <v>5.0000000000000002E-5</v>
      </c>
      <c r="D15" s="14">
        <v>3.88001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16" x14ac:dyDescent="0.25">
      <c r="B16" s="6">
        <v>-3.87</v>
      </c>
      <c r="C16" s="13">
        <v>5.0000000000000002E-5</v>
      </c>
      <c r="D16" s="14">
        <v>3.8700100000000002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2:16" x14ac:dyDescent="0.25">
      <c r="B17" s="6">
        <v>-3.86</v>
      </c>
      <c r="C17" s="13">
        <v>6.0000000000000002E-5</v>
      </c>
      <c r="D17" s="14">
        <v>3.8600099999999999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2:16" x14ac:dyDescent="0.25">
      <c r="B18" s="6">
        <v>-3.85</v>
      </c>
      <c r="C18" s="13">
        <v>6.0000000000000002E-5</v>
      </c>
      <c r="D18" s="14">
        <v>3.8500100000000002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2:16" x14ac:dyDescent="0.25">
      <c r="B19" s="6">
        <v>-3.84</v>
      </c>
      <c r="C19" s="13">
        <v>6.0000000000000002E-5</v>
      </c>
      <c r="D19" s="14">
        <v>3.8400099999999999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2:16" x14ac:dyDescent="0.25">
      <c r="B20" s="6">
        <v>-3.83</v>
      </c>
      <c r="C20" s="13">
        <v>6.0000000000000002E-5</v>
      </c>
      <c r="D20" s="14">
        <v>3.8300100000000001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2:16" x14ac:dyDescent="0.25">
      <c r="B21" s="6">
        <v>-3.82</v>
      </c>
      <c r="C21" s="13">
        <v>6.9999999999999994E-5</v>
      </c>
      <c r="D21" s="14">
        <v>3.82002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2:16" x14ac:dyDescent="0.25">
      <c r="B22" s="6">
        <v>-3.81</v>
      </c>
      <c r="C22" s="13">
        <v>6.9999999999999994E-5</v>
      </c>
      <c r="D22" s="14">
        <v>3.8100200000000002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2:16" x14ac:dyDescent="0.25">
      <c r="B23" s="6">
        <v>-3.8</v>
      </c>
      <c r="C23" s="13">
        <v>6.9999999999999994E-5</v>
      </c>
      <c r="D23" s="14">
        <v>3.80002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2:16" x14ac:dyDescent="0.25">
      <c r="B24" s="6">
        <v>-3.79</v>
      </c>
      <c r="C24" s="13">
        <v>8.0000000000000007E-5</v>
      </c>
      <c r="D24" s="14">
        <v>3.7900200000000002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2:16" x14ac:dyDescent="0.25">
      <c r="B25" s="6">
        <v>-3.78</v>
      </c>
      <c r="C25" s="13">
        <v>8.0000000000000007E-5</v>
      </c>
      <c r="D25" s="14">
        <v>3.7800199999999999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2:16" x14ac:dyDescent="0.25">
      <c r="B26" s="6">
        <v>-3.77</v>
      </c>
      <c r="C26" s="13">
        <v>8.0000000000000007E-5</v>
      </c>
      <c r="D26" s="14">
        <v>3.7700200000000001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2:16" x14ac:dyDescent="0.25">
      <c r="B27" s="6">
        <v>-3.76</v>
      </c>
      <c r="C27" s="13">
        <v>8.0000000000000007E-5</v>
      </c>
      <c r="D27" s="14">
        <v>3.7600199999999999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2:16" x14ac:dyDescent="0.25">
      <c r="B28" s="6">
        <v>-3.75</v>
      </c>
      <c r="C28" s="13">
        <v>9.0000000000000006E-5</v>
      </c>
      <c r="D28" s="14">
        <v>3.7500200000000001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2:16" x14ac:dyDescent="0.25">
      <c r="B29" s="6">
        <v>-3.74</v>
      </c>
      <c r="C29" s="13">
        <v>9.0000000000000006E-5</v>
      </c>
      <c r="D29" s="14">
        <v>3.7400199999999999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2:16" x14ac:dyDescent="0.25">
      <c r="B30" s="6">
        <v>-3.73</v>
      </c>
      <c r="C30" s="13">
        <v>1E-4</v>
      </c>
      <c r="D30" s="14">
        <v>3.7300200000000001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2:16" x14ac:dyDescent="0.25">
      <c r="B31" s="6">
        <v>-3.72</v>
      </c>
      <c r="C31" s="13">
        <v>1E-4</v>
      </c>
      <c r="D31" s="14">
        <v>3.7200199999999999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2:16" x14ac:dyDescent="0.25">
      <c r="B32" s="6">
        <v>-3.71</v>
      </c>
      <c r="C32" s="13">
        <v>1E-4</v>
      </c>
      <c r="D32" s="14">
        <v>3.7100200000000001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2:16" x14ac:dyDescent="0.25">
      <c r="B33" s="6">
        <v>-3.7</v>
      </c>
      <c r="C33" s="13">
        <v>1.1E-4</v>
      </c>
      <c r="D33" s="14">
        <v>3.7000299999999999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2:16" x14ac:dyDescent="0.25">
      <c r="B34" s="6">
        <v>-3.69</v>
      </c>
      <c r="C34" s="13">
        <v>1.1E-4</v>
      </c>
      <c r="D34" s="14">
        <v>3.6900300000000001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2:16" x14ac:dyDescent="0.25">
      <c r="B35" s="6">
        <v>-3.68</v>
      </c>
      <c r="C35" s="13">
        <v>1.2E-4</v>
      </c>
      <c r="D35" s="14">
        <v>3.6800299999999999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2:16" x14ac:dyDescent="0.25">
      <c r="B36" s="6">
        <v>-3.67</v>
      </c>
      <c r="C36" s="13">
        <v>1.2E-4</v>
      </c>
      <c r="D36" s="14">
        <v>3.6700300000000001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2:16" x14ac:dyDescent="0.25">
      <c r="B37" s="6">
        <v>-3.66</v>
      </c>
      <c r="C37" s="13">
        <v>1.2999999999999999E-4</v>
      </c>
      <c r="D37" s="14">
        <v>3.6600299999999999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2:16" x14ac:dyDescent="0.25">
      <c r="B38" s="6">
        <v>-3.65</v>
      </c>
      <c r="C38" s="13">
        <v>1.2999999999999999E-4</v>
      </c>
      <c r="D38" s="14">
        <v>3.6500300000000001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2:16" x14ac:dyDescent="0.25">
      <c r="B39" s="6">
        <v>-3.64</v>
      </c>
      <c r="C39" s="13">
        <v>1.3999999999999999E-4</v>
      </c>
      <c r="D39" s="14">
        <v>3.6400299999999999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2:16" x14ac:dyDescent="0.25">
      <c r="B40" s="6">
        <v>-3.63</v>
      </c>
      <c r="C40" s="13">
        <v>1.3999999999999999E-4</v>
      </c>
      <c r="D40" s="14">
        <v>3.6300300000000001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2:16" x14ac:dyDescent="0.25">
      <c r="B41" s="6">
        <v>-3.62</v>
      </c>
      <c r="C41" s="13">
        <v>1.4999999999999999E-4</v>
      </c>
      <c r="D41" s="14">
        <v>3.6200399999999999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2:16" x14ac:dyDescent="0.25">
      <c r="B42" s="6">
        <v>-3.61</v>
      </c>
      <c r="C42" s="13">
        <v>1.4999999999999999E-4</v>
      </c>
      <c r="D42" s="14">
        <v>3.6100400000000001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2:16" x14ac:dyDescent="0.25">
      <c r="B43" s="6">
        <v>-3.6</v>
      </c>
      <c r="C43" s="13">
        <v>1.6000000000000001E-4</v>
      </c>
      <c r="D43" s="14">
        <v>3.6000399999999999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2:16" x14ac:dyDescent="0.25">
      <c r="B44" s="6">
        <v>-3.59</v>
      </c>
      <c r="C44" s="13">
        <v>1.7000000000000001E-4</v>
      </c>
      <c r="D44" s="14">
        <v>3.5900400000000001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2:16" x14ac:dyDescent="0.25">
      <c r="B45" s="6">
        <v>-3.58</v>
      </c>
      <c r="C45" s="13">
        <v>1.7000000000000001E-4</v>
      </c>
      <c r="D45" s="14">
        <v>3.5800399999999999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2:16" x14ac:dyDescent="0.25">
      <c r="B46" s="6">
        <v>-3.57</v>
      </c>
      <c r="C46" s="13">
        <v>1.8000000000000001E-4</v>
      </c>
      <c r="D46" s="14">
        <v>3.5700400000000001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2:16" x14ac:dyDescent="0.25">
      <c r="B47" s="6">
        <v>-3.56</v>
      </c>
      <c r="C47" s="13">
        <v>1.9000000000000001E-4</v>
      </c>
      <c r="D47" s="14">
        <v>3.5600499999999999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2:16" x14ac:dyDescent="0.25">
      <c r="B48" s="6">
        <v>-3.55</v>
      </c>
      <c r="C48" s="13">
        <v>1.9000000000000001E-4</v>
      </c>
      <c r="D48" s="14">
        <v>3.5500500000000001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2:16" x14ac:dyDescent="0.25">
      <c r="B49" s="6">
        <v>-3.54</v>
      </c>
      <c r="C49" s="13">
        <v>2.0000000000000001E-4</v>
      </c>
      <c r="D49" s="14">
        <v>3.5400499999999999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2:16" x14ac:dyDescent="0.25">
      <c r="B50" s="6">
        <v>-3.53</v>
      </c>
      <c r="C50" s="13">
        <v>2.1000000000000001E-4</v>
      </c>
      <c r="D50" s="14">
        <v>3.5300500000000001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2:16" x14ac:dyDescent="0.25">
      <c r="B51" s="6">
        <v>-3.52</v>
      </c>
      <c r="C51" s="13">
        <v>2.2000000000000001E-4</v>
      </c>
      <c r="D51" s="14">
        <v>3.5200499999999999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2:16" x14ac:dyDescent="0.25">
      <c r="B52" s="6">
        <v>-3.51</v>
      </c>
      <c r="C52" s="13">
        <v>2.2000000000000001E-4</v>
      </c>
      <c r="D52" s="14">
        <v>3.5100600000000002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2:16" x14ac:dyDescent="0.25">
      <c r="B53" s="6">
        <v>-3.5</v>
      </c>
      <c r="C53" s="13">
        <v>2.3000000000000001E-4</v>
      </c>
      <c r="D53" s="14">
        <v>3.5000599999999999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2:16" x14ac:dyDescent="0.25">
      <c r="B54" s="6">
        <v>-3.49</v>
      </c>
      <c r="C54" s="13">
        <v>2.4000000000000001E-4</v>
      </c>
      <c r="D54" s="14">
        <v>3.4900600000000002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2:16" x14ac:dyDescent="0.25">
      <c r="B55" s="6">
        <v>-3.48</v>
      </c>
      <c r="C55" s="13">
        <v>2.5000000000000001E-4</v>
      </c>
      <c r="D55" s="14">
        <v>3.4800599999999999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2:16" x14ac:dyDescent="0.25">
      <c r="B56" s="6">
        <v>-3.47</v>
      </c>
      <c r="C56" s="13">
        <v>2.5999999999999998E-4</v>
      </c>
      <c r="D56" s="14">
        <v>3.4700700000000002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2:16" x14ac:dyDescent="0.25">
      <c r="B57" s="6">
        <v>-3.46</v>
      </c>
      <c r="C57" s="13">
        <v>2.7E-4</v>
      </c>
      <c r="D57" s="14">
        <v>3.46007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2:16" x14ac:dyDescent="0.25">
      <c r="B58" s="6">
        <v>-3.45</v>
      </c>
      <c r="C58" s="13">
        <v>2.7999999999999998E-4</v>
      </c>
      <c r="D58" s="14">
        <v>3.4500700000000002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2:16" x14ac:dyDescent="0.25">
      <c r="B59" s="6">
        <v>-3.44</v>
      </c>
      <c r="C59" s="13">
        <v>2.9E-4</v>
      </c>
      <c r="D59" s="14">
        <v>3.44007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2:16" x14ac:dyDescent="0.25">
      <c r="B60" s="6">
        <v>-3.43</v>
      </c>
      <c r="C60" s="13">
        <v>2.9999999999999997E-4</v>
      </c>
      <c r="D60" s="14">
        <v>3.4300799999999998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2:16" x14ac:dyDescent="0.25">
      <c r="B61" s="6">
        <v>-3.42</v>
      </c>
      <c r="C61" s="13">
        <v>3.1E-4</v>
      </c>
      <c r="D61" s="14">
        <v>3.42008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2:16" x14ac:dyDescent="0.25">
      <c r="B62" s="6">
        <v>-3.41</v>
      </c>
      <c r="C62" s="13">
        <v>3.2000000000000003E-4</v>
      </c>
      <c r="D62" s="14">
        <v>3.4100799999999998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2:16" x14ac:dyDescent="0.25">
      <c r="B63" s="6">
        <v>-3.4</v>
      </c>
      <c r="C63" s="13">
        <v>3.4000000000000002E-4</v>
      </c>
      <c r="D63" s="14">
        <v>3.4000900000000001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2:16" x14ac:dyDescent="0.25">
      <c r="B64" s="6">
        <v>-3.39</v>
      </c>
      <c r="C64" s="13">
        <v>3.5E-4</v>
      </c>
      <c r="D64" s="14">
        <v>3.3900899999999998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2:16" x14ac:dyDescent="0.25">
      <c r="B65" s="6">
        <v>-3.38</v>
      </c>
      <c r="C65" s="13">
        <v>3.6000000000000002E-4</v>
      </c>
      <c r="D65" s="14">
        <v>3.38009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2:16" x14ac:dyDescent="0.25">
      <c r="B66" s="6">
        <v>-3.37</v>
      </c>
      <c r="C66" s="13">
        <v>3.8000000000000002E-4</v>
      </c>
      <c r="D66" s="14">
        <v>3.3700999999999999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2:16" x14ac:dyDescent="0.25">
      <c r="B67" s="6">
        <v>-3.36</v>
      </c>
      <c r="C67" s="13">
        <v>3.8999999999999999E-4</v>
      </c>
      <c r="D67" s="14">
        <v>3.3601000000000001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2:16" x14ac:dyDescent="0.25">
      <c r="B68" s="6">
        <v>-3.35</v>
      </c>
      <c r="C68" s="13">
        <v>4.0000000000000002E-4</v>
      </c>
      <c r="D68" s="14">
        <v>3.3501099999999999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2:16" x14ac:dyDescent="0.25">
      <c r="B69" s="6">
        <v>-3.34</v>
      </c>
      <c r="C69" s="13">
        <v>4.2000000000000002E-4</v>
      </c>
      <c r="D69" s="14">
        <v>3.3401100000000001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2:16" x14ac:dyDescent="0.25">
      <c r="B70" s="6">
        <v>-3.33</v>
      </c>
      <c r="C70" s="13">
        <v>4.2999999999999999E-4</v>
      </c>
      <c r="D70" s="14">
        <v>3.3301099999999999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2:16" x14ac:dyDescent="0.25">
      <c r="B71" s="6">
        <v>-3.32</v>
      </c>
      <c r="C71" s="13">
        <v>4.4999999999999999E-4</v>
      </c>
      <c r="D71" s="14">
        <v>3.3201200000000002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2:16" x14ac:dyDescent="0.25">
      <c r="B72" s="6">
        <v>-3.31</v>
      </c>
      <c r="C72" s="13">
        <v>4.6999999999999999E-4</v>
      </c>
      <c r="D72" s="14">
        <v>3.31012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2:16" x14ac:dyDescent="0.25">
      <c r="B73" s="6">
        <v>-3.3</v>
      </c>
      <c r="C73" s="13">
        <v>4.8000000000000001E-4</v>
      </c>
      <c r="D73" s="14">
        <v>3.3001299999999998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2:16" x14ac:dyDescent="0.25">
      <c r="B74" s="6">
        <v>-3.29</v>
      </c>
      <c r="C74" s="13">
        <v>5.0000000000000001E-4</v>
      </c>
      <c r="D74" s="14">
        <v>3.29013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2:16" x14ac:dyDescent="0.25">
      <c r="B75" s="6">
        <v>-3.28</v>
      </c>
      <c r="C75" s="13">
        <v>5.1999999999999995E-4</v>
      </c>
      <c r="D75" s="14">
        <v>3.2801399999999998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2:16" x14ac:dyDescent="0.25">
      <c r="B76" s="6">
        <v>-3.27</v>
      </c>
      <c r="C76" s="13">
        <v>5.4000000000000001E-4</v>
      </c>
      <c r="D76" s="14">
        <v>3.27014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2:16" x14ac:dyDescent="0.25">
      <c r="B77" s="6">
        <v>-3.26</v>
      </c>
      <c r="C77" s="13">
        <v>5.5999999999999995E-4</v>
      </c>
      <c r="D77" s="14">
        <v>3.2601499999999999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2:16" x14ac:dyDescent="0.25">
      <c r="B78" s="6">
        <v>-3.25</v>
      </c>
      <c r="C78" s="13">
        <v>5.8E-4</v>
      </c>
      <c r="D78" s="14">
        <v>3.2501500000000001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2:16" x14ac:dyDescent="0.25">
      <c r="B79" s="6">
        <v>-3.24</v>
      </c>
      <c r="C79" s="13">
        <v>5.9999999999999995E-4</v>
      </c>
      <c r="D79" s="14">
        <v>3.2401599999999999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2:16" x14ac:dyDescent="0.25">
      <c r="B80" s="6">
        <v>-3.23</v>
      </c>
      <c r="C80" s="13">
        <v>6.2E-4</v>
      </c>
      <c r="D80" s="14">
        <v>3.2301700000000002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2:16" x14ac:dyDescent="0.25">
      <c r="B81" s="6">
        <v>-3.22</v>
      </c>
      <c r="C81" s="13">
        <v>6.4000000000000005E-4</v>
      </c>
      <c r="D81" s="14">
        <v>3.22017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2:16" x14ac:dyDescent="0.25">
      <c r="B82" s="6">
        <v>-3.21</v>
      </c>
      <c r="C82" s="13">
        <v>6.6E-4</v>
      </c>
      <c r="D82" s="14">
        <v>3.2101799999999998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2:16" x14ac:dyDescent="0.25">
      <c r="B83" s="6">
        <v>-3.2</v>
      </c>
      <c r="C83" s="13">
        <v>6.8999999999999997E-4</v>
      </c>
      <c r="D83" s="14">
        <v>3.2001900000000001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2:16" x14ac:dyDescent="0.25">
      <c r="B84" s="6">
        <v>-3.19</v>
      </c>
      <c r="C84" s="13">
        <v>7.1000000000000002E-4</v>
      </c>
      <c r="D84" s="14">
        <v>3.1901899999999999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2:16" x14ac:dyDescent="0.25">
      <c r="B85" s="6">
        <v>-3.18</v>
      </c>
      <c r="C85" s="13">
        <v>7.3999999999999999E-4</v>
      </c>
      <c r="D85" s="14">
        <v>3.1802000000000001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2:16" x14ac:dyDescent="0.25">
      <c r="B86" s="6">
        <v>-3.17</v>
      </c>
      <c r="C86" s="13">
        <v>7.6000000000000004E-4</v>
      </c>
      <c r="D86" s="14">
        <v>3.17021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2:16" x14ac:dyDescent="0.25">
      <c r="B87" s="6">
        <v>-3.16</v>
      </c>
      <c r="C87" s="13">
        <v>7.9000000000000001E-4</v>
      </c>
      <c r="D87" s="14">
        <v>3.1602100000000002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2:16" x14ac:dyDescent="0.25">
      <c r="B88" s="6">
        <v>-3.15</v>
      </c>
      <c r="C88" s="13">
        <v>8.1999999999999998E-4</v>
      </c>
      <c r="D88" s="14">
        <v>3.15022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2:16" x14ac:dyDescent="0.25">
      <c r="B89" s="6">
        <v>-3.14</v>
      </c>
      <c r="C89" s="13">
        <v>8.4000000000000003E-4</v>
      </c>
      <c r="D89" s="14">
        <v>3.1402299999999999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2:16" x14ac:dyDescent="0.25">
      <c r="B90" s="6">
        <v>-3.13</v>
      </c>
      <c r="C90" s="13">
        <v>8.7000000000000001E-4</v>
      </c>
      <c r="D90" s="14">
        <v>3.1302400000000001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2:16" x14ac:dyDescent="0.25">
      <c r="B91" s="6">
        <v>-3.12</v>
      </c>
      <c r="C91" s="13">
        <v>8.9999999999999998E-4</v>
      </c>
      <c r="D91" s="14">
        <v>3.12025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2:16" x14ac:dyDescent="0.25">
      <c r="B92" s="6">
        <v>-3.11</v>
      </c>
      <c r="C92" s="13">
        <v>9.3999999999999997E-4</v>
      </c>
      <c r="D92" s="14">
        <v>3.1102599999999998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2:16" x14ac:dyDescent="0.25">
      <c r="B93" s="6">
        <v>-3.1</v>
      </c>
      <c r="C93" s="13">
        <v>9.7000000000000005E-4</v>
      </c>
      <c r="D93" s="14">
        <v>3.1002700000000001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2:16" x14ac:dyDescent="0.25">
      <c r="B94" s="6">
        <v>-3.09</v>
      </c>
      <c r="C94" s="13">
        <v>1E-3</v>
      </c>
      <c r="D94" s="14">
        <v>3.0902799999999999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2:16" x14ac:dyDescent="0.25">
      <c r="B95" s="6">
        <v>-3.08</v>
      </c>
      <c r="C95" s="13">
        <v>1.0399999999999999E-3</v>
      </c>
      <c r="D95" s="14">
        <v>3.0802900000000002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2:16" x14ac:dyDescent="0.25">
      <c r="B96" s="6">
        <v>-3.07</v>
      </c>
      <c r="C96" s="13">
        <v>1.07E-3</v>
      </c>
      <c r="D96" s="14">
        <v>3.0703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2:16" x14ac:dyDescent="0.25">
      <c r="B97" s="6">
        <v>-3.06</v>
      </c>
      <c r="C97" s="13">
        <v>1.1100000000000001E-3</v>
      </c>
      <c r="D97" s="14">
        <v>3.0603099999999999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2:16" x14ac:dyDescent="0.25">
      <c r="B98" s="6">
        <v>-3.05</v>
      </c>
      <c r="C98" s="13">
        <v>1.14E-3</v>
      </c>
      <c r="D98" s="14">
        <v>3.0503200000000001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2:16" x14ac:dyDescent="0.25">
      <c r="B99" s="6">
        <v>-3.04</v>
      </c>
      <c r="C99" s="13">
        <v>1.1800000000000001E-3</v>
      </c>
      <c r="D99" s="14">
        <v>3.04033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2:16" x14ac:dyDescent="0.25">
      <c r="B100" s="6">
        <v>-3.03</v>
      </c>
      <c r="C100" s="13">
        <v>1.2199999999999999E-3</v>
      </c>
      <c r="D100" s="14">
        <v>3.0303399999999998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2:16" x14ac:dyDescent="0.25">
      <c r="B101" s="6">
        <v>-3.02</v>
      </c>
      <c r="C101" s="13">
        <v>1.2600000000000001E-3</v>
      </c>
      <c r="D101" s="14">
        <v>3.0203600000000002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2:16" x14ac:dyDescent="0.25">
      <c r="B102" s="6">
        <v>-3.01</v>
      </c>
      <c r="C102" s="13">
        <v>1.31E-3</v>
      </c>
      <c r="D102" s="14">
        <v>3.01037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2:16" x14ac:dyDescent="0.25">
      <c r="B103" s="6">
        <v>-3</v>
      </c>
      <c r="C103" s="13">
        <v>1.3500000000000001E-3</v>
      </c>
      <c r="D103" s="14">
        <v>3.0003799999999998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2:16" x14ac:dyDescent="0.25">
      <c r="B104" s="6">
        <v>-2.99</v>
      </c>
      <c r="C104" s="13">
        <v>1.39E-3</v>
      </c>
      <c r="D104" s="14">
        <v>2.9904000000000002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2:16" x14ac:dyDescent="0.25">
      <c r="B105" s="6">
        <v>-2.98</v>
      </c>
      <c r="C105" s="13">
        <v>1.4400000000000001E-3</v>
      </c>
      <c r="D105" s="14">
        <v>2.98041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2:16" x14ac:dyDescent="0.25">
      <c r="B106" s="6">
        <v>-2.97</v>
      </c>
      <c r="C106" s="13">
        <v>1.49E-3</v>
      </c>
      <c r="D106" s="14">
        <v>2.9704199999999998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2:16" x14ac:dyDescent="0.25">
      <c r="B107" s="6">
        <v>-2.96</v>
      </c>
      <c r="C107" s="13">
        <v>1.5399999999999999E-3</v>
      </c>
      <c r="D107" s="14">
        <v>2.9604400000000002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2:16" x14ac:dyDescent="0.25">
      <c r="B108" s="6">
        <v>-2.95</v>
      </c>
      <c r="C108" s="13">
        <v>1.5900000000000001E-3</v>
      </c>
      <c r="D108" s="14">
        <v>2.9504600000000001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2:16" x14ac:dyDescent="0.25">
      <c r="B109" s="6">
        <v>-2.94</v>
      </c>
      <c r="C109" s="13">
        <v>1.64E-3</v>
      </c>
      <c r="D109" s="14">
        <v>2.9404699999999999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2:16" x14ac:dyDescent="0.25">
      <c r="B110" s="6">
        <v>-2.93</v>
      </c>
      <c r="C110" s="13">
        <v>1.6900000000000001E-3</v>
      </c>
      <c r="D110" s="14">
        <v>2.9304899999999998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2:16" x14ac:dyDescent="0.25">
      <c r="B111" s="6">
        <v>-2.92</v>
      </c>
      <c r="C111" s="13">
        <v>1.75E-3</v>
      </c>
      <c r="D111" s="14">
        <v>2.9205100000000002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2:16" x14ac:dyDescent="0.25">
      <c r="B112" s="6">
        <v>-2.91</v>
      </c>
      <c r="C112" s="13">
        <v>1.81E-3</v>
      </c>
      <c r="D112" s="14">
        <v>2.91052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2:16" x14ac:dyDescent="0.25">
      <c r="B113" s="6">
        <v>-2.9</v>
      </c>
      <c r="C113" s="13">
        <v>1.8699999999999999E-3</v>
      </c>
      <c r="D113" s="14">
        <v>2.9005399999999999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2:16" x14ac:dyDescent="0.25">
      <c r="B114" s="6">
        <v>-2.89</v>
      </c>
      <c r="C114" s="13">
        <v>1.9300000000000001E-3</v>
      </c>
      <c r="D114" s="14">
        <v>2.8905599999999998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2:16" x14ac:dyDescent="0.25">
      <c r="B115" s="6">
        <v>-2.88</v>
      </c>
      <c r="C115" s="13">
        <v>1.99E-3</v>
      </c>
      <c r="D115" s="14">
        <v>2.8805800000000001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2:16" x14ac:dyDescent="0.25">
      <c r="B116" s="6">
        <v>-2.87</v>
      </c>
      <c r="C116" s="13">
        <v>2.0500000000000002E-3</v>
      </c>
      <c r="D116" s="14">
        <v>2.8706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2:16" x14ac:dyDescent="0.25">
      <c r="B117" s="6">
        <v>-2.86</v>
      </c>
      <c r="C117" s="13">
        <v>2.1199999999999999E-3</v>
      </c>
      <c r="D117" s="14">
        <v>2.8606199999999999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2:16" x14ac:dyDescent="0.25">
      <c r="B118" s="6">
        <v>-2.85</v>
      </c>
      <c r="C118" s="13">
        <v>2.1900000000000001E-3</v>
      </c>
      <c r="D118" s="14">
        <v>2.8506399999999998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2:16" x14ac:dyDescent="0.25">
      <c r="B119" s="6">
        <v>-2.84</v>
      </c>
      <c r="C119" s="13">
        <v>2.2599999999999999E-3</v>
      </c>
      <c r="D119" s="14">
        <v>2.8406600000000002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2:16" x14ac:dyDescent="0.25">
      <c r="B120" s="6">
        <v>-2.83</v>
      </c>
      <c r="C120" s="13">
        <v>2.33E-3</v>
      </c>
      <c r="D120" s="14">
        <v>2.8306900000000002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2:16" x14ac:dyDescent="0.25">
      <c r="B121" s="6">
        <v>-2.82</v>
      </c>
      <c r="C121" s="13">
        <v>2.3999999999999998E-3</v>
      </c>
      <c r="D121" s="14">
        <v>2.8207100000000001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2:16" x14ac:dyDescent="0.25">
      <c r="B122" s="6">
        <v>-2.81</v>
      </c>
      <c r="C122" s="13">
        <v>2.48E-3</v>
      </c>
      <c r="D122" s="14">
        <v>2.81074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2:16" x14ac:dyDescent="0.25">
      <c r="B123" s="6">
        <v>-2.8</v>
      </c>
      <c r="C123" s="13">
        <v>2.5600000000000002E-3</v>
      </c>
      <c r="D123" s="14">
        <v>2.8007599999999999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2:16" x14ac:dyDescent="0.25">
      <c r="B124" s="6">
        <v>-2.79</v>
      </c>
      <c r="C124" s="13">
        <v>2.64E-3</v>
      </c>
      <c r="D124" s="14">
        <v>2.7907899999999999</v>
      </c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2:16" x14ac:dyDescent="0.25">
      <c r="B125" s="6">
        <v>-2.78</v>
      </c>
      <c r="C125" s="13">
        <v>2.7200000000000002E-3</v>
      </c>
      <c r="D125" s="14">
        <v>2.7808099999999998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2:16" x14ac:dyDescent="0.25">
      <c r="B126" s="6">
        <v>-2.77</v>
      </c>
      <c r="C126" s="13">
        <v>2.8E-3</v>
      </c>
      <c r="D126" s="14">
        <v>2.7708400000000002</v>
      </c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2:16" x14ac:dyDescent="0.25">
      <c r="B127" s="6">
        <v>-2.76</v>
      </c>
      <c r="C127" s="13">
        <v>2.8900000000000002E-3</v>
      </c>
      <c r="D127" s="14">
        <v>2.7608700000000002</v>
      </c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2:16" x14ac:dyDescent="0.25">
      <c r="B128" s="6">
        <v>-2.75</v>
      </c>
      <c r="C128" s="13">
        <v>2.98E-3</v>
      </c>
      <c r="D128" s="14">
        <v>2.7509000000000001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2:16" x14ac:dyDescent="0.25">
      <c r="B129" s="6">
        <v>-2.74</v>
      </c>
      <c r="C129" s="13">
        <v>3.0699999999999998E-3</v>
      </c>
      <c r="D129" s="14">
        <v>2.7409300000000001</v>
      </c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2:16" x14ac:dyDescent="0.25">
      <c r="B130" s="6">
        <v>-2.73</v>
      </c>
      <c r="C130" s="13">
        <v>3.1700000000000001E-3</v>
      </c>
      <c r="D130" s="14">
        <v>2.7309600000000001</v>
      </c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2:16" x14ac:dyDescent="0.25">
      <c r="B131" s="6">
        <v>-2.72</v>
      </c>
      <c r="C131" s="13">
        <v>3.2599999999999999E-3</v>
      </c>
      <c r="D131" s="14">
        <v>2.72099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2:16" x14ac:dyDescent="0.25">
      <c r="B132" s="6">
        <v>-2.71</v>
      </c>
      <c r="C132" s="13">
        <v>3.3600000000000001E-3</v>
      </c>
      <c r="D132" s="14">
        <v>2.7110300000000001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2:16" x14ac:dyDescent="0.25">
      <c r="B133" s="6">
        <v>-2.7</v>
      </c>
      <c r="C133" s="13">
        <v>3.47E-3</v>
      </c>
      <c r="D133" s="14">
        <v>2.70106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2:16" x14ac:dyDescent="0.25">
      <c r="B134" s="6">
        <v>-2.69</v>
      </c>
      <c r="C134" s="13">
        <v>3.5699999999999998E-3</v>
      </c>
      <c r="D134" s="14">
        <v>2.6911</v>
      </c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2:16" x14ac:dyDescent="0.25">
      <c r="B135" s="6">
        <v>-2.68</v>
      </c>
      <c r="C135" s="13">
        <v>3.6800000000000001E-3</v>
      </c>
      <c r="D135" s="14">
        <v>2.68113</v>
      </c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2:16" x14ac:dyDescent="0.25">
      <c r="B136" s="6">
        <v>-2.67</v>
      </c>
      <c r="C136" s="13">
        <v>3.79E-3</v>
      </c>
      <c r="D136" s="14">
        <v>2.67117</v>
      </c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2:16" x14ac:dyDescent="0.25">
      <c r="B137" s="6">
        <v>-2.66</v>
      </c>
      <c r="C137" s="13">
        <v>3.9100000000000003E-3</v>
      </c>
      <c r="D137" s="14">
        <v>2.6612100000000001</v>
      </c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2:16" x14ac:dyDescent="0.25">
      <c r="B138" s="6">
        <v>-2.65</v>
      </c>
      <c r="C138" s="13">
        <v>4.0200000000000001E-3</v>
      </c>
      <c r="D138" s="14">
        <v>2.6512500000000001</v>
      </c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2:16" x14ac:dyDescent="0.25">
      <c r="B139" s="6">
        <v>-2.64</v>
      </c>
      <c r="C139" s="13">
        <v>4.15E-3</v>
      </c>
      <c r="D139" s="14">
        <v>2.6412900000000001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2:16" x14ac:dyDescent="0.25">
      <c r="B140" s="6">
        <v>-2.63</v>
      </c>
      <c r="C140" s="13">
        <v>4.2700000000000004E-3</v>
      </c>
      <c r="D140" s="14">
        <v>2.6313300000000002</v>
      </c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2:16" x14ac:dyDescent="0.25">
      <c r="B141" s="6">
        <v>-2.62</v>
      </c>
      <c r="C141" s="13">
        <v>4.4000000000000003E-3</v>
      </c>
      <c r="D141" s="14">
        <v>2.6213700000000002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2:16" x14ac:dyDescent="0.25">
      <c r="B142" s="6">
        <v>-2.61</v>
      </c>
      <c r="C142" s="13">
        <v>4.5300000000000002E-3</v>
      </c>
      <c r="D142" s="14">
        <v>2.6114199999999999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2:16" x14ac:dyDescent="0.25">
      <c r="B143" s="6">
        <v>-2.6</v>
      </c>
      <c r="C143" s="13">
        <v>4.6600000000000001E-3</v>
      </c>
      <c r="D143" s="14">
        <v>2.6014599999999999</v>
      </c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2:16" x14ac:dyDescent="0.25">
      <c r="B144" s="6">
        <v>-2.59</v>
      </c>
      <c r="C144" s="13">
        <v>4.7999999999999996E-3</v>
      </c>
      <c r="D144" s="14">
        <v>2.59151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2:16" x14ac:dyDescent="0.25">
      <c r="B145" s="6">
        <v>-2.58</v>
      </c>
      <c r="C145" s="13">
        <v>4.9399999999999999E-3</v>
      </c>
      <c r="D145" s="14">
        <v>2.5815600000000001</v>
      </c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2:16" x14ac:dyDescent="0.25">
      <c r="B146" s="6">
        <v>-2.57</v>
      </c>
      <c r="C146" s="13">
        <v>5.0800000000000003E-3</v>
      </c>
      <c r="D146" s="14">
        <v>2.5716100000000002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2:16" x14ac:dyDescent="0.25">
      <c r="B147" s="6">
        <v>-2.56</v>
      </c>
      <c r="C147" s="13">
        <v>5.2300000000000003E-3</v>
      </c>
      <c r="D147" s="14">
        <v>2.5616599999999998</v>
      </c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2:16" x14ac:dyDescent="0.25">
      <c r="B148" s="6">
        <v>-2.5499999999999998</v>
      </c>
      <c r="C148" s="13">
        <v>5.3899999999999998E-3</v>
      </c>
      <c r="D148" s="14">
        <v>2.5517099999999999</v>
      </c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2:16" x14ac:dyDescent="0.25">
      <c r="B149" s="6">
        <v>-2.54</v>
      </c>
      <c r="C149" s="13">
        <v>5.5399999999999998E-3</v>
      </c>
      <c r="D149" s="14">
        <v>2.5417700000000001</v>
      </c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2:16" x14ac:dyDescent="0.25">
      <c r="B150" s="6">
        <v>-2.5299999999999998</v>
      </c>
      <c r="C150" s="13">
        <v>5.7000000000000002E-3</v>
      </c>
      <c r="D150" s="14">
        <v>2.5318299999999998</v>
      </c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2:16" x14ac:dyDescent="0.25">
      <c r="B151" s="6">
        <v>-2.52</v>
      </c>
      <c r="C151" s="13">
        <v>5.8700000000000002E-3</v>
      </c>
      <c r="D151" s="14">
        <v>2.5218799999999999</v>
      </c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2:16" x14ac:dyDescent="0.25">
      <c r="B152" s="6">
        <v>-2.5099999999999998</v>
      </c>
      <c r="C152" s="13">
        <v>6.0400000000000002E-3</v>
      </c>
      <c r="D152" s="14">
        <v>2.5119400000000001</v>
      </c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2:16" x14ac:dyDescent="0.25">
      <c r="B153" s="6">
        <v>-2.5</v>
      </c>
      <c r="C153" s="13">
        <v>6.2100000000000002E-3</v>
      </c>
      <c r="D153" s="14">
        <v>2.5019999999999998</v>
      </c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2:16" x14ac:dyDescent="0.25">
      <c r="B154" s="6">
        <v>-2.4900000000000002</v>
      </c>
      <c r="C154" s="13">
        <v>6.3899999999999998E-3</v>
      </c>
      <c r="D154" s="14">
        <v>2.49207</v>
      </c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2:16" x14ac:dyDescent="0.25">
      <c r="B155" s="6">
        <v>-2.48</v>
      </c>
      <c r="C155" s="13">
        <v>6.5700000000000003E-3</v>
      </c>
      <c r="D155" s="14">
        <v>2.4821300000000002</v>
      </c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2:16" x14ac:dyDescent="0.25">
      <c r="B156" s="6">
        <v>-2.4700000000000002</v>
      </c>
      <c r="C156" s="13">
        <v>6.7600000000000004E-3</v>
      </c>
      <c r="D156" s="14">
        <v>2.4722</v>
      </c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2:16" x14ac:dyDescent="0.25">
      <c r="B157" s="6">
        <v>-2.46</v>
      </c>
      <c r="C157" s="13">
        <v>6.9499999999999996E-3</v>
      </c>
      <c r="D157" s="14">
        <v>2.4622700000000002</v>
      </c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2:16" x14ac:dyDescent="0.25">
      <c r="B158" s="6">
        <v>-2.4500000000000002</v>
      </c>
      <c r="C158" s="13">
        <v>7.1399999999999996E-3</v>
      </c>
      <c r="D158" s="14">
        <v>2.45234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2:16" x14ac:dyDescent="0.25">
      <c r="B159" s="6">
        <v>-2.44</v>
      </c>
      <c r="C159" s="13">
        <v>7.3400000000000002E-3</v>
      </c>
      <c r="D159" s="14">
        <v>2.4424100000000002</v>
      </c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2:16" x14ac:dyDescent="0.25">
      <c r="B160" s="6">
        <v>-2.4300000000000002</v>
      </c>
      <c r="C160" s="13">
        <v>7.5500000000000003E-3</v>
      </c>
      <c r="D160" s="14">
        <v>2.43248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2:16" x14ac:dyDescent="0.25">
      <c r="B161" s="6">
        <v>-2.42</v>
      </c>
      <c r="C161" s="13">
        <v>7.7600000000000004E-3</v>
      </c>
      <c r="D161" s="14">
        <v>2.4225599999999998</v>
      </c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2:16" x14ac:dyDescent="0.25">
      <c r="B162" s="6">
        <v>-2.41</v>
      </c>
      <c r="C162" s="13">
        <v>7.9799999999999992E-3</v>
      </c>
      <c r="D162" s="14">
        <v>2.4126400000000001</v>
      </c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2:16" x14ac:dyDescent="0.25">
      <c r="B163" s="6">
        <v>-2.4</v>
      </c>
      <c r="C163" s="13">
        <v>8.2000000000000007E-3</v>
      </c>
      <c r="D163" s="14">
        <v>2.40272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2:16" x14ac:dyDescent="0.25">
      <c r="B164" s="6">
        <v>-2.39</v>
      </c>
      <c r="C164" s="13">
        <v>8.4200000000000004E-3</v>
      </c>
      <c r="D164" s="14">
        <v>2.3927999999999998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2:16" x14ac:dyDescent="0.25">
      <c r="B165" s="6">
        <v>-2.38</v>
      </c>
      <c r="C165" s="13">
        <v>8.6599999999999993E-3</v>
      </c>
      <c r="D165" s="14">
        <v>2.3828900000000002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2:16" x14ac:dyDescent="0.25">
      <c r="B166" s="6">
        <v>-2.37</v>
      </c>
      <c r="C166" s="13">
        <v>8.8900000000000003E-3</v>
      </c>
      <c r="D166" s="14">
        <v>2.3729800000000001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2:16" x14ac:dyDescent="0.25">
      <c r="B167" s="6">
        <v>-2.36</v>
      </c>
      <c r="C167" s="13">
        <v>9.1400000000000006E-3</v>
      </c>
      <c r="D167" s="14">
        <v>2.36307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2:16" x14ac:dyDescent="0.25">
      <c r="B168" s="6">
        <v>-2.35</v>
      </c>
      <c r="C168" s="13">
        <v>9.3900000000000008E-3</v>
      </c>
      <c r="D168" s="14">
        <v>2.3531599999999999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2:16" x14ac:dyDescent="0.25">
      <c r="B169" s="6">
        <v>-2.34</v>
      </c>
      <c r="C169" s="13">
        <v>9.6399999999999993E-3</v>
      </c>
      <c r="D169" s="14">
        <v>2.3432499999999998</v>
      </c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2:16" x14ac:dyDescent="0.25">
      <c r="B170" s="6">
        <v>-2.33</v>
      </c>
      <c r="C170" s="13">
        <v>9.9000000000000008E-3</v>
      </c>
      <c r="D170" s="14">
        <v>2.3333499999999998</v>
      </c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2:16" x14ac:dyDescent="0.25">
      <c r="B171" s="6">
        <v>-2.3199999999999998</v>
      </c>
      <c r="C171" s="13">
        <v>1.017E-2</v>
      </c>
      <c r="D171" s="14">
        <v>2.3234499999999998</v>
      </c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2:16" x14ac:dyDescent="0.25">
      <c r="B172" s="6">
        <v>-2.31</v>
      </c>
      <c r="C172" s="13">
        <v>1.044E-2</v>
      </c>
      <c r="D172" s="14">
        <v>2.3135599999999998</v>
      </c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2:16" x14ac:dyDescent="0.25">
      <c r="B173" s="6">
        <v>-2.2999999999999998</v>
      </c>
      <c r="C173" s="13">
        <v>1.072E-2</v>
      </c>
      <c r="D173" s="14">
        <v>2.3036599999999998</v>
      </c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2:16" x14ac:dyDescent="0.25">
      <c r="B174" s="6">
        <v>-2.29</v>
      </c>
      <c r="C174" s="13">
        <v>1.1010000000000001E-2</v>
      </c>
      <c r="D174" s="14">
        <v>2.2937699999999999</v>
      </c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2:16" x14ac:dyDescent="0.25">
      <c r="B175" s="6">
        <v>-2.2799999999999998</v>
      </c>
      <c r="C175" s="13">
        <v>1.1299999999999999E-2</v>
      </c>
      <c r="D175" s="14">
        <v>2.2838799999999999</v>
      </c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2:16" x14ac:dyDescent="0.25">
      <c r="B176" s="6">
        <v>-2.27</v>
      </c>
      <c r="C176" s="13">
        <v>1.1599999999999999E-2</v>
      </c>
      <c r="D176" s="14">
        <v>2.274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2:16" x14ac:dyDescent="0.25">
      <c r="B177" s="6">
        <v>-2.2599999999999998</v>
      </c>
      <c r="C177" s="13">
        <v>1.191E-2</v>
      </c>
      <c r="D177" s="14">
        <v>2.2641100000000001</v>
      </c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2:16" x14ac:dyDescent="0.25">
      <c r="B178" s="6">
        <v>-2.25</v>
      </c>
      <c r="C178" s="13">
        <v>1.222E-2</v>
      </c>
      <c r="D178" s="14">
        <v>2.2542300000000002</v>
      </c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2:16" x14ac:dyDescent="0.25">
      <c r="B179" s="6">
        <v>-2.2400000000000002</v>
      </c>
      <c r="C179" s="13">
        <v>1.255E-2</v>
      </c>
      <c r="D179" s="14">
        <v>2.2443599999999999</v>
      </c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2:16" x14ac:dyDescent="0.25">
      <c r="B180" s="6">
        <v>-2.23</v>
      </c>
      <c r="C180" s="13">
        <v>1.2869999999999999E-2</v>
      </c>
      <c r="D180" s="14">
        <v>2.2344900000000001</v>
      </c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2:16" x14ac:dyDescent="0.25">
      <c r="B181" s="6">
        <v>-2.2200000000000002</v>
      </c>
      <c r="C181" s="13">
        <v>1.321E-2</v>
      </c>
      <c r="D181" s="14">
        <v>2.2246199999999998</v>
      </c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2:16" x14ac:dyDescent="0.25">
      <c r="B182" s="6">
        <v>-2.21</v>
      </c>
      <c r="C182" s="13">
        <v>1.355E-2</v>
      </c>
      <c r="D182" s="14">
        <v>2.21475</v>
      </c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2:16" x14ac:dyDescent="0.25">
      <c r="B183" s="6">
        <v>-2.2000000000000002</v>
      </c>
      <c r="C183" s="13">
        <v>1.3899999999999999E-2</v>
      </c>
      <c r="D183" s="14">
        <v>2.2048899999999998</v>
      </c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2:16" x14ac:dyDescent="0.25">
      <c r="B184" s="6">
        <v>-2.19</v>
      </c>
      <c r="C184" s="13">
        <v>1.426E-2</v>
      </c>
      <c r="D184" s="14">
        <v>2.19503</v>
      </c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2:16" x14ac:dyDescent="0.25">
      <c r="B185" s="6">
        <v>-2.1800000000000002</v>
      </c>
      <c r="C185" s="13">
        <v>1.4630000000000001E-2</v>
      </c>
      <c r="D185" s="14">
        <v>2.1851699999999998</v>
      </c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2:16" x14ac:dyDescent="0.25">
      <c r="B186" s="6">
        <v>-2.17</v>
      </c>
      <c r="C186" s="13">
        <v>1.4999999999999999E-2</v>
      </c>
      <c r="D186" s="14">
        <v>2.1753200000000001</v>
      </c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2:16" x14ac:dyDescent="0.25">
      <c r="B187" s="6">
        <v>-2.16</v>
      </c>
      <c r="C187" s="13">
        <v>1.5389999999999999E-2</v>
      </c>
      <c r="D187" s="14">
        <v>2.16547</v>
      </c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2:16" x14ac:dyDescent="0.25">
      <c r="B188" s="6">
        <v>-2.15</v>
      </c>
      <c r="C188" s="13">
        <v>1.5779999999999999E-2</v>
      </c>
      <c r="D188" s="14">
        <v>2.1556299999999999</v>
      </c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2:16" x14ac:dyDescent="0.25">
      <c r="B189" s="6">
        <v>-2.14</v>
      </c>
      <c r="C189" s="13">
        <v>1.618E-2</v>
      </c>
      <c r="D189" s="14">
        <v>2.1457899999999999</v>
      </c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2:16" x14ac:dyDescent="0.25">
      <c r="B190" s="6">
        <v>-2.13</v>
      </c>
      <c r="C190" s="13">
        <v>1.6590000000000001E-2</v>
      </c>
      <c r="D190" s="14">
        <v>2.1359499999999998</v>
      </c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2:16" x14ac:dyDescent="0.25">
      <c r="B191" s="6">
        <v>-2.12</v>
      </c>
      <c r="C191" s="13">
        <v>1.7000000000000001E-2</v>
      </c>
      <c r="D191" s="14">
        <v>2.1261199999999998</v>
      </c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2:16" x14ac:dyDescent="0.25">
      <c r="B192" s="6">
        <v>-2.11</v>
      </c>
      <c r="C192" s="13">
        <v>1.7430000000000001E-2</v>
      </c>
      <c r="D192" s="14">
        <v>2.1162899999999998</v>
      </c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2:16" x14ac:dyDescent="0.25">
      <c r="B193" s="6">
        <v>-2.1</v>
      </c>
      <c r="C193" s="13">
        <v>1.7860000000000001E-2</v>
      </c>
      <c r="D193" s="14">
        <v>2.1064699999999998</v>
      </c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2:16" x14ac:dyDescent="0.25">
      <c r="B194" s="6">
        <v>-2.09</v>
      </c>
      <c r="C194" s="13">
        <v>1.831E-2</v>
      </c>
      <c r="D194" s="14">
        <v>2.0966499999999999</v>
      </c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2:16" x14ac:dyDescent="0.25">
      <c r="B195" s="6">
        <v>-2.08</v>
      </c>
      <c r="C195" s="13">
        <v>1.8759999999999999E-2</v>
      </c>
      <c r="D195" s="14">
        <v>2.08683</v>
      </c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2:16" x14ac:dyDescent="0.25">
      <c r="B196" s="6">
        <v>-2.0699999999999998</v>
      </c>
      <c r="C196" s="13">
        <v>1.9230000000000001E-2</v>
      </c>
      <c r="D196" s="14">
        <v>2.0770200000000001</v>
      </c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2:16" x14ac:dyDescent="0.25">
      <c r="B197" s="6">
        <v>-2.06</v>
      </c>
      <c r="C197" s="13">
        <v>1.9699999999999999E-2</v>
      </c>
      <c r="D197" s="14">
        <v>2.0672199999999998</v>
      </c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2:16" x14ac:dyDescent="0.25">
      <c r="B198" s="6">
        <v>-2.0499999999999998</v>
      </c>
      <c r="C198" s="13">
        <v>2.018E-2</v>
      </c>
      <c r="D198" s="14">
        <v>2.05742</v>
      </c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2:16" x14ac:dyDescent="0.25">
      <c r="B199" s="6">
        <v>-2.04</v>
      </c>
      <c r="C199" s="13">
        <v>2.068E-2</v>
      </c>
      <c r="D199" s="14">
        <v>2.0476200000000002</v>
      </c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2:16" x14ac:dyDescent="0.25">
      <c r="B200" s="6">
        <v>-2.0299999999999998</v>
      </c>
      <c r="C200" s="13">
        <v>2.1180000000000001E-2</v>
      </c>
      <c r="D200" s="14">
        <v>2.03783</v>
      </c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2:16" x14ac:dyDescent="0.25">
      <c r="B201" s="6">
        <v>-2.02</v>
      </c>
      <c r="C201" s="13">
        <v>2.1690000000000001E-2</v>
      </c>
      <c r="D201" s="14">
        <v>2.0280499999999999</v>
      </c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2:16" x14ac:dyDescent="0.25">
      <c r="B202" s="6">
        <v>-2.0099999999999998</v>
      </c>
      <c r="C202" s="13">
        <v>2.222E-2</v>
      </c>
      <c r="D202" s="14">
        <v>2.0182699999999998</v>
      </c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2:16" x14ac:dyDescent="0.25">
      <c r="B203" s="6">
        <v>-2</v>
      </c>
      <c r="C203" s="13">
        <v>2.2749999999999999E-2</v>
      </c>
      <c r="D203" s="14">
        <v>2.0084900000000001</v>
      </c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2:16" x14ac:dyDescent="0.25">
      <c r="B204" s="6">
        <v>-1.99</v>
      </c>
      <c r="C204" s="13">
        <v>2.3300000000000001E-2</v>
      </c>
      <c r="D204" s="14">
        <v>1.9987200000000001</v>
      </c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2:16" x14ac:dyDescent="0.25">
      <c r="B205" s="6">
        <v>-1.98</v>
      </c>
      <c r="C205" s="13">
        <v>2.385E-2</v>
      </c>
      <c r="D205" s="14">
        <v>1.9889600000000001</v>
      </c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2:16" x14ac:dyDescent="0.25">
      <c r="B206" s="6">
        <v>-1.97</v>
      </c>
      <c r="C206" s="13">
        <v>2.4420000000000001E-2</v>
      </c>
      <c r="D206" s="14">
        <v>1.9792000000000001</v>
      </c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2:16" x14ac:dyDescent="0.25">
      <c r="B207" s="6">
        <v>-1.96</v>
      </c>
      <c r="C207" s="13">
        <v>2.5000000000000001E-2</v>
      </c>
      <c r="D207" s="14">
        <v>1.9694499999999999</v>
      </c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2:16" x14ac:dyDescent="0.25">
      <c r="B208" s="6">
        <v>-1.95</v>
      </c>
      <c r="C208" s="13">
        <v>2.5590000000000002E-2</v>
      </c>
      <c r="D208" s="14">
        <v>1.9597</v>
      </c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2:16" x14ac:dyDescent="0.25">
      <c r="B209" s="6">
        <v>-1.94</v>
      </c>
      <c r="C209" s="13">
        <v>2.6190000000000001E-2</v>
      </c>
      <c r="D209" s="14">
        <v>1.9499599999999999</v>
      </c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2:16" x14ac:dyDescent="0.25">
      <c r="B210" s="6">
        <v>-1.93</v>
      </c>
      <c r="C210" s="13">
        <v>2.6800000000000001E-2</v>
      </c>
      <c r="D210" s="14">
        <v>1.9402200000000001</v>
      </c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2:16" x14ac:dyDescent="0.25">
      <c r="B211" s="6">
        <v>-1.92</v>
      </c>
      <c r="C211" s="13">
        <v>2.743E-2</v>
      </c>
      <c r="D211" s="14">
        <v>1.93049</v>
      </c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2:16" x14ac:dyDescent="0.25">
      <c r="B212" s="6">
        <v>-1.91</v>
      </c>
      <c r="C212" s="13">
        <v>2.8070000000000001E-2</v>
      </c>
      <c r="D212" s="14">
        <v>1.9207700000000001</v>
      </c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2:16" x14ac:dyDescent="0.25">
      <c r="B213" s="6">
        <v>-1.9</v>
      </c>
      <c r="C213" s="13">
        <v>2.8719999999999999E-2</v>
      </c>
      <c r="D213" s="14">
        <v>1.9110499999999999</v>
      </c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2:16" x14ac:dyDescent="0.25">
      <c r="B214" s="6">
        <v>-1.89</v>
      </c>
      <c r="C214" s="13">
        <v>2.938E-2</v>
      </c>
      <c r="D214" s="14">
        <v>1.90134</v>
      </c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2:16" x14ac:dyDescent="0.25">
      <c r="B215" s="6">
        <v>-1.88</v>
      </c>
      <c r="C215" s="13">
        <v>3.005E-2</v>
      </c>
      <c r="D215" s="14">
        <v>1.89164</v>
      </c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2:16" x14ac:dyDescent="0.25">
      <c r="B216" s="6">
        <v>-1.87</v>
      </c>
      <c r="C216" s="13">
        <v>3.074E-2</v>
      </c>
      <c r="D216" s="14">
        <v>1.88195</v>
      </c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2:16" x14ac:dyDescent="0.25">
      <c r="B217" s="6">
        <v>-1.86</v>
      </c>
      <c r="C217" s="13">
        <v>3.1440000000000003E-2</v>
      </c>
      <c r="D217" s="14">
        <v>1.87226</v>
      </c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2:16" x14ac:dyDescent="0.25">
      <c r="B218" s="6">
        <v>-1.85</v>
      </c>
      <c r="C218" s="13">
        <v>3.2160000000000001E-2</v>
      </c>
      <c r="D218" s="14">
        <v>1.8625700000000001</v>
      </c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2:16" x14ac:dyDescent="0.25">
      <c r="B219" s="6">
        <v>-1.84</v>
      </c>
      <c r="C219" s="13">
        <v>3.288E-2</v>
      </c>
      <c r="D219" s="14">
        <v>1.8529</v>
      </c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2:16" x14ac:dyDescent="0.25">
      <c r="B220" s="6">
        <v>-1.83</v>
      </c>
      <c r="C220" s="13">
        <v>3.3619999999999997E-2</v>
      </c>
      <c r="D220" s="14">
        <v>1.8432299999999999</v>
      </c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2:16" x14ac:dyDescent="0.25">
      <c r="B221" s="6">
        <v>-1.82</v>
      </c>
      <c r="C221" s="13">
        <v>3.4380000000000001E-2</v>
      </c>
      <c r="D221" s="14">
        <v>1.8335699999999999</v>
      </c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2:16" x14ac:dyDescent="0.25">
      <c r="B222" s="6">
        <v>-1.81</v>
      </c>
      <c r="C222" s="13">
        <v>3.5150000000000001E-2</v>
      </c>
      <c r="D222" s="14">
        <v>1.82392</v>
      </c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2:16" x14ac:dyDescent="0.25">
      <c r="B223" s="6">
        <v>-1.8</v>
      </c>
      <c r="C223" s="13">
        <v>3.5929999999999997E-2</v>
      </c>
      <c r="D223" s="14">
        <v>1.8142799999999999</v>
      </c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2:16" x14ac:dyDescent="0.25">
      <c r="B224" s="6">
        <v>-1.79</v>
      </c>
      <c r="C224" s="13">
        <v>3.6729999999999999E-2</v>
      </c>
      <c r="D224" s="14">
        <v>1.80464</v>
      </c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2:16" x14ac:dyDescent="0.25">
      <c r="B225" s="6">
        <v>-1.78</v>
      </c>
      <c r="C225" s="13">
        <v>3.7539999999999997E-2</v>
      </c>
      <c r="D225" s="14">
        <v>1.79501</v>
      </c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2:16" x14ac:dyDescent="0.25">
      <c r="B226" s="6">
        <v>-1.77</v>
      </c>
      <c r="C226" s="13">
        <v>3.8359999999999998E-2</v>
      </c>
      <c r="D226" s="14">
        <v>1.78539</v>
      </c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2:16" x14ac:dyDescent="0.25">
      <c r="B227" s="6">
        <v>-1.76</v>
      </c>
      <c r="C227" s="13">
        <v>3.9199999999999999E-2</v>
      </c>
      <c r="D227" s="14">
        <v>1.7757799999999999</v>
      </c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2:16" x14ac:dyDescent="0.25">
      <c r="B228" s="6">
        <v>-1.75</v>
      </c>
      <c r="C228" s="13">
        <v>4.0059999999999998E-2</v>
      </c>
      <c r="D228" s="14">
        <v>1.76617</v>
      </c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2:16" x14ac:dyDescent="0.25">
      <c r="B229" s="6">
        <v>-1.74</v>
      </c>
      <c r="C229" s="13">
        <v>4.0930000000000001E-2</v>
      </c>
      <c r="D229" s="14">
        <v>1.75658</v>
      </c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2:16" x14ac:dyDescent="0.25">
      <c r="B230" s="6">
        <v>-1.73</v>
      </c>
      <c r="C230" s="13">
        <v>4.1820000000000003E-2</v>
      </c>
      <c r="D230" s="14">
        <v>1.74699</v>
      </c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2:16" x14ac:dyDescent="0.25">
      <c r="B231" s="6">
        <v>-1.72</v>
      </c>
      <c r="C231" s="13">
        <v>4.2720000000000001E-2</v>
      </c>
      <c r="D231" s="14">
        <v>1.73742</v>
      </c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2:16" x14ac:dyDescent="0.25">
      <c r="B232" s="6">
        <v>-1.71</v>
      </c>
      <c r="C232" s="13">
        <v>4.3630000000000002E-2</v>
      </c>
      <c r="D232" s="14">
        <v>1.7278500000000001</v>
      </c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2:16" x14ac:dyDescent="0.25">
      <c r="B233" s="6">
        <v>-1.7</v>
      </c>
      <c r="C233" s="13">
        <v>4.4569999999999999E-2</v>
      </c>
      <c r="D233" s="14">
        <v>1.7182900000000001</v>
      </c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2:16" x14ac:dyDescent="0.25">
      <c r="B234" s="6">
        <v>-1.69</v>
      </c>
      <c r="C234" s="13">
        <v>4.5510000000000002E-2</v>
      </c>
      <c r="D234" s="14">
        <v>1.7087399999999999</v>
      </c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2:16" x14ac:dyDescent="0.25">
      <c r="B235" s="6">
        <v>-1.68</v>
      </c>
      <c r="C235" s="13">
        <v>4.648E-2</v>
      </c>
      <c r="D235" s="14">
        <v>1.6992</v>
      </c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2:16" x14ac:dyDescent="0.25">
      <c r="B236" s="6">
        <v>-1.67</v>
      </c>
      <c r="C236" s="13">
        <v>4.7460000000000002E-2</v>
      </c>
      <c r="D236" s="14">
        <v>1.68967</v>
      </c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2:16" x14ac:dyDescent="0.25">
      <c r="B237" s="6">
        <v>-1.66</v>
      </c>
      <c r="C237" s="13">
        <v>4.8460000000000003E-2</v>
      </c>
      <c r="D237" s="14">
        <v>1.68015</v>
      </c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2:16" x14ac:dyDescent="0.25">
      <c r="B238" s="6">
        <v>-1.65</v>
      </c>
      <c r="C238" s="13">
        <v>4.947E-2</v>
      </c>
      <c r="D238" s="14">
        <v>1.6706399999999999</v>
      </c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2:16" x14ac:dyDescent="0.25">
      <c r="B239" s="6">
        <v>-1.64</v>
      </c>
      <c r="C239" s="13">
        <v>5.0500000000000003E-2</v>
      </c>
      <c r="D239" s="14">
        <v>1.6611400000000001</v>
      </c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2:16" x14ac:dyDescent="0.25">
      <c r="B240" s="6">
        <v>-1.63</v>
      </c>
      <c r="C240" s="13">
        <v>5.1549999999999999E-2</v>
      </c>
      <c r="D240" s="14">
        <v>1.6516500000000001</v>
      </c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2:16" x14ac:dyDescent="0.25">
      <c r="B241" s="6">
        <v>-1.62</v>
      </c>
      <c r="C241" s="13">
        <v>5.262E-2</v>
      </c>
      <c r="D241" s="14">
        <v>1.6421699999999999</v>
      </c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2:16" x14ac:dyDescent="0.25">
      <c r="B242" s="6">
        <v>-1.61</v>
      </c>
      <c r="C242" s="13">
        <v>5.3699999999999998E-2</v>
      </c>
      <c r="D242" s="14">
        <v>1.6327</v>
      </c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2:16" x14ac:dyDescent="0.25">
      <c r="B243" s="6">
        <v>-1.6</v>
      </c>
      <c r="C243" s="13">
        <v>5.4800000000000001E-2</v>
      </c>
      <c r="D243" s="14">
        <v>1.62324</v>
      </c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2:16" x14ac:dyDescent="0.25">
      <c r="B244" s="6">
        <v>-1.59</v>
      </c>
      <c r="C244" s="13">
        <v>5.5919999999999997E-2</v>
      </c>
      <c r="D244" s="14">
        <v>1.6137999999999999</v>
      </c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2:16" x14ac:dyDescent="0.25">
      <c r="B245" s="6">
        <v>-1.58</v>
      </c>
      <c r="C245" s="13">
        <v>5.7049999999999997E-2</v>
      </c>
      <c r="D245" s="14">
        <v>1.60436</v>
      </c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2:16" x14ac:dyDescent="0.25">
      <c r="B246" s="6">
        <v>-1.57</v>
      </c>
      <c r="C246" s="13">
        <v>5.8209999999999998E-2</v>
      </c>
      <c r="D246" s="14">
        <v>1.59494</v>
      </c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2:16" x14ac:dyDescent="0.25">
      <c r="B247" s="6">
        <v>-1.56</v>
      </c>
      <c r="C247" s="13">
        <v>5.9380000000000002E-2</v>
      </c>
      <c r="D247" s="14">
        <v>1.58552</v>
      </c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2:16" x14ac:dyDescent="0.25">
      <c r="B248" s="6">
        <v>-1.55</v>
      </c>
      <c r="C248" s="13">
        <v>6.0569999999999999E-2</v>
      </c>
      <c r="D248" s="14">
        <v>1.57612</v>
      </c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2:16" x14ac:dyDescent="0.25">
      <c r="B249" s="6">
        <v>-1.54</v>
      </c>
      <c r="C249" s="13">
        <v>6.1780000000000002E-2</v>
      </c>
      <c r="D249" s="14">
        <v>1.56674</v>
      </c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2:16" x14ac:dyDescent="0.25">
      <c r="B250" s="6">
        <v>-1.53</v>
      </c>
      <c r="C250" s="13">
        <v>6.3009999999999997E-2</v>
      </c>
      <c r="D250" s="14">
        <v>1.5573600000000001</v>
      </c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2:16" x14ac:dyDescent="0.25">
      <c r="B251" s="6">
        <v>-1.52</v>
      </c>
      <c r="C251" s="13">
        <v>6.4259999999999998E-2</v>
      </c>
      <c r="D251" s="14">
        <v>1.548</v>
      </c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2:16" x14ac:dyDescent="0.25">
      <c r="B252" s="6">
        <v>-1.51</v>
      </c>
      <c r="C252" s="13">
        <v>6.5519999999999995E-2</v>
      </c>
      <c r="D252" s="14">
        <v>1.5386500000000001</v>
      </c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2:16" x14ac:dyDescent="0.25">
      <c r="B253" s="6">
        <v>-1.5</v>
      </c>
      <c r="C253" s="13">
        <v>6.6809999999999994E-2</v>
      </c>
      <c r="D253" s="14">
        <v>1.5293099999999999</v>
      </c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2:16" x14ac:dyDescent="0.25">
      <c r="B254" s="6">
        <v>-1.49</v>
      </c>
      <c r="C254" s="13">
        <v>6.8110000000000004E-2</v>
      </c>
      <c r="D254" s="14">
        <v>1.5199800000000001</v>
      </c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2:16" x14ac:dyDescent="0.25">
      <c r="B255" s="6">
        <v>-1.48</v>
      </c>
      <c r="C255" s="13">
        <v>6.9440000000000002E-2</v>
      </c>
      <c r="D255" s="14">
        <v>1.51067</v>
      </c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2:16" x14ac:dyDescent="0.25">
      <c r="B256" s="6">
        <v>-1.47</v>
      </c>
      <c r="C256" s="13">
        <v>7.0779999999999996E-2</v>
      </c>
      <c r="D256" s="14">
        <v>1.5013700000000001</v>
      </c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2:16" x14ac:dyDescent="0.25">
      <c r="B257" s="6">
        <v>-1.46</v>
      </c>
      <c r="C257" s="13">
        <v>7.2150000000000006E-2</v>
      </c>
      <c r="D257" s="14">
        <v>1.4920800000000001</v>
      </c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2:16" x14ac:dyDescent="0.25">
      <c r="B258" s="6">
        <v>-1.45</v>
      </c>
      <c r="C258" s="13">
        <v>7.3529999999999998E-2</v>
      </c>
      <c r="D258" s="14">
        <v>1.48281</v>
      </c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2:16" x14ac:dyDescent="0.25">
      <c r="B259" s="6">
        <v>-1.44</v>
      </c>
      <c r="C259" s="13">
        <v>7.4929999999999997E-2</v>
      </c>
      <c r="D259" s="14">
        <v>1.47356</v>
      </c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2:16" x14ac:dyDescent="0.25">
      <c r="B260" s="6">
        <v>-1.43</v>
      </c>
      <c r="C260" s="13">
        <v>7.6359999999999997E-2</v>
      </c>
      <c r="D260" s="14">
        <v>1.46431</v>
      </c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2:16" x14ac:dyDescent="0.25">
      <c r="B261" s="6">
        <v>-1.42</v>
      </c>
      <c r="C261" s="13">
        <v>7.7799999999999994E-2</v>
      </c>
      <c r="D261" s="14">
        <v>1.4550799999999999</v>
      </c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2:16" x14ac:dyDescent="0.25">
      <c r="B262" s="6">
        <v>-1.41</v>
      </c>
      <c r="C262" s="13">
        <v>7.9269999999999993E-2</v>
      </c>
      <c r="D262" s="14">
        <v>1.44587</v>
      </c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2:16" x14ac:dyDescent="0.25">
      <c r="B263" s="6">
        <v>-1.4</v>
      </c>
      <c r="C263" s="13">
        <v>8.0759999999999998E-2</v>
      </c>
      <c r="D263" s="14">
        <v>1.4366699999999999</v>
      </c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2:16" x14ac:dyDescent="0.25">
      <c r="B264" s="6">
        <v>-1.39</v>
      </c>
      <c r="C264" s="13">
        <v>8.226E-2</v>
      </c>
      <c r="D264" s="14">
        <v>1.4274800000000001</v>
      </c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2:16" x14ac:dyDescent="0.25">
      <c r="B265" s="6">
        <v>-1.38</v>
      </c>
      <c r="C265" s="13">
        <v>8.3790000000000003E-2</v>
      </c>
      <c r="D265" s="14">
        <v>1.41831</v>
      </c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2:16" x14ac:dyDescent="0.25">
      <c r="B266" s="6">
        <v>-1.37</v>
      </c>
      <c r="C266" s="13">
        <v>8.5339999999999999E-2</v>
      </c>
      <c r="D266" s="14">
        <v>1.40916</v>
      </c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2:16" x14ac:dyDescent="0.25">
      <c r="B267" s="6">
        <v>-1.36</v>
      </c>
      <c r="C267" s="13">
        <v>8.6910000000000001E-2</v>
      </c>
      <c r="D267" s="14">
        <v>1.40002</v>
      </c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2:16" x14ac:dyDescent="0.25">
      <c r="B268" s="6">
        <v>-1.35</v>
      </c>
      <c r="C268" s="13">
        <v>8.8510000000000005E-2</v>
      </c>
      <c r="D268" s="14">
        <v>1.3909</v>
      </c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2:16" x14ac:dyDescent="0.25">
      <c r="B269" s="6">
        <v>-1.34</v>
      </c>
      <c r="C269" s="13">
        <v>9.0120000000000006E-2</v>
      </c>
      <c r="D269" s="14">
        <v>1.3817900000000001</v>
      </c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2:16" x14ac:dyDescent="0.25">
      <c r="B270" s="6">
        <v>-1.33</v>
      </c>
      <c r="C270" s="13">
        <v>9.1759999999999994E-2</v>
      </c>
      <c r="D270" s="14">
        <v>1.3727</v>
      </c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2:16" x14ac:dyDescent="0.25">
      <c r="B271" s="6">
        <v>-1.32</v>
      </c>
      <c r="C271" s="13">
        <v>9.3420000000000003E-2</v>
      </c>
      <c r="D271" s="14">
        <v>1.3636299999999999</v>
      </c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2:16" x14ac:dyDescent="0.25">
      <c r="B272" s="6">
        <v>-1.31</v>
      </c>
      <c r="C272" s="13">
        <v>9.5100000000000004E-2</v>
      </c>
      <c r="D272" s="14">
        <v>1.3545700000000001</v>
      </c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2:16" x14ac:dyDescent="0.25">
      <c r="B273" s="6">
        <v>-1.3</v>
      </c>
      <c r="C273" s="13">
        <v>9.6799999999999997E-2</v>
      </c>
      <c r="D273" s="14">
        <v>1.3455299999999999</v>
      </c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2:16" x14ac:dyDescent="0.25">
      <c r="B274" s="6">
        <v>-1.29</v>
      </c>
      <c r="C274" s="13">
        <v>9.8530000000000006E-2</v>
      </c>
      <c r="D274" s="14">
        <v>1.3365</v>
      </c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2:16" x14ac:dyDescent="0.25">
      <c r="B275" s="6">
        <v>-1.28</v>
      </c>
      <c r="C275" s="13">
        <v>0.10027</v>
      </c>
      <c r="D275" s="14">
        <v>1.3274999999999999</v>
      </c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2:16" x14ac:dyDescent="0.25">
      <c r="B276" s="6">
        <v>-1.27</v>
      </c>
      <c r="C276" s="13">
        <v>0.10204000000000001</v>
      </c>
      <c r="D276" s="14">
        <v>1.3185100000000001</v>
      </c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2:16" x14ac:dyDescent="0.25">
      <c r="B277" s="6">
        <v>-1.26</v>
      </c>
      <c r="C277" s="13">
        <v>0.10383000000000001</v>
      </c>
      <c r="D277" s="14">
        <v>1.3095399999999999</v>
      </c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2:16" x14ac:dyDescent="0.25">
      <c r="B278" s="6">
        <v>-1.25</v>
      </c>
      <c r="C278" s="13">
        <v>0.10564999999999999</v>
      </c>
      <c r="D278" s="14">
        <v>1.3005899999999999</v>
      </c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2:16" x14ac:dyDescent="0.25">
      <c r="B279" s="6">
        <v>-1.24</v>
      </c>
      <c r="C279" s="13">
        <v>0.10749</v>
      </c>
      <c r="D279" s="14">
        <v>1.29165</v>
      </c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2:16" x14ac:dyDescent="0.25">
      <c r="B280" s="6">
        <v>-1.23</v>
      </c>
      <c r="C280" s="13">
        <v>0.10935</v>
      </c>
      <c r="D280" s="14">
        <v>1.28274</v>
      </c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2:16" x14ac:dyDescent="0.25">
      <c r="B281" s="6">
        <v>-1.22</v>
      </c>
      <c r="C281" s="13">
        <v>0.11123</v>
      </c>
      <c r="D281" s="14">
        <v>1.2738400000000001</v>
      </c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2:16" x14ac:dyDescent="0.25">
      <c r="B282" s="6">
        <v>-1.21</v>
      </c>
      <c r="C282" s="13">
        <v>0.11314</v>
      </c>
      <c r="D282" s="14">
        <v>1.2649600000000001</v>
      </c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2:16" x14ac:dyDescent="0.25">
      <c r="B283" s="6">
        <v>-1.2</v>
      </c>
      <c r="C283" s="13">
        <v>0.11507000000000001</v>
      </c>
      <c r="D283" s="14">
        <v>1.2561</v>
      </c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2:16" x14ac:dyDescent="0.25">
      <c r="B284" s="6">
        <v>-1.19</v>
      </c>
      <c r="C284" s="13">
        <v>0.11702</v>
      </c>
      <c r="D284" s="14">
        <v>1.24726</v>
      </c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2:16" x14ac:dyDescent="0.25">
      <c r="B285" s="6">
        <v>-1.18</v>
      </c>
      <c r="C285" s="13">
        <v>0.11899999999999999</v>
      </c>
      <c r="D285" s="14">
        <v>1.23844</v>
      </c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2:16" x14ac:dyDescent="0.25">
      <c r="B286" s="6">
        <v>-1.17</v>
      </c>
      <c r="C286" s="13">
        <v>0.121</v>
      </c>
      <c r="D286" s="14">
        <v>1.2296400000000001</v>
      </c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2:16" x14ac:dyDescent="0.25">
      <c r="B287" s="6">
        <v>-1.1599999999999999</v>
      </c>
      <c r="C287" s="13">
        <v>0.12302</v>
      </c>
      <c r="D287" s="14">
        <v>1.2208600000000001</v>
      </c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2:16" x14ac:dyDescent="0.25">
      <c r="B288" s="6">
        <v>-1.1499999999999999</v>
      </c>
      <c r="C288" s="13">
        <v>0.12506999999999999</v>
      </c>
      <c r="D288" s="14">
        <v>1.2121</v>
      </c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2:16" x14ac:dyDescent="0.25">
      <c r="B289" s="6">
        <v>-1.1399999999999999</v>
      </c>
      <c r="C289" s="13">
        <v>0.12714</v>
      </c>
      <c r="D289" s="14">
        <v>1.20336</v>
      </c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2:16" x14ac:dyDescent="0.25">
      <c r="B290" s="6">
        <v>-1.1299999999999999</v>
      </c>
      <c r="C290" s="13">
        <v>0.12923999999999999</v>
      </c>
      <c r="D290" s="14">
        <v>1.19465</v>
      </c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2:16" x14ac:dyDescent="0.25">
      <c r="B291" s="6">
        <v>-1.1200000000000001</v>
      </c>
      <c r="C291" s="13">
        <v>0.13136</v>
      </c>
      <c r="D291" s="14">
        <v>1.1859500000000001</v>
      </c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2:16" x14ac:dyDescent="0.25">
      <c r="B292" s="6">
        <v>-1.1100000000000001</v>
      </c>
      <c r="C292" s="13">
        <v>0.13350000000000001</v>
      </c>
      <c r="D292" s="14">
        <v>1.17727</v>
      </c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2:16" x14ac:dyDescent="0.25">
      <c r="B293" s="6">
        <v>-1.1000000000000001</v>
      </c>
      <c r="C293" s="13">
        <v>0.13567000000000001</v>
      </c>
      <c r="D293" s="14">
        <v>1.16862</v>
      </c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2:16" x14ac:dyDescent="0.25">
      <c r="B294" s="6">
        <v>-1.0900000000000001</v>
      </c>
      <c r="C294" s="13">
        <v>0.13786000000000001</v>
      </c>
      <c r="D294" s="14">
        <v>1.1599900000000001</v>
      </c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2:16" x14ac:dyDescent="0.25">
      <c r="B295" s="6">
        <v>-1.08</v>
      </c>
      <c r="C295" s="13">
        <v>0.14007</v>
      </c>
      <c r="D295" s="14">
        <v>1.1513800000000001</v>
      </c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2:16" x14ac:dyDescent="0.25">
      <c r="B296" s="6">
        <v>-1.07</v>
      </c>
      <c r="C296" s="13">
        <v>0.14230999999999999</v>
      </c>
      <c r="D296" s="14">
        <v>1.14279</v>
      </c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2:16" x14ac:dyDescent="0.25">
      <c r="B297" s="6">
        <v>-1.06</v>
      </c>
      <c r="C297" s="13">
        <v>0.14457</v>
      </c>
      <c r="D297" s="14">
        <v>1.13422</v>
      </c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2:16" x14ac:dyDescent="0.25">
      <c r="B298" s="6">
        <v>-1.05</v>
      </c>
      <c r="C298" s="13">
        <v>0.14685999999999999</v>
      </c>
      <c r="D298" s="14">
        <v>1.12568</v>
      </c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2:16" x14ac:dyDescent="0.25">
      <c r="B299" s="6">
        <v>-1.04</v>
      </c>
      <c r="C299" s="13">
        <v>0.14917</v>
      </c>
      <c r="D299" s="14">
        <v>1.1171599999999999</v>
      </c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2:16" x14ac:dyDescent="0.25">
      <c r="B300" s="6">
        <v>-1.03</v>
      </c>
      <c r="C300" s="13">
        <v>0.15151000000000001</v>
      </c>
      <c r="D300" s="14">
        <v>1.10866</v>
      </c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2:16" x14ac:dyDescent="0.25">
      <c r="B301" s="6">
        <v>-1.02</v>
      </c>
      <c r="C301" s="13">
        <v>0.15386</v>
      </c>
      <c r="D301" s="14">
        <v>1.10019</v>
      </c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2:16" x14ac:dyDescent="0.25">
      <c r="B302" s="6">
        <v>-1.01</v>
      </c>
      <c r="C302" s="13">
        <v>0.15625</v>
      </c>
      <c r="D302" s="14">
        <v>1.0917399999999999</v>
      </c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2:16" x14ac:dyDescent="0.25">
      <c r="B303" s="6">
        <v>-1</v>
      </c>
      <c r="C303" s="13">
        <v>0.15866</v>
      </c>
      <c r="D303" s="14">
        <v>1.0833200000000001</v>
      </c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2:16" x14ac:dyDescent="0.25">
      <c r="B304" s="6">
        <v>-0.99</v>
      </c>
      <c r="C304" s="13">
        <v>0.16109000000000001</v>
      </c>
      <c r="D304" s="14">
        <v>1.07491</v>
      </c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2:16" x14ac:dyDescent="0.25">
      <c r="B305" s="6">
        <v>-0.98</v>
      </c>
      <c r="C305" s="13">
        <v>0.16353999999999999</v>
      </c>
      <c r="D305" s="14">
        <v>1.06654</v>
      </c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2:16" x14ac:dyDescent="0.25">
      <c r="B306" s="6">
        <v>-0.97</v>
      </c>
      <c r="C306" s="13">
        <v>0.16602</v>
      </c>
      <c r="D306" s="14">
        <v>1.05819</v>
      </c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2:16" x14ac:dyDescent="0.25">
      <c r="B307" s="6">
        <v>-0.96</v>
      </c>
      <c r="C307" s="13">
        <v>0.16853000000000001</v>
      </c>
      <c r="D307" s="14">
        <v>1.04986</v>
      </c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2:16" x14ac:dyDescent="0.25">
      <c r="B308" s="6">
        <v>-0.95</v>
      </c>
      <c r="C308" s="13">
        <v>0.17105999999999999</v>
      </c>
      <c r="D308" s="14">
        <v>1.04156</v>
      </c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2:16" x14ac:dyDescent="0.25">
      <c r="B309" s="6">
        <v>-0.94</v>
      </c>
      <c r="C309" s="13">
        <v>0.17360999999999999</v>
      </c>
      <c r="D309" s="14">
        <v>1.03328</v>
      </c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2:16" x14ac:dyDescent="0.25">
      <c r="B310" s="6">
        <v>-0.93</v>
      </c>
      <c r="C310" s="13">
        <v>0.17619000000000001</v>
      </c>
      <c r="D310" s="14">
        <v>1.0250300000000001</v>
      </c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2:16" x14ac:dyDescent="0.25">
      <c r="B311" s="6">
        <v>-0.92</v>
      </c>
      <c r="C311" s="13">
        <v>0.17879</v>
      </c>
      <c r="D311" s="14">
        <v>1.0167999999999999</v>
      </c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2:16" x14ac:dyDescent="0.25">
      <c r="B312" s="6">
        <v>-0.91</v>
      </c>
      <c r="C312" s="13">
        <v>0.18140999999999999</v>
      </c>
      <c r="D312" s="14">
        <v>1.0085999999999999</v>
      </c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2:16" x14ac:dyDescent="0.25">
      <c r="B313" s="6">
        <v>-0.9</v>
      </c>
      <c r="C313" s="13">
        <v>0.18406</v>
      </c>
      <c r="D313" s="14">
        <v>1.0004299999999999</v>
      </c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2:16" x14ac:dyDescent="0.25">
      <c r="B314" s="6">
        <v>-0.89</v>
      </c>
      <c r="C314" s="13">
        <v>0.18673000000000001</v>
      </c>
      <c r="D314" s="14">
        <v>0.99229000000000001</v>
      </c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2:16" x14ac:dyDescent="0.25">
      <c r="B315" s="6">
        <v>-0.88</v>
      </c>
      <c r="C315" s="13">
        <v>0.18942999999999999</v>
      </c>
      <c r="D315" s="14">
        <v>0.98416999999999999</v>
      </c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2:16" x14ac:dyDescent="0.25">
      <c r="B316" s="6">
        <v>-0.87</v>
      </c>
      <c r="C316" s="13">
        <v>0.19214999999999999</v>
      </c>
      <c r="D316" s="14">
        <v>0.97606999999999999</v>
      </c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2:16" x14ac:dyDescent="0.25">
      <c r="B317" s="6">
        <v>-0.86</v>
      </c>
      <c r="C317" s="13">
        <v>0.19489000000000001</v>
      </c>
      <c r="D317" s="14">
        <v>0.96801000000000004</v>
      </c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2:16" x14ac:dyDescent="0.25">
      <c r="B318" s="6">
        <v>-0.85</v>
      </c>
      <c r="C318" s="13">
        <v>0.19766</v>
      </c>
      <c r="D318" s="14">
        <v>0.95996999999999999</v>
      </c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2:16" x14ac:dyDescent="0.25">
      <c r="B319" s="6">
        <v>-0.84</v>
      </c>
      <c r="C319" s="13">
        <v>0.20044999999999999</v>
      </c>
      <c r="D319" s="14">
        <v>0.95196000000000003</v>
      </c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2:16" x14ac:dyDescent="0.25">
      <c r="B320" s="6">
        <v>-0.83</v>
      </c>
      <c r="C320" s="13">
        <v>0.20327000000000001</v>
      </c>
      <c r="D320" s="14">
        <v>0.94398000000000004</v>
      </c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2:16" x14ac:dyDescent="0.25">
      <c r="B321" s="6">
        <v>-0.82</v>
      </c>
      <c r="C321" s="13">
        <v>0.20610999999999999</v>
      </c>
      <c r="D321" s="14">
        <v>0.93603000000000003</v>
      </c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2:16" x14ac:dyDescent="0.25">
      <c r="B322" s="6">
        <v>-0.81</v>
      </c>
      <c r="C322" s="13">
        <v>0.20896999999999999</v>
      </c>
      <c r="D322" s="14">
        <v>0.92810000000000004</v>
      </c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2:16" x14ac:dyDescent="0.25">
      <c r="B323" s="6">
        <v>-0.8</v>
      </c>
      <c r="C323" s="13">
        <v>0.21185999999999999</v>
      </c>
      <c r="D323" s="14">
        <v>0.92020999999999997</v>
      </c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2:16" x14ac:dyDescent="0.25">
      <c r="B324" s="6">
        <v>-0.79</v>
      </c>
      <c r="C324" s="13">
        <v>0.21476000000000001</v>
      </c>
      <c r="D324" s="14">
        <v>0.91234000000000004</v>
      </c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2:16" x14ac:dyDescent="0.25">
      <c r="B325" s="6">
        <v>-0.78</v>
      </c>
      <c r="C325" s="13">
        <v>0.2177</v>
      </c>
      <c r="D325" s="14">
        <v>0.90449999999999997</v>
      </c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2:16" x14ac:dyDescent="0.25">
      <c r="B326" s="6">
        <v>-0.77</v>
      </c>
      <c r="C326" s="13">
        <v>0.22065000000000001</v>
      </c>
      <c r="D326" s="14">
        <v>0.89668999999999999</v>
      </c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2:16" x14ac:dyDescent="0.25">
      <c r="B327" s="6">
        <v>-0.76</v>
      </c>
      <c r="C327" s="13">
        <v>0.22363</v>
      </c>
      <c r="D327" s="14">
        <v>0.88892000000000004</v>
      </c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2:16" x14ac:dyDescent="0.25">
      <c r="B328" s="6">
        <v>-0.75</v>
      </c>
      <c r="C328" s="13">
        <v>0.22663</v>
      </c>
      <c r="D328" s="14">
        <v>0.88117000000000001</v>
      </c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2:16" x14ac:dyDescent="0.25">
      <c r="B329" s="6">
        <v>-0.74</v>
      </c>
      <c r="C329" s="13">
        <v>0.22964999999999999</v>
      </c>
      <c r="D329" s="14">
        <v>0.87344999999999995</v>
      </c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2:16" x14ac:dyDescent="0.25">
      <c r="B330" s="6">
        <v>-0.73</v>
      </c>
      <c r="C330" s="13">
        <v>0.23269999999999999</v>
      </c>
      <c r="D330" s="14">
        <v>0.86575999999999997</v>
      </c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2:16" x14ac:dyDescent="0.25">
      <c r="B331" s="6">
        <v>-0.72</v>
      </c>
      <c r="C331" s="13">
        <v>0.23576</v>
      </c>
      <c r="D331" s="14">
        <v>0.85809999999999997</v>
      </c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2:16" x14ac:dyDescent="0.25">
      <c r="B332" s="6">
        <v>-0.71</v>
      </c>
      <c r="C332" s="13">
        <v>0.23885000000000001</v>
      </c>
      <c r="D332" s="14">
        <v>0.85048000000000001</v>
      </c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2:16" x14ac:dyDescent="0.25">
      <c r="B333" s="6">
        <v>-0.7</v>
      </c>
      <c r="C333" s="13">
        <v>0.24196000000000001</v>
      </c>
      <c r="D333" s="14">
        <v>0.84287999999999996</v>
      </c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2:16" x14ac:dyDescent="0.25">
      <c r="B334" s="6">
        <v>-0.69</v>
      </c>
      <c r="C334" s="13">
        <v>0.24510000000000001</v>
      </c>
      <c r="D334" s="14">
        <v>0.83531</v>
      </c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2:16" x14ac:dyDescent="0.25">
      <c r="B335" s="6">
        <v>-0.68</v>
      </c>
      <c r="C335" s="13">
        <v>0.24825</v>
      </c>
      <c r="D335" s="14">
        <v>0.82777999999999996</v>
      </c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2:16" x14ac:dyDescent="0.25">
      <c r="B336" s="6">
        <v>-0.67</v>
      </c>
      <c r="C336" s="13">
        <v>0.25142999999999999</v>
      </c>
      <c r="D336" s="14">
        <v>0.82028000000000001</v>
      </c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2:16" x14ac:dyDescent="0.25">
      <c r="B337" s="6">
        <v>-0.66</v>
      </c>
      <c r="C337" s="13">
        <v>0.25463000000000002</v>
      </c>
      <c r="D337" s="14">
        <v>0.81281000000000003</v>
      </c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2:16" x14ac:dyDescent="0.25">
      <c r="B338" s="6">
        <v>-0.65</v>
      </c>
      <c r="C338" s="13">
        <v>0.25785000000000002</v>
      </c>
      <c r="D338" s="14">
        <v>0.80537000000000003</v>
      </c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2:16" x14ac:dyDescent="0.25">
      <c r="B339" s="6">
        <v>-0.64</v>
      </c>
      <c r="C339" s="13">
        <v>0.26108999999999999</v>
      </c>
      <c r="D339" s="14">
        <v>0.79796999999999996</v>
      </c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2:16" x14ac:dyDescent="0.25">
      <c r="B340" s="6">
        <v>-0.63</v>
      </c>
      <c r="C340" s="13">
        <v>0.26434999999999997</v>
      </c>
      <c r="D340" s="14">
        <v>0.79059000000000001</v>
      </c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2:16" x14ac:dyDescent="0.25">
      <c r="B341" s="6">
        <v>-0.62</v>
      </c>
      <c r="C341" s="13">
        <v>0.26762999999999998</v>
      </c>
      <c r="D341" s="14">
        <v>0.78325</v>
      </c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2:16" x14ac:dyDescent="0.25">
      <c r="B342" s="6">
        <v>-0.61</v>
      </c>
      <c r="C342" s="13">
        <v>0.27093</v>
      </c>
      <c r="D342" s="14">
        <v>0.77595000000000003</v>
      </c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2:16" x14ac:dyDescent="0.25">
      <c r="B343" s="6">
        <v>-0.6</v>
      </c>
      <c r="C343" s="13">
        <v>0.27424999999999999</v>
      </c>
      <c r="D343" s="14">
        <v>0.76866999999999996</v>
      </c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2:16" x14ac:dyDescent="0.25">
      <c r="B344" s="6">
        <v>-0.59</v>
      </c>
      <c r="C344" s="13">
        <v>0.27760000000000001</v>
      </c>
      <c r="D344" s="14">
        <v>0.76143000000000005</v>
      </c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2:16" x14ac:dyDescent="0.25">
      <c r="B345" s="6">
        <v>-0.57999999999999996</v>
      </c>
      <c r="C345" s="13">
        <v>0.28095999999999999</v>
      </c>
      <c r="D345" s="14">
        <v>0.75422</v>
      </c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2:16" x14ac:dyDescent="0.25">
      <c r="B346" s="6">
        <v>-0.56999999999999995</v>
      </c>
      <c r="C346" s="13">
        <v>0.28433999999999998</v>
      </c>
      <c r="D346" s="14">
        <v>0.74704999999999999</v>
      </c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2:16" x14ac:dyDescent="0.25">
      <c r="B347" s="6">
        <v>-0.56000000000000005</v>
      </c>
      <c r="C347" s="13">
        <v>0.28774</v>
      </c>
      <c r="D347" s="14">
        <v>0.73990999999999996</v>
      </c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2:16" x14ac:dyDescent="0.25">
      <c r="B348" s="6">
        <v>-0.55000000000000004</v>
      </c>
      <c r="C348" s="13">
        <v>0.29115999999999997</v>
      </c>
      <c r="D348" s="14">
        <v>0.73280999999999996</v>
      </c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2:16" x14ac:dyDescent="0.25">
      <c r="B349" s="6">
        <v>-0.54</v>
      </c>
      <c r="C349" s="13">
        <v>0.29459999999999997</v>
      </c>
      <c r="D349" s="14">
        <v>0.72572999999999999</v>
      </c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2:16" x14ac:dyDescent="0.25">
      <c r="B350" s="6">
        <v>-0.53</v>
      </c>
      <c r="C350" s="13">
        <v>0.29805999999999999</v>
      </c>
      <c r="D350" s="14">
        <v>0.71870000000000001</v>
      </c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2:16" x14ac:dyDescent="0.25">
      <c r="B351" s="6">
        <v>-0.52</v>
      </c>
      <c r="C351" s="13">
        <v>0.30153000000000002</v>
      </c>
      <c r="D351" s="14">
        <v>0.7117</v>
      </c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2:16" x14ac:dyDescent="0.25">
      <c r="B352" s="6">
        <v>-0.51</v>
      </c>
      <c r="C352" s="13">
        <v>0.30503000000000002</v>
      </c>
      <c r="D352" s="14">
        <v>0.70472999999999997</v>
      </c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2:16" x14ac:dyDescent="0.25">
      <c r="B353" s="6">
        <v>-0.5</v>
      </c>
      <c r="C353" s="13">
        <v>0.30853999999999998</v>
      </c>
      <c r="D353" s="14">
        <v>0.69779999999999998</v>
      </c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2:16" x14ac:dyDescent="0.25">
      <c r="B354" s="6">
        <v>-0.49</v>
      </c>
      <c r="C354" s="13">
        <v>0.31207000000000001</v>
      </c>
      <c r="D354" s="14">
        <v>0.69089999999999996</v>
      </c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2:16" x14ac:dyDescent="0.25">
      <c r="B355" s="6">
        <v>-0.48</v>
      </c>
      <c r="C355" s="13">
        <v>0.31561</v>
      </c>
      <c r="D355" s="14">
        <v>0.68403999999999998</v>
      </c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2:16" x14ac:dyDescent="0.25">
      <c r="B356" s="6">
        <v>-0.47</v>
      </c>
      <c r="C356" s="13">
        <v>0.31918000000000002</v>
      </c>
      <c r="D356" s="14">
        <v>0.67720999999999998</v>
      </c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2:16" x14ac:dyDescent="0.25">
      <c r="B357" s="6">
        <v>-0.46</v>
      </c>
      <c r="C357" s="13">
        <v>0.32275999999999999</v>
      </c>
      <c r="D357" s="14">
        <v>0.67042000000000002</v>
      </c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2:16" x14ac:dyDescent="0.25">
      <c r="B358" s="6">
        <v>-0.45</v>
      </c>
      <c r="C358" s="13">
        <v>0.32635999999999998</v>
      </c>
      <c r="D358" s="14">
        <v>0.66366999999999998</v>
      </c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2:16" x14ac:dyDescent="0.25">
      <c r="B359" s="6">
        <v>-0.44</v>
      </c>
      <c r="C359" s="13">
        <v>0.32996999999999999</v>
      </c>
      <c r="D359" s="14">
        <v>0.65695000000000003</v>
      </c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2:16" x14ac:dyDescent="0.25">
      <c r="B360" s="6">
        <v>-0.43</v>
      </c>
      <c r="C360" s="13">
        <v>0.33360000000000001</v>
      </c>
      <c r="D360" s="14">
        <v>0.65027000000000001</v>
      </c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2:16" x14ac:dyDescent="0.25">
      <c r="B361" s="6">
        <v>-0.42</v>
      </c>
      <c r="C361" s="13">
        <v>0.33723999999999998</v>
      </c>
      <c r="D361" s="14">
        <v>0.64361999999999997</v>
      </c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2:16" x14ac:dyDescent="0.25">
      <c r="B362" s="6">
        <v>-0.41</v>
      </c>
      <c r="C362" s="13">
        <v>0.34089999999999998</v>
      </c>
      <c r="D362" s="14">
        <v>0.63700999999999997</v>
      </c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2:16" x14ac:dyDescent="0.25">
      <c r="B363" s="6">
        <v>-0.4</v>
      </c>
      <c r="C363" s="13">
        <v>0.34458</v>
      </c>
      <c r="D363" s="14">
        <v>0.63044</v>
      </c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2:16" x14ac:dyDescent="0.25">
      <c r="B364" s="6">
        <v>-0.39</v>
      </c>
      <c r="C364" s="13">
        <v>0.34827000000000002</v>
      </c>
      <c r="D364" s="14">
        <v>0.62390000000000001</v>
      </c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2:16" x14ac:dyDescent="0.25">
      <c r="B365" s="6">
        <v>-0.38</v>
      </c>
      <c r="C365" s="13">
        <v>0.35197000000000001</v>
      </c>
      <c r="D365" s="14">
        <v>0.61739999999999995</v>
      </c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2:16" x14ac:dyDescent="0.25">
      <c r="B366" s="6">
        <v>-0.37</v>
      </c>
      <c r="C366" s="13">
        <v>0.35569000000000001</v>
      </c>
      <c r="D366" s="14">
        <v>0.61094000000000004</v>
      </c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2:16" x14ac:dyDescent="0.25">
      <c r="B367" s="6">
        <v>-0.36</v>
      </c>
      <c r="C367" s="13">
        <v>0.35942000000000002</v>
      </c>
      <c r="D367" s="14">
        <v>0.60451999999999995</v>
      </c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2:16" x14ac:dyDescent="0.25">
      <c r="B368" s="6">
        <v>-0.35</v>
      </c>
      <c r="C368" s="13">
        <v>0.36316999999999999</v>
      </c>
      <c r="D368" s="14">
        <v>0.59813000000000005</v>
      </c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2:16" x14ac:dyDescent="0.25">
      <c r="B369" s="6">
        <v>-0.34</v>
      </c>
      <c r="C369" s="13">
        <v>0.36692999999999998</v>
      </c>
      <c r="D369" s="14">
        <v>0.59177999999999997</v>
      </c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2:16" x14ac:dyDescent="0.25">
      <c r="B370" s="6">
        <v>-0.33</v>
      </c>
      <c r="C370" s="13">
        <v>0.37069999999999997</v>
      </c>
      <c r="D370" s="14">
        <v>0.58547000000000005</v>
      </c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2:16" x14ac:dyDescent="0.25">
      <c r="B371" s="6">
        <v>-0.32</v>
      </c>
      <c r="C371" s="13">
        <v>0.37447999999999998</v>
      </c>
      <c r="D371" s="14">
        <v>0.57920000000000005</v>
      </c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2:16" x14ac:dyDescent="0.25">
      <c r="B372" s="6">
        <v>-0.31</v>
      </c>
      <c r="C372" s="13">
        <v>0.37828000000000001</v>
      </c>
      <c r="D372" s="14">
        <v>0.57296000000000002</v>
      </c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2:16" x14ac:dyDescent="0.25">
      <c r="B373" s="6">
        <v>-0.3</v>
      </c>
      <c r="C373" s="13">
        <v>0.38208999999999999</v>
      </c>
      <c r="D373" s="14">
        <v>0.56676000000000004</v>
      </c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2:16" x14ac:dyDescent="0.25">
      <c r="B374" s="6">
        <v>-0.28999999999999998</v>
      </c>
      <c r="C374" s="13">
        <v>0.38590999999999998</v>
      </c>
      <c r="D374" s="14">
        <v>0.56059999999999999</v>
      </c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2:16" x14ac:dyDescent="0.25">
      <c r="B375" s="6">
        <v>-0.28000000000000003</v>
      </c>
      <c r="C375" s="13">
        <v>0.38973999999999998</v>
      </c>
      <c r="D375" s="14">
        <v>0.55447999999999997</v>
      </c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2:16" x14ac:dyDescent="0.25">
      <c r="B376" s="6">
        <v>-0.27</v>
      </c>
      <c r="C376" s="13">
        <v>0.39357999999999999</v>
      </c>
      <c r="D376" s="14">
        <v>0.5484</v>
      </c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2:16" x14ac:dyDescent="0.25">
      <c r="B377" s="6">
        <v>-0.26</v>
      </c>
      <c r="C377" s="13">
        <v>0.39743000000000001</v>
      </c>
      <c r="D377" s="14">
        <v>0.54235</v>
      </c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2:16" x14ac:dyDescent="0.25">
      <c r="B378" s="6">
        <v>-0.25</v>
      </c>
      <c r="C378" s="13">
        <v>0.40128999999999998</v>
      </c>
      <c r="D378" s="14">
        <v>0.53634000000000004</v>
      </c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2:16" x14ac:dyDescent="0.25">
      <c r="B379" s="6">
        <v>-0.24</v>
      </c>
      <c r="C379" s="13">
        <v>0.40516999999999997</v>
      </c>
      <c r="D379" s="14">
        <v>0.53037999999999996</v>
      </c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2:16" x14ac:dyDescent="0.25">
      <c r="B380" s="6">
        <v>-0.23</v>
      </c>
      <c r="C380" s="13">
        <v>0.40905000000000002</v>
      </c>
      <c r="D380" s="14">
        <v>0.52444999999999997</v>
      </c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2:16" x14ac:dyDescent="0.25">
      <c r="B381" s="6">
        <v>-0.22</v>
      </c>
      <c r="C381" s="13">
        <v>0.41293999999999997</v>
      </c>
      <c r="D381" s="14">
        <v>0.51856000000000002</v>
      </c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2:16" x14ac:dyDescent="0.25">
      <c r="B382" s="6">
        <v>-0.21</v>
      </c>
      <c r="C382" s="13">
        <v>0.41682999999999998</v>
      </c>
      <c r="D382" s="14">
        <v>0.51271</v>
      </c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2:16" x14ac:dyDescent="0.25">
      <c r="B383" s="6">
        <v>-0.2</v>
      </c>
      <c r="C383" s="13">
        <v>0.42074</v>
      </c>
      <c r="D383" s="14">
        <v>0.50688999999999995</v>
      </c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2:16" x14ac:dyDescent="0.25">
      <c r="B384" s="6">
        <v>-0.19</v>
      </c>
      <c r="C384" s="13">
        <v>0.42465000000000003</v>
      </c>
      <c r="D384" s="14">
        <v>0.50112000000000001</v>
      </c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2:16" x14ac:dyDescent="0.25">
      <c r="B385" s="6">
        <v>-0.18</v>
      </c>
      <c r="C385" s="13">
        <v>0.42858000000000002</v>
      </c>
      <c r="D385" s="14">
        <v>0.49539</v>
      </c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2:16" x14ac:dyDescent="0.25">
      <c r="B386" s="6">
        <v>-0.17</v>
      </c>
      <c r="C386" s="13">
        <v>0.43251000000000001</v>
      </c>
      <c r="D386" s="14">
        <v>0.48969000000000001</v>
      </c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2:16" x14ac:dyDescent="0.25">
      <c r="B387" s="6">
        <v>-0.16</v>
      </c>
      <c r="C387" s="13">
        <v>0.43643999999999999</v>
      </c>
      <c r="D387" s="14">
        <v>0.48404000000000003</v>
      </c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2:16" x14ac:dyDescent="0.25">
      <c r="B388" s="6">
        <v>-0.15</v>
      </c>
      <c r="C388" s="13">
        <v>0.44037999999999999</v>
      </c>
      <c r="D388" s="14">
        <v>0.47842000000000001</v>
      </c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2:16" x14ac:dyDescent="0.25">
      <c r="B389" s="6">
        <v>-0.14000000000000001</v>
      </c>
      <c r="C389" s="13">
        <v>0.44433</v>
      </c>
      <c r="D389" s="14">
        <v>0.47284999999999999</v>
      </c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2:16" x14ac:dyDescent="0.25">
      <c r="B390" s="6">
        <v>-0.13</v>
      </c>
      <c r="C390" s="13">
        <v>0.44828000000000001</v>
      </c>
      <c r="D390" s="14">
        <v>0.46731</v>
      </c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2:16" x14ac:dyDescent="0.25">
      <c r="B391" s="6">
        <v>-0.12</v>
      </c>
      <c r="C391" s="13">
        <v>0.45223999999999998</v>
      </c>
      <c r="D391" s="14">
        <v>0.46181</v>
      </c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2:16" x14ac:dyDescent="0.25">
      <c r="B392" s="6">
        <v>-0.11</v>
      </c>
      <c r="C392" s="13">
        <v>0.45619999999999999</v>
      </c>
      <c r="D392" s="14">
        <v>0.45634999999999998</v>
      </c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2:16" x14ac:dyDescent="0.25">
      <c r="B393" s="6">
        <v>-0.1</v>
      </c>
      <c r="C393" s="13">
        <v>0.46017000000000002</v>
      </c>
      <c r="D393" s="14">
        <v>0.45094000000000001</v>
      </c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2:16" x14ac:dyDescent="0.25">
      <c r="B394" s="6">
        <v>-0.09</v>
      </c>
      <c r="C394" s="13">
        <v>0.46414</v>
      </c>
      <c r="D394" s="14">
        <v>0.44556000000000001</v>
      </c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2:16" x14ac:dyDescent="0.25">
      <c r="B395" s="6">
        <v>-0.08</v>
      </c>
      <c r="C395" s="13">
        <v>0.46811999999999998</v>
      </c>
      <c r="D395" s="14">
        <v>0.44022</v>
      </c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2:16" x14ac:dyDescent="0.25">
      <c r="B396" s="6">
        <v>-7.0000000000000007E-2</v>
      </c>
      <c r="C396" s="13">
        <v>0.47210000000000002</v>
      </c>
      <c r="D396" s="14">
        <v>0.43491999999999997</v>
      </c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2:16" x14ac:dyDescent="0.25">
      <c r="B397" s="6">
        <v>-0.06</v>
      </c>
      <c r="C397" s="13">
        <v>0.47608</v>
      </c>
      <c r="D397" s="14">
        <v>0.42965999999999999</v>
      </c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2:16" x14ac:dyDescent="0.25">
      <c r="B398" s="6">
        <v>-0.05</v>
      </c>
      <c r="C398" s="13">
        <v>0.48005999999999999</v>
      </c>
      <c r="D398" s="14">
        <v>0.42443999999999998</v>
      </c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2:16" x14ac:dyDescent="0.25">
      <c r="B399" s="6">
        <v>-0.04</v>
      </c>
      <c r="C399" s="13">
        <v>0.48404999999999998</v>
      </c>
      <c r="D399" s="14">
        <v>0.41926000000000002</v>
      </c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2:16" x14ac:dyDescent="0.25">
      <c r="B400" s="6">
        <v>-0.03</v>
      </c>
      <c r="C400" s="13">
        <v>0.48803000000000002</v>
      </c>
      <c r="D400" s="14">
        <v>0.41411999999999999</v>
      </c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2:16" x14ac:dyDescent="0.25">
      <c r="B401" s="6">
        <v>-0.02</v>
      </c>
      <c r="C401" s="13">
        <v>0.49202000000000001</v>
      </c>
      <c r="D401" s="14">
        <v>0.40901999999999999</v>
      </c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2:16" x14ac:dyDescent="0.25">
      <c r="B402" s="6">
        <v>-0.01</v>
      </c>
      <c r="C402" s="13">
        <v>0.49601000000000001</v>
      </c>
      <c r="D402" s="14">
        <v>0.40395999999999999</v>
      </c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2:16" x14ac:dyDescent="0.25">
      <c r="B403" s="6">
        <v>0</v>
      </c>
      <c r="C403" s="13">
        <v>0.5</v>
      </c>
      <c r="D403" s="14">
        <v>0.39894000000000002</v>
      </c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2:16" x14ac:dyDescent="0.25">
      <c r="B404" s="6">
        <v>0.01</v>
      </c>
      <c r="C404" s="13">
        <v>0.50399000000000005</v>
      </c>
      <c r="D404" s="14">
        <v>0.39395999999999998</v>
      </c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2:16" x14ac:dyDescent="0.25">
      <c r="B405" s="6">
        <v>0.02</v>
      </c>
      <c r="C405" s="13">
        <v>0.50797999999999999</v>
      </c>
      <c r="D405" s="14">
        <v>0.38901999999999998</v>
      </c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2:16" x14ac:dyDescent="0.25">
      <c r="B406" s="6">
        <v>0.03</v>
      </c>
      <c r="C406" s="13">
        <v>0.51197000000000004</v>
      </c>
      <c r="D406" s="14">
        <v>0.38412000000000002</v>
      </c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2:16" x14ac:dyDescent="0.25">
      <c r="B407" s="6">
        <v>0.04</v>
      </c>
      <c r="C407" s="13">
        <v>0.51595000000000002</v>
      </c>
      <c r="D407" s="14">
        <v>0.37925999999999999</v>
      </c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2:16" x14ac:dyDescent="0.25">
      <c r="B408" s="6">
        <v>0.05</v>
      </c>
      <c r="C408" s="13">
        <v>0.51993999999999996</v>
      </c>
      <c r="D408" s="14">
        <v>0.37444</v>
      </c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2:16" x14ac:dyDescent="0.25">
      <c r="B409" s="6">
        <v>0.06</v>
      </c>
      <c r="C409" s="13">
        <v>0.52392000000000005</v>
      </c>
      <c r="D409" s="14">
        <v>0.36965999999999999</v>
      </c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2:16" x14ac:dyDescent="0.25">
      <c r="B410" s="6">
        <v>7.0000000000000007E-2</v>
      </c>
      <c r="C410" s="13">
        <v>0.52790000000000004</v>
      </c>
      <c r="D410" s="14">
        <v>0.36492000000000002</v>
      </c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2:16" x14ac:dyDescent="0.25">
      <c r="B411" s="6">
        <v>0.08</v>
      </c>
      <c r="C411" s="13">
        <v>0.53188000000000002</v>
      </c>
      <c r="D411" s="14">
        <v>0.36021999999999998</v>
      </c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2:16" x14ac:dyDescent="0.25">
      <c r="B412" s="6">
        <v>0.09</v>
      </c>
      <c r="C412" s="13">
        <v>0.53586</v>
      </c>
      <c r="D412" s="14">
        <v>0.35555999999999999</v>
      </c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2:16" x14ac:dyDescent="0.25">
      <c r="B413" s="6">
        <v>0.1</v>
      </c>
      <c r="C413" s="13">
        <v>0.53983000000000003</v>
      </c>
      <c r="D413" s="14">
        <v>0.35093999999999997</v>
      </c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2:16" x14ac:dyDescent="0.25">
      <c r="B414" s="6">
        <v>0.11</v>
      </c>
      <c r="C414" s="13">
        <v>0.54379999999999995</v>
      </c>
      <c r="D414" s="14">
        <v>0.34634999999999999</v>
      </c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2:16" x14ac:dyDescent="0.25">
      <c r="B415" s="6">
        <v>0.12</v>
      </c>
      <c r="C415" s="13">
        <v>0.54776000000000002</v>
      </c>
      <c r="D415" s="14">
        <v>0.34181</v>
      </c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2:16" x14ac:dyDescent="0.25">
      <c r="B416" s="6">
        <v>0.13</v>
      </c>
      <c r="C416" s="13">
        <v>0.55171999999999999</v>
      </c>
      <c r="D416" s="14">
        <v>0.33731</v>
      </c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2:16" x14ac:dyDescent="0.25">
      <c r="B417" s="6">
        <v>0.14000000000000001</v>
      </c>
      <c r="C417" s="13">
        <v>0.55567</v>
      </c>
      <c r="D417" s="14">
        <v>0.33284999999999998</v>
      </c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2:16" x14ac:dyDescent="0.25">
      <c r="B418" s="6">
        <v>0.15</v>
      </c>
      <c r="C418" s="13">
        <v>0.55962000000000001</v>
      </c>
      <c r="D418" s="14">
        <v>0.32841999999999999</v>
      </c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2:16" x14ac:dyDescent="0.25">
      <c r="B419" s="6">
        <v>0.16</v>
      </c>
      <c r="C419" s="13">
        <v>0.56355999999999995</v>
      </c>
      <c r="D419" s="14">
        <v>0.32403999999999999</v>
      </c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2:16" x14ac:dyDescent="0.25">
      <c r="B420" s="6">
        <v>0.17</v>
      </c>
      <c r="C420" s="13">
        <v>0.56749000000000005</v>
      </c>
      <c r="D420" s="14">
        <v>0.31968999999999997</v>
      </c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2:16" x14ac:dyDescent="0.25">
      <c r="B421" s="6">
        <v>0.18</v>
      </c>
      <c r="C421" s="13">
        <v>0.57142000000000004</v>
      </c>
      <c r="D421" s="14">
        <v>0.31539</v>
      </c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2:16" x14ac:dyDescent="0.25">
      <c r="B422" s="6">
        <v>0.19</v>
      </c>
      <c r="C422" s="13">
        <v>0.57535000000000003</v>
      </c>
      <c r="D422" s="14">
        <v>0.31112000000000001</v>
      </c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2:16" x14ac:dyDescent="0.25">
      <c r="B423" s="6">
        <v>0.2</v>
      </c>
      <c r="C423" s="13">
        <v>0.57926</v>
      </c>
      <c r="D423" s="14">
        <v>0.30689</v>
      </c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2:16" x14ac:dyDescent="0.25">
      <c r="B424" s="6">
        <v>0.21</v>
      </c>
      <c r="C424" s="13">
        <v>0.58316999999999997</v>
      </c>
      <c r="D424" s="14">
        <v>0.30270999999999998</v>
      </c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2:16" x14ac:dyDescent="0.25">
      <c r="B425" s="6">
        <v>0.22</v>
      </c>
      <c r="C425" s="13">
        <v>0.58706000000000003</v>
      </c>
      <c r="D425" s="14">
        <v>0.29855999999999999</v>
      </c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2:16" x14ac:dyDescent="0.25">
      <c r="B426" s="6">
        <v>0.23</v>
      </c>
      <c r="C426" s="13">
        <v>0.59094999999999998</v>
      </c>
      <c r="D426" s="14">
        <v>0.29444999999999999</v>
      </c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2:16" x14ac:dyDescent="0.25">
      <c r="B427" s="6">
        <v>0.24</v>
      </c>
      <c r="C427" s="13">
        <v>0.59482999999999997</v>
      </c>
      <c r="D427" s="14">
        <v>0.29038000000000003</v>
      </c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2:16" x14ac:dyDescent="0.25">
      <c r="B428" s="6">
        <v>0.25</v>
      </c>
      <c r="C428" s="13">
        <v>0.59870999999999996</v>
      </c>
      <c r="D428" s="14">
        <v>0.28633999999999998</v>
      </c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2:16" x14ac:dyDescent="0.25">
      <c r="B429" s="6">
        <v>0.26</v>
      </c>
      <c r="C429" s="13">
        <v>0.60257000000000005</v>
      </c>
      <c r="D429" s="14">
        <v>0.28234999999999999</v>
      </c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2:16" x14ac:dyDescent="0.25">
      <c r="B430" s="6">
        <v>0.27</v>
      </c>
      <c r="C430" s="13">
        <v>0.60641999999999996</v>
      </c>
      <c r="D430" s="14">
        <v>0.27839999999999998</v>
      </c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2:16" x14ac:dyDescent="0.25">
      <c r="B431" s="6">
        <v>0.28000000000000003</v>
      </c>
      <c r="C431" s="13">
        <v>0.61026000000000002</v>
      </c>
      <c r="D431" s="14">
        <v>0.27448</v>
      </c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2:16" x14ac:dyDescent="0.25">
      <c r="B432" s="6">
        <v>0.28999999999999998</v>
      </c>
      <c r="C432" s="13">
        <v>0.61409000000000002</v>
      </c>
      <c r="D432" s="14">
        <v>0.27060000000000001</v>
      </c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2:16" x14ac:dyDescent="0.25">
      <c r="B433" s="6">
        <v>0.3</v>
      </c>
      <c r="C433" s="13">
        <v>0.61790999999999996</v>
      </c>
      <c r="D433" s="14">
        <v>0.26676</v>
      </c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2:16" x14ac:dyDescent="0.25">
      <c r="B434" s="6">
        <v>0.31</v>
      </c>
      <c r="C434" s="13">
        <v>0.62172000000000005</v>
      </c>
      <c r="D434" s="14">
        <v>0.26296000000000003</v>
      </c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2:16" x14ac:dyDescent="0.25">
      <c r="B435" s="6">
        <v>0.32</v>
      </c>
      <c r="C435" s="13">
        <v>0.62551999999999996</v>
      </c>
      <c r="D435" s="14">
        <v>0.25919999999999999</v>
      </c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2:16" x14ac:dyDescent="0.25">
      <c r="B436" s="6">
        <v>0.33</v>
      </c>
      <c r="C436" s="13">
        <v>0.62929999999999997</v>
      </c>
      <c r="D436" s="14">
        <v>0.25546999999999997</v>
      </c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2:16" x14ac:dyDescent="0.25">
      <c r="B437" s="6">
        <v>0.34</v>
      </c>
      <c r="C437" s="13">
        <v>0.63307000000000002</v>
      </c>
      <c r="D437" s="14">
        <v>0.25178</v>
      </c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2:16" x14ac:dyDescent="0.25">
      <c r="B438" s="6">
        <v>0.35</v>
      </c>
      <c r="C438" s="13">
        <v>0.63683000000000001</v>
      </c>
      <c r="D438" s="14">
        <v>0.24812999999999999</v>
      </c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2:16" x14ac:dyDescent="0.25">
      <c r="B439" s="6">
        <v>0.36</v>
      </c>
      <c r="C439" s="13">
        <v>0.64058000000000004</v>
      </c>
      <c r="D439" s="14">
        <v>0.24451999999999999</v>
      </c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2:16" x14ac:dyDescent="0.25">
      <c r="B440" s="6">
        <v>0.37</v>
      </c>
      <c r="C440" s="13">
        <v>0.64431000000000005</v>
      </c>
      <c r="D440" s="14">
        <v>0.24093999999999999</v>
      </c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2:16" x14ac:dyDescent="0.25">
      <c r="B441" s="6">
        <v>0.38</v>
      </c>
      <c r="C441" s="13">
        <v>0.64802999999999999</v>
      </c>
      <c r="D441" s="14">
        <v>0.2374</v>
      </c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2:16" x14ac:dyDescent="0.25">
      <c r="B442" s="6">
        <v>0.39</v>
      </c>
      <c r="C442" s="13">
        <v>0.65173000000000003</v>
      </c>
      <c r="D442" s="14">
        <v>0.2339</v>
      </c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2:16" x14ac:dyDescent="0.25">
      <c r="B443" s="6">
        <v>0.4</v>
      </c>
      <c r="C443" s="13">
        <v>0.65542</v>
      </c>
      <c r="D443" s="14">
        <v>0.23044000000000001</v>
      </c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2:16" x14ac:dyDescent="0.25">
      <c r="B444" s="6">
        <v>0.41</v>
      </c>
      <c r="C444" s="13">
        <v>0.65910000000000002</v>
      </c>
      <c r="D444" s="14">
        <v>0.22700999999999999</v>
      </c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2:16" x14ac:dyDescent="0.25">
      <c r="B445" s="6">
        <v>0.42</v>
      </c>
      <c r="C445" s="13">
        <v>0.66276000000000002</v>
      </c>
      <c r="D445" s="14">
        <v>0.22362000000000001</v>
      </c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2:16" x14ac:dyDescent="0.25">
      <c r="B446" s="6">
        <v>0.43</v>
      </c>
      <c r="C446" s="13">
        <v>0.66639999999999999</v>
      </c>
      <c r="D446" s="14">
        <v>0.22026999999999999</v>
      </c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2:16" x14ac:dyDescent="0.25">
      <c r="B447" s="6">
        <v>0.44</v>
      </c>
      <c r="C447" s="13">
        <v>0.67003000000000001</v>
      </c>
      <c r="D447" s="14">
        <v>0.21695</v>
      </c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2:16" x14ac:dyDescent="0.25">
      <c r="B448" s="6">
        <v>0.45</v>
      </c>
      <c r="C448" s="13">
        <v>0.67364000000000002</v>
      </c>
      <c r="D448" s="14">
        <v>0.21367</v>
      </c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2:16" x14ac:dyDescent="0.25">
      <c r="B449" s="6">
        <v>0.46</v>
      </c>
      <c r="C449" s="13">
        <v>0.67723999999999995</v>
      </c>
      <c r="D449" s="14">
        <v>0.21042</v>
      </c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2:16" x14ac:dyDescent="0.25">
      <c r="B450" s="6">
        <v>0.47</v>
      </c>
      <c r="C450" s="13">
        <v>0.68081999999999998</v>
      </c>
      <c r="D450" s="14">
        <v>0.20721000000000001</v>
      </c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2:16" x14ac:dyDescent="0.25">
      <c r="B451" s="6">
        <v>0.48</v>
      </c>
      <c r="C451" s="13">
        <v>0.68439000000000005</v>
      </c>
      <c r="D451" s="14">
        <v>0.20404</v>
      </c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2:16" x14ac:dyDescent="0.25">
      <c r="B452" s="6">
        <v>0.49</v>
      </c>
      <c r="C452" s="13">
        <v>0.68793000000000004</v>
      </c>
      <c r="D452" s="14">
        <v>0.2009</v>
      </c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2:16" x14ac:dyDescent="0.25">
      <c r="B453" s="6">
        <v>0.5</v>
      </c>
      <c r="C453" s="13">
        <v>0.69145999999999996</v>
      </c>
      <c r="D453" s="14">
        <v>0.1978</v>
      </c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2:16" x14ac:dyDescent="0.25">
      <c r="B454" s="6">
        <v>0.51</v>
      </c>
      <c r="C454" s="13">
        <v>0.69496999999999998</v>
      </c>
      <c r="D454" s="14">
        <v>0.19472999999999999</v>
      </c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2:16" x14ac:dyDescent="0.25">
      <c r="B455" s="6">
        <v>0.52</v>
      </c>
      <c r="C455" s="13">
        <v>0.69847000000000004</v>
      </c>
      <c r="D455" s="14">
        <v>0.19170000000000001</v>
      </c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2:16" x14ac:dyDescent="0.25">
      <c r="B456" s="6">
        <v>0.53</v>
      </c>
      <c r="C456" s="13">
        <v>0.70194000000000001</v>
      </c>
      <c r="D456" s="14">
        <v>0.18870000000000001</v>
      </c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2:16" x14ac:dyDescent="0.25">
      <c r="B457" s="6">
        <v>0.54</v>
      </c>
      <c r="C457" s="13">
        <v>0.70540000000000003</v>
      </c>
      <c r="D457" s="14">
        <v>0.18573000000000001</v>
      </c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2:16" x14ac:dyDescent="0.25">
      <c r="B458" s="6">
        <v>0.55000000000000004</v>
      </c>
      <c r="C458" s="13">
        <v>0.70884000000000003</v>
      </c>
      <c r="D458" s="14">
        <v>0.18281</v>
      </c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2:16" x14ac:dyDescent="0.25">
      <c r="B459" s="6">
        <v>0.56000000000000005</v>
      </c>
      <c r="C459" s="13">
        <v>0.71226</v>
      </c>
      <c r="D459" s="14">
        <v>0.17990999999999999</v>
      </c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2:16" x14ac:dyDescent="0.25">
      <c r="B460" s="6">
        <v>0.56999999999999995</v>
      </c>
      <c r="C460" s="13">
        <v>0.71565999999999996</v>
      </c>
      <c r="D460" s="14">
        <v>0.17705000000000001</v>
      </c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2:16" x14ac:dyDescent="0.25">
      <c r="B461" s="6">
        <v>0.57999999999999996</v>
      </c>
      <c r="C461" s="13">
        <v>0.71904000000000001</v>
      </c>
      <c r="D461" s="14">
        <v>0.17422000000000001</v>
      </c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2:16" x14ac:dyDescent="0.25">
      <c r="B462" s="6">
        <v>0.59</v>
      </c>
      <c r="C462" s="13">
        <v>0.72240000000000004</v>
      </c>
      <c r="D462" s="14">
        <v>0.17143</v>
      </c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2:16" x14ac:dyDescent="0.25">
      <c r="B463" s="6">
        <v>0.6</v>
      </c>
      <c r="C463" s="13">
        <v>0.72575000000000001</v>
      </c>
      <c r="D463" s="14">
        <v>0.16866999999999999</v>
      </c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2:16" x14ac:dyDescent="0.25">
      <c r="B464" s="6">
        <v>0.61</v>
      </c>
      <c r="C464" s="13">
        <v>0.72907</v>
      </c>
      <c r="D464" s="14">
        <v>0.16594999999999999</v>
      </c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2:16" x14ac:dyDescent="0.25">
      <c r="B465" s="6">
        <v>0.62</v>
      </c>
      <c r="C465" s="13">
        <v>0.73236999999999997</v>
      </c>
      <c r="D465" s="14">
        <v>0.16325000000000001</v>
      </c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2:16" x14ac:dyDescent="0.25">
      <c r="B466" s="6">
        <v>0.63</v>
      </c>
      <c r="C466" s="13">
        <v>0.73565000000000003</v>
      </c>
      <c r="D466" s="14">
        <v>0.16059000000000001</v>
      </c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2:16" x14ac:dyDescent="0.25">
      <c r="B467" s="6">
        <v>0.64</v>
      </c>
      <c r="C467" s="13">
        <v>0.73890999999999996</v>
      </c>
      <c r="D467" s="14">
        <v>0.15797</v>
      </c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2:16" x14ac:dyDescent="0.25">
      <c r="B468" s="6">
        <v>0.65</v>
      </c>
      <c r="C468" s="13">
        <v>0.74214999999999998</v>
      </c>
      <c r="D468" s="14">
        <v>0.15537000000000001</v>
      </c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2:16" x14ac:dyDescent="0.25">
      <c r="B469" s="6">
        <v>0.66</v>
      </c>
      <c r="C469" s="13">
        <v>0.74536999999999998</v>
      </c>
      <c r="D469" s="14">
        <v>0.15281</v>
      </c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2:16" x14ac:dyDescent="0.25">
      <c r="B470" s="6">
        <v>0.67</v>
      </c>
      <c r="C470" s="13">
        <v>0.74856999999999996</v>
      </c>
      <c r="D470" s="14">
        <v>0.15028</v>
      </c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2:16" x14ac:dyDescent="0.25">
      <c r="B471" s="6">
        <v>0.68</v>
      </c>
      <c r="C471" s="13">
        <v>0.75175000000000003</v>
      </c>
      <c r="D471" s="14">
        <v>0.14777999999999999</v>
      </c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2:16" x14ac:dyDescent="0.25">
      <c r="B472" s="6">
        <v>0.69</v>
      </c>
      <c r="C472" s="13">
        <v>0.75490000000000002</v>
      </c>
      <c r="D472" s="14">
        <v>0.14530999999999999</v>
      </c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2:16" x14ac:dyDescent="0.25">
      <c r="B473" s="6">
        <v>0.7</v>
      </c>
      <c r="C473" s="13">
        <v>0.75804000000000005</v>
      </c>
      <c r="D473" s="14">
        <v>0.14288000000000001</v>
      </c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2:16" x14ac:dyDescent="0.25">
      <c r="B474" s="6">
        <v>0.71</v>
      </c>
      <c r="C474" s="13">
        <v>0.76114999999999999</v>
      </c>
      <c r="D474" s="14">
        <v>0.14047999999999999</v>
      </c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2:16" x14ac:dyDescent="0.25">
      <c r="B475" s="6">
        <v>0.72</v>
      </c>
      <c r="C475" s="13">
        <v>0.76424000000000003</v>
      </c>
      <c r="D475" s="14">
        <v>0.1381</v>
      </c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2:16" x14ac:dyDescent="0.25">
      <c r="B476" s="6">
        <v>0.73</v>
      </c>
      <c r="C476" s="13">
        <v>0.76729999999999998</v>
      </c>
      <c r="D476" s="14">
        <v>0.13575999999999999</v>
      </c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2:16" x14ac:dyDescent="0.25">
      <c r="B477" s="6">
        <v>0.74</v>
      </c>
      <c r="C477" s="13">
        <v>0.77034999999999998</v>
      </c>
      <c r="D477" s="14">
        <v>0.13345000000000001</v>
      </c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2:16" x14ac:dyDescent="0.25">
      <c r="B478" s="6">
        <v>0.75</v>
      </c>
      <c r="C478" s="13">
        <v>0.77337</v>
      </c>
      <c r="D478" s="14">
        <v>0.13117000000000001</v>
      </c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2:16" x14ac:dyDescent="0.25">
      <c r="B479" s="6">
        <v>0.76</v>
      </c>
      <c r="C479" s="13">
        <v>0.77637</v>
      </c>
      <c r="D479" s="14">
        <v>0.12892000000000001</v>
      </c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2:16" x14ac:dyDescent="0.25">
      <c r="B480" s="6">
        <v>0.77</v>
      </c>
      <c r="C480" s="13">
        <v>0.77934999999999999</v>
      </c>
      <c r="D480" s="14">
        <v>0.12669</v>
      </c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2:16" x14ac:dyDescent="0.25">
      <c r="B481" s="6">
        <v>0.78</v>
      </c>
      <c r="C481" s="13">
        <v>0.7823</v>
      </c>
      <c r="D481" s="14">
        <v>0.1245</v>
      </c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2:16" x14ac:dyDescent="0.25">
      <c r="B482" s="6">
        <v>0.79</v>
      </c>
      <c r="C482" s="13">
        <v>0.78524000000000005</v>
      </c>
      <c r="D482" s="14">
        <v>0.12234</v>
      </c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2:16" x14ac:dyDescent="0.25">
      <c r="B483" s="6">
        <v>0.8</v>
      </c>
      <c r="C483" s="13">
        <v>0.78813999999999995</v>
      </c>
      <c r="D483" s="14">
        <v>0.12021</v>
      </c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2:16" x14ac:dyDescent="0.25">
      <c r="B484" s="6">
        <v>0.81</v>
      </c>
      <c r="C484" s="13">
        <v>0.79103000000000001</v>
      </c>
      <c r="D484" s="14">
        <v>0.1181</v>
      </c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2:16" x14ac:dyDescent="0.25">
      <c r="B485" s="6">
        <v>0.82</v>
      </c>
      <c r="C485" s="13">
        <v>0.79388999999999998</v>
      </c>
      <c r="D485" s="14">
        <v>0.11602999999999999</v>
      </c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2:16" x14ac:dyDescent="0.25">
      <c r="B486" s="6">
        <v>0.83</v>
      </c>
      <c r="C486" s="13">
        <v>0.79673000000000005</v>
      </c>
      <c r="D486" s="14">
        <v>0.11398</v>
      </c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2:16" x14ac:dyDescent="0.25">
      <c r="B487" s="6">
        <v>0.84</v>
      </c>
      <c r="C487" s="13">
        <v>0.79954999999999998</v>
      </c>
      <c r="D487" s="14">
        <v>0.11196</v>
      </c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2:16" x14ac:dyDescent="0.25">
      <c r="B488" s="6">
        <v>0.85</v>
      </c>
      <c r="C488" s="13">
        <v>0.80234000000000005</v>
      </c>
      <c r="D488" s="14">
        <v>0.10997</v>
      </c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2:16" x14ac:dyDescent="0.25">
      <c r="B489" s="6">
        <v>0.86</v>
      </c>
      <c r="C489" s="13">
        <v>0.80510999999999999</v>
      </c>
      <c r="D489" s="14">
        <v>0.10800999999999999</v>
      </c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2:16" x14ac:dyDescent="0.25">
      <c r="B490" s="6">
        <v>0.87</v>
      </c>
      <c r="C490" s="13">
        <v>0.80784999999999996</v>
      </c>
      <c r="D490" s="14">
        <v>0.10607</v>
      </c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2:16" x14ac:dyDescent="0.25">
      <c r="B491" s="6">
        <v>0.88</v>
      </c>
      <c r="C491" s="13">
        <v>0.81057000000000001</v>
      </c>
      <c r="D491" s="14">
        <v>0.10417</v>
      </c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2:16" x14ac:dyDescent="0.25">
      <c r="B492" s="6">
        <v>0.89</v>
      </c>
      <c r="C492" s="13">
        <v>0.81327000000000005</v>
      </c>
      <c r="D492" s="14">
        <v>0.10229000000000001</v>
      </c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2:16" x14ac:dyDescent="0.25">
      <c r="B493" s="6">
        <v>0.9</v>
      </c>
      <c r="C493" s="13">
        <v>0.81594</v>
      </c>
      <c r="D493" s="14">
        <v>0.10043000000000001</v>
      </c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2:16" x14ac:dyDescent="0.25">
      <c r="B494" s="6">
        <v>0.91</v>
      </c>
      <c r="C494" s="13">
        <v>0.81859000000000004</v>
      </c>
      <c r="D494" s="14">
        <v>9.8599999999999993E-2</v>
      </c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2:16" x14ac:dyDescent="0.25">
      <c r="B495" s="6">
        <v>0.92</v>
      </c>
      <c r="C495" s="13">
        <v>0.82121</v>
      </c>
      <c r="D495" s="14">
        <v>9.6799999999999997E-2</v>
      </c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2:16" x14ac:dyDescent="0.25">
      <c r="B496" s="6">
        <v>0.93</v>
      </c>
      <c r="C496" s="13">
        <v>0.82381000000000004</v>
      </c>
      <c r="D496" s="14">
        <v>9.5030000000000003E-2</v>
      </c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2:16" x14ac:dyDescent="0.25">
      <c r="B497" s="6">
        <v>0.94</v>
      </c>
      <c r="C497" s="13">
        <v>0.82638999999999996</v>
      </c>
      <c r="D497" s="14">
        <v>9.3280000000000002E-2</v>
      </c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2:16" x14ac:dyDescent="0.25">
      <c r="B498" s="6">
        <v>0.95</v>
      </c>
      <c r="C498" s="13">
        <v>0.82894000000000001</v>
      </c>
      <c r="D498" s="14">
        <v>9.1560000000000002E-2</v>
      </c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2:16" x14ac:dyDescent="0.25">
      <c r="B499" s="6">
        <v>0.96</v>
      </c>
      <c r="C499" s="13">
        <v>0.83147000000000004</v>
      </c>
      <c r="D499" s="14">
        <v>8.9859999999999995E-2</v>
      </c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2:16" x14ac:dyDescent="0.25">
      <c r="B500" s="6">
        <v>0.97</v>
      </c>
      <c r="C500" s="13">
        <v>0.83398000000000005</v>
      </c>
      <c r="D500" s="14">
        <v>8.8190000000000004E-2</v>
      </c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2:16" x14ac:dyDescent="0.25">
      <c r="B501" s="6">
        <v>0.98</v>
      </c>
      <c r="C501" s="13">
        <v>0.83645999999999998</v>
      </c>
      <c r="D501" s="14">
        <v>8.6540000000000006E-2</v>
      </c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2:16" x14ac:dyDescent="0.25">
      <c r="B502" s="6">
        <v>0.99</v>
      </c>
      <c r="C502" s="13">
        <v>0.83891000000000004</v>
      </c>
      <c r="D502" s="14">
        <v>8.4909999999999999E-2</v>
      </c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2:16" x14ac:dyDescent="0.25">
      <c r="B503" s="6">
        <v>1</v>
      </c>
      <c r="C503" s="13">
        <v>0.84133999999999998</v>
      </c>
      <c r="D503" s="14">
        <v>8.3320000000000005E-2</v>
      </c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2:16" x14ac:dyDescent="0.25">
      <c r="B504" s="6">
        <v>1.01</v>
      </c>
      <c r="C504" s="13">
        <v>0.84375</v>
      </c>
      <c r="D504" s="14">
        <v>8.1739999999999993E-2</v>
      </c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2:16" x14ac:dyDescent="0.25">
      <c r="B505" s="6">
        <v>1.02</v>
      </c>
      <c r="C505" s="13">
        <v>0.84614</v>
      </c>
      <c r="D505" s="14">
        <v>8.0189999999999997E-2</v>
      </c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2:16" x14ac:dyDescent="0.25">
      <c r="B506" s="6">
        <v>1.03</v>
      </c>
      <c r="C506" s="13">
        <v>0.84848999999999997</v>
      </c>
      <c r="D506" s="14">
        <v>7.8659999999999994E-2</v>
      </c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2:16" x14ac:dyDescent="0.25">
      <c r="B507" s="6">
        <v>1.04</v>
      </c>
      <c r="C507" s="13">
        <v>0.85082999999999998</v>
      </c>
      <c r="D507" s="14">
        <v>7.7160000000000006E-2</v>
      </c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2:16" x14ac:dyDescent="0.25">
      <c r="B508" s="6">
        <v>1.05</v>
      </c>
      <c r="C508" s="13">
        <v>0.85314000000000001</v>
      </c>
      <c r="D508" s="14">
        <v>7.5679999999999997E-2</v>
      </c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2:16" x14ac:dyDescent="0.25">
      <c r="B509" s="6">
        <v>1.06</v>
      </c>
      <c r="C509" s="13">
        <v>0.85543000000000002</v>
      </c>
      <c r="D509" s="14">
        <v>7.4219999999999994E-2</v>
      </c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2:16" x14ac:dyDescent="0.25">
      <c r="B510" s="6">
        <v>1.07</v>
      </c>
      <c r="C510" s="13">
        <v>0.85768999999999995</v>
      </c>
      <c r="D510" s="14">
        <v>7.2789999999999994E-2</v>
      </c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2:16" x14ac:dyDescent="0.25">
      <c r="B511" s="6">
        <v>1.08</v>
      </c>
      <c r="C511" s="13">
        <v>0.85992999999999997</v>
      </c>
      <c r="D511" s="14">
        <v>7.1379999999999999E-2</v>
      </c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2:16" x14ac:dyDescent="0.25">
      <c r="B512" s="6">
        <v>1.0900000000000001</v>
      </c>
      <c r="C512" s="13">
        <v>0.86214000000000002</v>
      </c>
      <c r="D512" s="14">
        <v>6.9989999999999997E-2</v>
      </c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2:16" x14ac:dyDescent="0.25">
      <c r="B513" s="6">
        <v>1.1000000000000001</v>
      </c>
      <c r="C513" s="13">
        <v>0.86433000000000004</v>
      </c>
      <c r="D513" s="14">
        <v>6.862E-2</v>
      </c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2:16" x14ac:dyDescent="0.25">
      <c r="B514" s="6">
        <v>1.1100000000000001</v>
      </c>
      <c r="C514" s="13">
        <v>0.86650000000000005</v>
      </c>
      <c r="D514" s="14">
        <v>6.7269999999999996E-2</v>
      </c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2:16" x14ac:dyDescent="0.25">
      <c r="B515" s="6">
        <v>1.1200000000000001</v>
      </c>
      <c r="C515" s="13">
        <v>0.86863999999999997</v>
      </c>
      <c r="D515" s="14">
        <v>6.5949999999999995E-2</v>
      </c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2:16" x14ac:dyDescent="0.25">
      <c r="B516" s="6">
        <v>1.1299999999999999</v>
      </c>
      <c r="C516" s="13">
        <v>0.87075999999999998</v>
      </c>
      <c r="D516" s="14">
        <v>6.4649999999999999E-2</v>
      </c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2:16" x14ac:dyDescent="0.25">
      <c r="B517" s="6">
        <v>1.1399999999999999</v>
      </c>
      <c r="C517" s="13">
        <v>0.87285999999999997</v>
      </c>
      <c r="D517" s="14">
        <v>6.336E-2</v>
      </c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2:16" x14ac:dyDescent="0.25">
      <c r="B518" s="6">
        <v>1.1499999999999999</v>
      </c>
      <c r="C518" s="13">
        <v>0.87492999999999999</v>
      </c>
      <c r="D518" s="14">
        <v>6.2100000000000002E-2</v>
      </c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2:16" x14ac:dyDescent="0.25">
      <c r="B519" s="6">
        <v>1.1599999999999999</v>
      </c>
      <c r="C519" s="13">
        <v>0.87697999999999998</v>
      </c>
      <c r="D519" s="14">
        <v>6.0859999999999997E-2</v>
      </c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2:16" x14ac:dyDescent="0.25">
      <c r="B520" s="6">
        <v>1.17</v>
      </c>
      <c r="C520" s="13">
        <v>0.879</v>
      </c>
      <c r="D520" s="14">
        <v>5.9639999999999999E-2</v>
      </c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2:16" x14ac:dyDescent="0.25">
      <c r="B521" s="6">
        <v>1.18</v>
      </c>
      <c r="C521" s="13">
        <v>0.88100000000000001</v>
      </c>
      <c r="D521" s="14">
        <v>5.8439999999999999E-2</v>
      </c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2:16" x14ac:dyDescent="0.25">
      <c r="B522" s="6">
        <v>1.19</v>
      </c>
      <c r="C522" s="13">
        <v>0.88297999999999999</v>
      </c>
      <c r="D522" s="14">
        <v>5.7259999999999998E-2</v>
      </c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2:16" x14ac:dyDescent="0.25">
      <c r="B523" s="6">
        <v>1.2</v>
      </c>
      <c r="C523" s="13">
        <v>0.88492999999999999</v>
      </c>
      <c r="D523" s="14">
        <v>5.6099999999999997E-2</v>
      </c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2:16" x14ac:dyDescent="0.25">
      <c r="B524" s="6">
        <v>1.21</v>
      </c>
      <c r="C524" s="13">
        <v>0.88685999999999998</v>
      </c>
      <c r="D524" s="14">
        <v>5.4960000000000002E-2</v>
      </c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2:16" x14ac:dyDescent="0.25">
      <c r="B525" s="6">
        <v>1.22</v>
      </c>
      <c r="C525" s="13">
        <v>0.88876999999999995</v>
      </c>
      <c r="D525" s="14">
        <v>5.3839999999999999E-2</v>
      </c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2:16" x14ac:dyDescent="0.25">
      <c r="B526" s="6">
        <v>1.23</v>
      </c>
      <c r="C526" s="13">
        <v>0.89065000000000005</v>
      </c>
      <c r="D526" s="14">
        <v>5.2740000000000002E-2</v>
      </c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2:16" x14ac:dyDescent="0.25">
      <c r="B527" s="6">
        <v>1.24</v>
      </c>
      <c r="C527" s="13">
        <v>0.89251000000000003</v>
      </c>
      <c r="D527" s="14">
        <v>5.1650000000000001E-2</v>
      </c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2:16" x14ac:dyDescent="0.25">
      <c r="B528" s="6">
        <v>1.25</v>
      </c>
      <c r="C528" s="13">
        <v>0.89434999999999998</v>
      </c>
      <c r="D528" s="14">
        <v>5.0590000000000003E-2</v>
      </c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2:16" x14ac:dyDescent="0.25">
      <c r="B529" s="6">
        <v>1.26</v>
      </c>
      <c r="C529" s="13">
        <v>0.89617000000000002</v>
      </c>
      <c r="D529" s="14">
        <v>4.9540000000000001E-2</v>
      </c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2:16" x14ac:dyDescent="0.25">
      <c r="B530" s="6">
        <v>1.27</v>
      </c>
      <c r="C530" s="13">
        <v>0.89795999999999998</v>
      </c>
      <c r="D530" s="14">
        <v>4.8509999999999998E-2</v>
      </c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2:16" x14ac:dyDescent="0.25">
      <c r="B531" s="6">
        <v>1.28</v>
      </c>
      <c r="C531" s="13">
        <v>0.89973000000000003</v>
      </c>
      <c r="D531" s="14">
        <v>4.7500000000000001E-2</v>
      </c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2:16" x14ac:dyDescent="0.25">
      <c r="B532" s="6">
        <v>1.29</v>
      </c>
      <c r="C532" s="13">
        <v>0.90146999999999999</v>
      </c>
      <c r="D532" s="14">
        <v>4.65E-2</v>
      </c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2:16" x14ac:dyDescent="0.25">
      <c r="B533" s="6">
        <v>1.3</v>
      </c>
      <c r="C533" s="13">
        <v>0.9032</v>
      </c>
      <c r="D533" s="14">
        <v>4.5530000000000001E-2</v>
      </c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2:16" x14ac:dyDescent="0.25">
      <c r="B534" s="6">
        <v>1.31</v>
      </c>
      <c r="C534" s="13">
        <v>0.90490000000000004</v>
      </c>
      <c r="D534" s="14">
        <v>4.4569999999999999E-2</v>
      </c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2:16" x14ac:dyDescent="0.25">
      <c r="B535" s="6">
        <v>1.32</v>
      </c>
      <c r="C535" s="13">
        <v>0.90658000000000005</v>
      </c>
      <c r="D535" s="14">
        <v>4.3630000000000002E-2</v>
      </c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2:16" x14ac:dyDescent="0.25">
      <c r="B536" s="6">
        <v>1.33</v>
      </c>
      <c r="C536" s="13">
        <v>0.90824000000000005</v>
      </c>
      <c r="D536" s="14">
        <v>4.2700000000000002E-2</v>
      </c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2:16" x14ac:dyDescent="0.25">
      <c r="B537" s="6">
        <v>1.34</v>
      </c>
      <c r="C537" s="13">
        <v>0.90988000000000002</v>
      </c>
      <c r="D537" s="14">
        <v>4.1790000000000001E-2</v>
      </c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2:16" x14ac:dyDescent="0.25">
      <c r="B538" s="6">
        <v>1.35</v>
      </c>
      <c r="C538" s="13">
        <v>0.91149000000000002</v>
      </c>
      <c r="D538" s="14">
        <v>4.0899999999999999E-2</v>
      </c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2:16" x14ac:dyDescent="0.25">
      <c r="B539" s="6">
        <v>1.36</v>
      </c>
      <c r="C539" s="13">
        <v>0.91308999999999996</v>
      </c>
      <c r="D539" s="14">
        <v>4.002E-2</v>
      </c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2:16" x14ac:dyDescent="0.25">
      <c r="B540" s="6">
        <v>1.37</v>
      </c>
      <c r="C540" s="13">
        <v>0.91466000000000003</v>
      </c>
      <c r="D540" s="14">
        <v>3.916E-2</v>
      </c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2:16" x14ac:dyDescent="0.25">
      <c r="B541" s="6">
        <v>1.38</v>
      </c>
      <c r="C541" s="13">
        <v>0.91620999999999997</v>
      </c>
      <c r="D541" s="14">
        <v>3.8309999999999997E-2</v>
      </c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2:16" x14ac:dyDescent="0.25">
      <c r="B542" s="6">
        <v>1.39</v>
      </c>
      <c r="C542" s="13">
        <v>0.91774</v>
      </c>
      <c r="D542" s="14">
        <v>3.7479999999999999E-2</v>
      </c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2:16" x14ac:dyDescent="0.25">
      <c r="B543" s="6">
        <v>1.4</v>
      </c>
      <c r="C543" s="13">
        <v>0.91923999999999995</v>
      </c>
      <c r="D543" s="14">
        <v>3.6670000000000001E-2</v>
      </c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2:16" x14ac:dyDescent="0.25">
      <c r="B544" s="6">
        <v>1.41</v>
      </c>
      <c r="C544" s="13">
        <v>0.92073000000000005</v>
      </c>
      <c r="D544" s="14">
        <v>3.5869999999999999E-2</v>
      </c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2:16" x14ac:dyDescent="0.25">
      <c r="B545" s="6">
        <v>1.42</v>
      </c>
      <c r="C545" s="13">
        <v>0.92220000000000002</v>
      </c>
      <c r="D545" s="14">
        <v>3.508E-2</v>
      </c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2:16" x14ac:dyDescent="0.25">
      <c r="B546" s="6">
        <v>1.43</v>
      </c>
      <c r="C546" s="13">
        <v>0.92364000000000002</v>
      </c>
      <c r="D546" s="14">
        <v>3.431E-2</v>
      </c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2:16" x14ac:dyDescent="0.25">
      <c r="B547" s="6">
        <v>1.44</v>
      </c>
      <c r="C547" s="13">
        <v>0.92506999999999995</v>
      </c>
      <c r="D547" s="14">
        <v>3.356E-2</v>
      </c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2:16" x14ac:dyDescent="0.25">
      <c r="B548" s="6">
        <v>1.45</v>
      </c>
      <c r="C548" s="13">
        <v>0.92647000000000002</v>
      </c>
      <c r="D548" s="14">
        <v>3.2809999999999999E-2</v>
      </c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2:16" x14ac:dyDescent="0.25">
      <c r="B549" s="6">
        <v>1.46</v>
      </c>
      <c r="C549" s="13">
        <v>0.92784999999999995</v>
      </c>
      <c r="D549" s="14">
        <v>3.2079999999999997E-2</v>
      </c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2:16" x14ac:dyDescent="0.25">
      <c r="B550" s="6">
        <v>1.47</v>
      </c>
      <c r="C550" s="13">
        <v>0.92922000000000005</v>
      </c>
      <c r="D550" s="14">
        <v>3.1370000000000002E-2</v>
      </c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2:16" x14ac:dyDescent="0.25">
      <c r="B551" s="6">
        <v>1.48</v>
      </c>
      <c r="C551" s="13">
        <v>0.93056000000000005</v>
      </c>
      <c r="D551" s="14">
        <v>3.0669999999999999E-2</v>
      </c>
      <c r="F551" s="45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2:16" x14ac:dyDescent="0.25">
      <c r="B552" s="6">
        <v>1.49</v>
      </c>
      <c r="C552" s="13">
        <v>0.93189</v>
      </c>
      <c r="D552" s="14">
        <v>2.998E-2</v>
      </c>
      <c r="F552" s="45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2:16" x14ac:dyDescent="0.25">
      <c r="B553" s="6">
        <v>1.5</v>
      </c>
      <c r="C553" s="13">
        <v>0.93318999999999996</v>
      </c>
      <c r="D553" s="14">
        <v>2.9309999999999999E-2</v>
      </c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2:16" x14ac:dyDescent="0.25">
      <c r="B554" s="6">
        <v>1.51</v>
      </c>
      <c r="C554" s="13">
        <v>0.93447999999999998</v>
      </c>
      <c r="D554" s="14">
        <v>2.8649999999999998E-2</v>
      </c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2:16" x14ac:dyDescent="0.25">
      <c r="B555" s="6">
        <v>1.52</v>
      </c>
      <c r="C555" s="13">
        <v>0.93574000000000002</v>
      </c>
      <c r="D555" s="14">
        <v>2.8000000000000001E-2</v>
      </c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2:16" x14ac:dyDescent="0.25">
      <c r="B556" s="6">
        <v>1.53</v>
      </c>
      <c r="C556" s="13">
        <v>0.93698999999999999</v>
      </c>
      <c r="D556" s="14">
        <v>2.7359999999999999E-2</v>
      </c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2:16" x14ac:dyDescent="0.25">
      <c r="B557" s="6">
        <v>1.54</v>
      </c>
      <c r="C557" s="13">
        <v>0.93822000000000005</v>
      </c>
      <c r="D557" s="14">
        <v>2.674E-2</v>
      </c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2:16" x14ac:dyDescent="0.25">
      <c r="B558" s="6">
        <v>1.55</v>
      </c>
      <c r="C558" s="13">
        <v>0.93942999999999999</v>
      </c>
      <c r="D558" s="14">
        <v>2.6120000000000001E-2</v>
      </c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2:16" x14ac:dyDescent="0.25">
      <c r="B559" s="6">
        <v>1.56</v>
      </c>
      <c r="C559" s="13">
        <v>0.94062000000000001</v>
      </c>
      <c r="D559" s="14">
        <v>2.5520000000000001E-2</v>
      </c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2:16" x14ac:dyDescent="0.25">
      <c r="B560" s="6">
        <v>1.57</v>
      </c>
      <c r="C560" s="13">
        <v>0.94179000000000002</v>
      </c>
      <c r="D560" s="14">
        <v>2.494E-2</v>
      </c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2:16" x14ac:dyDescent="0.25">
      <c r="B561" s="6">
        <v>1.58</v>
      </c>
      <c r="C561" s="13">
        <v>0.94294999999999995</v>
      </c>
      <c r="D561" s="14">
        <v>2.436E-2</v>
      </c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2:16" x14ac:dyDescent="0.25">
      <c r="B562" s="6">
        <v>1.59</v>
      </c>
      <c r="C562" s="13">
        <v>0.94408000000000003</v>
      </c>
      <c r="D562" s="14">
        <v>2.3800000000000002E-2</v>
      </c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2:16" x14ac:dyDescent="0.25">
      <c r="B563" s="6">
        <v>1.6</v>
      </c>
      <c r="C563" s="13">
        <v>0.94520000000000004</v>
      </c>
      <c r="D563" s="14">
        <v>2.324E-2</v>
      </c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2:16" x14ac:dyDescent="0.25">
      <c r="B564" s="6">
        <v>1.61</v>
      </c>
      <c r="C564" s="13">
        <v>0.94630000000000003</v>
      </c>
      <c r="D564" s="14">
        <v>2.2700000000000001E-2</v>
      </c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2:16" x14ac:dyDescent="0.25">
      <c r="B565" s="6">
        <v>1.62</v>
      </c>
      <c r="C565" s="13">
        <v>0.94738</v>
      </c>
      <c r="D565" s="14">
        <v>2.2169999999999999E-2</v>
      </c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2:16" x14ac:dyDescent="0.25">
      <c r="B566" s="6">
        <v>1.63</v>
      </c>
      <c r="C566" s="13">
        <v>0.94845000000000002</v>
      </c>
      <c r="D566" s="14">
        <v>2.1649999999999999E-2</v>
      </c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2:16" x14ac:dyDescent="0.25">
      <c r="B567" s="6">
        <v>1.64</v>
      </c>
      <c r="C567" s="13">
        <v>0.94950000000000001</v>
      </c>
      <c r="D567" s="14">
        <v>2.1139999999999999E-2</v>
      </c>
      <c r="F567" s="4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2:16" x14ac:dyDescent="0.25">
      <c r="B568" s="6">
        <v>1.65</v>
      </c>
      <c r="C568" s="13">
        <v>0.95052999999999999</v>
      </c>
      <c r="D568" s="14">
        <v>2.0639999999999999E-2</v>
      </c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2:16" x14ac:dyDescent="0.25">
      <c r="B569" s="6">
        <v>1.66</v>
      </c>
      <c r="C569" s="13">
        <v>0.95154000000000005</v>
      </c>
      <c r="D569" s="14">
        <v>2.0150000000000001E-2</v>
      </c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2:16" x14ac:dyDescent="0.25">
      <c r="B570" s="6">
        <v>1.67</v>
      </c>
      <c r="C570" s="13">
        <v>0.95254000000000005</v>
      </c>
      <c r="D570" s="14">
        <v>1.967E-2</v>
      </c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2:16" x14ac:dyDescent="0.25">
      <c r="B571" s="6">
        <v>1.68</v>
      </c>
      <c r="C571" s="13">
        <v>0.95352000000000003</v>
      </c>
      <c r="D571" s="14">
        <v>1.9199999999999998E-2</v>
      </c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2:16" x14ac:dyDescent="0.25">
      <c r="B572" s="6">
        <v>1.69</v>
      </c>
      <c r="C572" s="13">
        <v>0.95448999999999995</v>
      </c>
      <c r="D572" s="14">
        <v>1.874E-2</v>
      </c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2:16" x14ac:dyDescent="0.25">
      <c r="B573" s="6">
        <v>1.7</v>
      </c>
      <c r="C573" s="13">
        <v>0.95543</v>
      </c>
      <c r="D573" s="14">
        <v>1.8290000000000001E-2</v>
      </c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2:16" x14ac:dyDescent="0.25">
      <c r="B574" s="6">
        <v>1.71</v>
      </c>
      <c r="C574" s="13">
        <v>0.95637000000000005</v>
      </c>
      <c r="D574" s="14">
        <v>1.7850000000000001E-2</v>
      </c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2:16" x14ac:dyDescent="0.25">
      <c r="B575" s="6">
        <v>1.72</v>
      </c>
      <c r="C575" s="13">
        <v>0.95728000000000002</v>
      </c>
      <c r="D575" s="14">
        <v>1.7420000000000001E-2</v>
      </c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2:16" x14ac:dyDescent="0.25">
      <c r="B576" s="6">
        <v>1.73</v>
      </c>
      <c r="C576" s="13">
        <v>0.95818000000000003</v>
      </c>
      <c r="D576" s="14">
        <v>1.6990000000000002E-2</v>
      </c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2:16" x14ac:dyDescent="0.25">
      <c r="B577" s="6">
        <v>1.74</v>
      </c>
      <c r="C577" s="13">
        <v>0.95906999999999998</v>
      </c>
      <c r="D577" s="14">
        <v>1.6580000000000001E-2</v>
      </c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2:16" x14ac:dyDescent="0.25">
      <c r="B578" s="6">
        <v>1.75</v>
      </c>
      <c r="C578" s="13">
        <v>0.95994000000000002</v>
      </c>
      <c r="D578" s="14">
        <v>1.617E-2</v>
      </c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2:16" x14ac:dyDescent="0.25">
      <c r="B579" s="6">
        <v>1.76</v>
      </c>
      <c r="C579" s="13">
        <v>0.96079999999999999</v>
      </c>
      <c r="D579" s="14">
        <v>1.5779999999999999E-2</v>
      </c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2:16" x14ac:dyDescent="0.25">
      <c r="B580" s="6">
        <v>1.77</v>
      </c>
      <c r="C580" s="13">
        <v>0.96164000000000005</v>
      </c>
      <c r="D580" s="14">
        <v>1.5389999999999999E-2</v>
      </c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2:16" x14ac:dyDescent="0.25">
      <c r="B581" s="6">
        <v>1.78</v>
      </c>
      <c r="C581" s="13">
        <v>0.96245999999999998</v>
      </c>
      <c r="D581" s="14">
        <v>1.5010000000000001E-2</v>
      </c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2:16" x14ac:dyDescent="0.25">
      <c r="B582" s="6">
        <v>1.79</v>
      </c>
      <c r="C582" s="13">
        <v>0.96326999999999996</v>
      </c>
      <c r="D582" s="14">
        <v>1.464E-2</v>
      </c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2:16" x14ac:dyDescent="0.25">
      <c r="B583" s="6">
        <v>1.8</v>
      </c>
      <c r="C583" s="13">
        <v>0.96406999999999998</v>
      </c>
      <c r="D583" s="14">
        <v>1.4279999999999999E-2</v>
      </c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2:16" x14ac:dyDescent="0.25">
      <c r="B584" s="6">
        <v>1.81</v>
      </c>
      <c r="C584" s="13">
        <v>0.96484999999999999</v>
      </c>
      <c r="D584" s="14">
        <v>1.392E-2</v>
      </c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2:16" x14ac:dyDescent="0.25">
      <c r="B585" s="6">
        <v>1.82</v>
      </c>
      <c r="C585" s="13">
        <v>0.96562000000000003</v>
      </c>
      <c r="D585" s="14">
        <v>1.357E-2</v>
      </c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2:16" x14ac:dyDescent="0.25">
      <c r="B586" s="6">
        <v>1.83</v>
      </c>
      <c r="C586" s="13">
        <v>0.96638000000000002</v>
      </c>
      <c r="D586" s="14">
        <v>1.323E-2</v>
      </c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2:16" x14ac:dyDescent="0.25">
      <c r="B587" s="6">
        <v>1.84</v>
      </c>
      <c r="C587" s="13">
        <v>0.96711999999999998</v>
      </c>
      <c r="D587" s="14">
        <v>1.29E-2</v>
      </c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2:16" x14ac:dyDescent="0.25">
      <c r="B588" s="6">
        <v>1.85</v>
      </c>
      <c r="C588" s="13">
        <v>0.96784000000000003</v>
      </c>
      <c r="D588" s="14">
        <v>1.257E-2</v>
      </c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2:16" x14ac:dyDescent="0.25">
      <c r="B589" s="6">
        <v>1.86</v>
      </c>
      <c r="C589" s="13">
        <v>0.96855999999999998</v>
      </c>
      <c r="D589" s="14">
        <v>1.226E-2</v>
      </c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2:16" x14ac:dyDescent="0.25">
      <c r="B590" s="6">
        <v>1.87</v>
      </c>
      <c r="C590" s="13">
        <v>0.96926000000000001</v>
      </c>
      <c r="D590" s="14">
        <v>1.1950000000000001E-2</v>
      </c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2:16" x14ac:dyDescent="0.25">
      <c r="B591" s="6">
        <v>1.88</v>
      </c>
      <c r="C591" s="13">
        <v>0.96994999999999998</v>
      </c>
      <c r="D591" s="14">
        <v>1.1639999999999999E-2</v>
      </c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2:16" x14ac:dyDescent="0.25">
      <c r="B592" s="6">
        <v>1.89</v>
      </c>
      <c r="C592" s="13">
        <v>0.97062000000000004</v>
      </c>
      <c r="D592" s="14">
        <v>1.1339999999999999E-2</v>
      </c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2:16" x14ac:dyDescent="0.25">
      <c r="B593" s="6">
        <v>1.9</v>
      </c>
      <c r="C593" s="13">
        <v>0.97128000000000003</v>
      </c>
      <c r="D593" s="14">
        <v>1.1050000000000001E-2</v>
      </c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2:16" x14ac:dyDescent="0.25">
      <c r="B594" s="6">
        <v>1.91</v>
      </c>
      <c r="C594" s="13">
        <v>0.97192999999999996</v>
      </c>
      <c r="D594" s="14">
        <v>1.077E-2</v>
      </c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2:16" x14ac:dyDescent="0.25">
      <c r="B595" s="6">
        <v>1.92</v>
      </c>
      <c r="C595" s="13">
        <v>0.97257000000000005</v>
      </c>
      <c r="D595" s="14">
        <v>1.0489999999999999E-2</v>
      </c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2:16" x14ac:dyDescent="0.25">
      <c r="B596" s="6">
        <v>1.93</v>
      </c>
      <c r="C596" s="13">
        <v>0.97319999999999995</v>
      </c>
      <c r="D596" s="14">
        <v>1.022E-2</v>
      </c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2:16" x14ac:dyDescent="0.25">
      <c r="B597" s="6">
        <v>1.94</v>
      </c>
      <c r="C597" s="13">
        <v>0.97380999999999995</v>
      </c>
      <c r="D597" s="14">
        <v>9.9600000000000001E-3</v>
      </c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2:16" x14ac:dyDescent="0.25">
      <c r="B598" s="6">
        <v>1.95</v>
      </c>
      <c r="C598" s="13">
        <v>0.97441</v>
      </c>
      <c r="D598" s="14">
        <v>9.7000000000000003E-3</v>
      </c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2:16" x14ac:dyDescent="0.25">
      <c r="B599" s="6">
        <v>1.96</v>
      </c>
      <c r="C599" s="13">
        <v>0.97499999999999998</v>
      </c>
      <c r="D599" s="14">
        <v>9.4500000000000001E-3</v>
      </c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2:16" x14ac:dyDescent="0.25">
      <c r="B600" s="6">
        <v>1.97</v>
      </c>
      <c r="C600" s="13">
        <v>0.97558</v>
      </c>
      <c r="D600" s="14">
        <v>9.1999999999999998E-3</v>
      </c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2:16" x14ac:dyDescent="0.25">
      <c r="B601" s="6">
        <v>1.98</v>
      </c>
      <c r="C601" s="13">
        <v>0.97614999999999996</v>
      </c>
      <c r="D601" s="14">
        <v>8.9599999999999992E-3</v>
      </c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2:16" x14ac:dyDescent="0.25">
      <c r="B602" s="6">
        <v>1.99</v>
      </c>
      <c r="C602" s="13">
        <v>0.97670000000000001</v>
      </c>
      <c r="D602" s="14">
        <v>8.7200000000000003E-3</v>
      </c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2:16" x14ac:dyDescent="0.25">
      <c r="B603" s="6">
        <v>2</v>
      </c>
      <c r="C603" s="13">
        <v>0.97724999999999995</v>
      </c>
      <c r="D603" s="14">
        <v>8.4899999999999993E-3</v>
      </c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2:16" x14ac:dyDescent="0.25">
      <c r="B604" s="6">
        <v>2.0099999999999998</v>
      </c>
      <c r="C604" s="13">
        <v>0.97777999999999998</v>
      </c>
      <c r="D604" s="14">
        <v>8.2699999999999996E-3</v>
      </c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2:16" x14ac:dyDescent="0.25">
      <c r="B605" s="6">
        <v>2.02</v>
      </c>
      <c r="C605" s="13">
        <v>0.97831000000000001</v>
      </c>
      <c r="D605" s="14">
        <v>8.0499999999999999E-3</v>
      </c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2:16" x14ac:dyDescent="0.25">
      <c r="B606" s="6">
        <v>2.0299999999999998</v>
      </c>
      <c r="C606" s="13">
        <v>0.97882000000000002</v>
      </c>
      <c r="D606" s="14">
        <v>7.8300000000000002E-3</v>
      </c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2:16" x14ac:dyDescent="0.25">
      <c r="B607" s="6">
        <v>2.04</v>
      </c>
      <c r="C607" s="13">
        <v>0.97931999999999997</v>
      </c>
      <c r="D607" s="14">
        <v>7.62E-3</v>
      </c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2:16" x14ac:dyDescent="0.25">
      <c r="B608" s="6">
        <v>2.0499999999999998</v>
      </c>
      <c r="C608" s="13">
        <v>0.97982000000000002</v>
      </c>
      <c r="D608" s="14">
        <v>7.4200000000000004E-3</v>
      </c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2:16" x14ac:dyDescent="0.25">
      <c r="B609" s="6">
        <v>2.06</v>
      </c>
      <c r="C609" s="13">
        <v>0.98029999999999995</v>
      </c>
      <c r="D609" s="14">
        <v>7.2199999999999999E-3</v>
      </c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2:16" x14ac:dyDescent="0.25">
      <c r="B610" s="6">
        <v>2.0699999999999998</v>
      </c>
      <c r="C610" s="13">
        <v>0.98077000000000003</v>
      </c>
      <c r="D610" s="14">
        <v>7.0200000000000002E-3</v>
      </c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2:16" x14ac:dyDescent="0.25">
      <c r="B611" s="6">
        <v>2.08</v>
      </c>
      <c r="C611" s="13">
        <v>0.98124</v>
      </c>
      <c r="D611" s="14">
        <v>6.8300000000000001E-3</v>
      </c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2:16" x14ac:dyDescent="0.25">
      <c r="B612" s="6">
        <v>2.09</v>
      </c>
      <c r="C612" s="13">
        <v>0.98168999999999995</v>
      </c>
      <c r="D612" s="14">
        <v>6.6499999999999997E-3</v>
      </c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2:16" x14ac:dyDescent="0.25">
      <c r="B613" s="6">
        <v>2.1</v>
      </c>
      <c r="C613" s="13">
        <v>0.98214000000000001</v>
      </c>
      <c r="D613" s="14">
        <v>6.4700000000000001E-3</v>
      </c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2:16" x14ac:dyDescent="0.25">
      <c r="B614" s="6">
        <v>2.11</v>
      </c>
      <c r="C614" s="13">
        <v>0.98257000000000005</v>
      </c>
      <c r="D614" s="14">
        <v>6.2899999999999996E-3</v>
      </c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2:16" x14ac:dyDescent="0.25">
      <c r="B615" s="6">
        <v>2.12</v>
      </c>
      <c r="C615" s="13">
        <v>0.98299999999999998</v>
      </c>
      <c r="D615" s="14">
        <v>6.1199999999999996E-3</v>
      </c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2:16" x14ac:dyDescent="0.25">
      <c r="B616" s="6">
        <v>2.13</v>
      </c>
      <c r="C616" s="13">
        <v>0.98341000000000001</v>
      </c>
      <c r="D616" s="14">
        <v>5.9500000000000004E-3</v>
      </c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2:16" x14ac:dyDescent="0.25">
      <c r="B617" s="6">
        <v>2.14</v>
      </c>
      <c r="C617" s="13">
        <v>0.98382000000000003</v>
      </c>
      <c r="D617" s="14">
        <v>5.79E-3</v>
      </c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2:16" x14ac:dyDescent="0.25">
      <c r="B618" s="6">
        <v>2.15</v>
      </c>
      <c r="C618" s="13">
        <v>0.98421999999999998</v>
      </c>
      <c r="D618" s="14">
        <v>5.6299999999999996E-3</v>
      </c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2:16" x14ac:dyDescent="0.25">
      <c r="B619" s="6">
        <v>2.16</v>
      </c>
      <c r="C619" s="13">
        <v>0.98460999999999999</v>
      </c>
      <c r="D619" s="14">
        <v>5.47E-3</v>
      </c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2:16" x14ac:dyDescent="0.25">
      <c r="B620" s="6">
        <v>2.17</v>
      </c>
      <c r="C620" s="13">
        <v>0.98499999999999999</v>
      </c>
      <c r="D620" s="14">
        <v>5.3200000000000001E-3</v>
      </c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2:16" x14ac:dyDescent="0.25">
      <c r="B621" s="6">
        <v>2.1800000000000002</v>
      </c>
      <c r="C621" s="13">
        <v>0.98536999999999997</v>
      </c>
      <c r="D621" s="14">
        <v>5.1700000000000001E-3</v>
      </c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2:16" x14ac:dyDescent="0.25">
      <c r="B622" s="6">
        <v>2.19</v>
      </c>
      <c r="C622" s="13">
        <v>0.98573999999999995</v>
      </c>
      <c r="D622" s="14">
        <v>5.0299999999999997E-3</v>
      </c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2:16" x14ac:dyDescent="0.25">
      <c r="B623" s="6">
        <v>2.2000000000000002</v>
      </c>
      <c r="C623" s="13">
        <v>0.98609999999999998</v>
      </c>
      <c r="D623" s="14">
        <v>4.8900000000000002E-3</v>
      </c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2:16" x14ac:dyDescent="0.25">
      <c r="B624" s="6">
        <v>2.21</v>
      </c>
      <c r="C624" s="13">
        <v>0.98645000000000005</v>
      </c>
      <c r="D624" s="14">
        <v>4.7499999999999999E-3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2:16" x14ac:dyDescent="0.25">
      <c r="B625" s="6">
        <v>2.2200000000000002</v>
      </c>
      <c r="C625" s="13">
        <v>0.98678999999999994</v>
      </c>
      <c r="D625" s="14">
        <v>4.62E-3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2:16" x14ac:dyDescent="0.25">
      <c r="B626" s="6">
        <v>2.23</v>
      </c>
      <c r="C626" s="13">
        <v>0.98712999999999995</v>
      </c>
      <c r="D626" s="14">
        <v>4.4900000000000001E-3</v>
      </c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2:16" x14ac:dyDescent="0.25">
      <c r="B627" s="6">
        <v>2.2400000000000002</v>
      </c>
      <c r="C627" s="13">
        <v>0.98745000000000005</v>
      </c>
      <c r="D627" s="14">
        <v>4.3600000000000002E-3</v>
      </c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2:16" x14ac:dyDescent="0.25">
      <c r="B628" s="6">
        <v>2.25</v>
      </c>
      <c r="C628" s="13">
        <v>0.98777999999999999</v>
      </c>
      <c r="D628" s="14">
        <v>4.2300000000000003E-3</v>
      </c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2:16" x14ac:dyDescent="0.25">
      <c r="B629" s="6">
        <v>2.2599999999999998</v>
      </c>
      <c r="C629" s="13">
        <v>0.98809000000000002</v>
      </c>
      <c r="D629" s="14">
        <v>4.1099999999999999E-3</v>
      </c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2:16" x14ac:dyDescent="0.25">
      <c r="B630" s="6">
        <v>2.27</v>
      </c>
      <c r="C630" s="13">
        <v>0.98839999999999995</v>
      </c>
      <c r="D630" s="14">
        <v>4.0000000000000001E-3</v>
      </c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2:16" x14ac:dyDescent="0.25">
      <c r="B631" s="6">
        <v>2.2799999999999998</v>
      </c>
      <c r="C631" s="13">
        <v>0.98870000000000002</v>
      </c>
      <c r="D631" s="14">
        <v>3.8800000000000002E-3</v>
      </c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2:16" x14ac:dyDescent="0.25">
      <c r="B632" s="6">
        <v>2.29</v>
      </c>
      <c r="C632" s="13">
        <v>0.98899000000000004</v>
      </c>
      <c r="D632" s="14">
        <v>3.7699999999999999E-3</v>
      </c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2:16" x14ac:dyDescent="0.25">
      <c r="B633" s="6">
        <v>2.2999999999999998</v>
      </c>
      <c r="C633" s="13">
        <v>0.98928000000000005</v>
      </c>
      <c r="D633" s="14">
        <v>3.6600000000000001E-3</v>
      </c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2:16" x14ac:dyDescent="0.25">
      <c r="B634" s="6">
        <v>2.31</v>
      </c>
      <c r="C634" s="13">
        <v>0.98956</v>
      </c>
      <c r="D634" s="14">
        <v>3.5599999999999998E-3</v>
      </c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2:16" x14ac:dyDescent="0.25">
      <c r="B635" s="6">
        <v>2.3199999999999998</v>
      </c>
      <c r="C635" s="13">
        <v>0.98982999999999999</v>
      </c>
      <c r="D635" s="14">
        <v>3.4499999999999999E-3</v>
      </c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2:16" x14ac:dyDescent="0.25">
      <c r="B636" s="6">
        <v>2.33</v>
      </c>
      <c r="C636" s="13">
        <v>0.99009999999999998</v>
      </c>
      <c r="D636" s="14">
        <v>3.3500000000000001E-3</v>
      </c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2:16" x14ac:dyDescent="0.25">
      <c r="B637" s="6">
        <v>2.34</v>
      </c>
      <c r="C637" s="13">
        <v>0.99036000000000002</v>
      </c>
      <c r="D637" s="14">
        <v>3.2499999999999999E-3</v>
      </c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2:16" x14ac:dyDescent="0.25">
      <c r="B638" s="6">
        <v>2.35</v>
      </c>
      <c r="C638" s="13">
        <v>0.99060999999999999</v>
      </c>
      <c r="D638" s="14">
        <v>3.16E-3</v>
      </c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2:16" x14ac:dyDescent="0.25">
      <c r="B639" s="6">
        <v>2.36</v>
      </c>
      <c r="C639" s="13">
        <v>0.99085999999999996</v>
      </c>
      <c r="D639" s="14">
        <v>3.0699999999999998E-3</v>
      </c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2:16" x14ac:dyDescent="0.25">
      <c r="B640" s="6">
        <v>2.37</v>
      </c>
      <c r="C640" s="13">
        <v>0.99111000000000005</v>
      </c>
      <c r="D640" s="14">
        <v>2.98E-3</v>
      </c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2:16" x14ac:dyDescent="0.25">
      <c r="B641" s="6">
        <v>2.38</v>
      </c>
      <c r="C641" s="13">
        <v>0.99134</v>
      </c>
      <c r="D641" s="14">
        <v>2.8900000000000002E-3</v>
      </c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2:16" x14ac:dyDescent="0.25">
      <c r="B642" s="6">
        <v>2.39</v>
      </c>
      <c r="C642" s="13">
        <v>0.99158000000000002</v>
      </c>
      <c r="D642" s="14">
        <v>2.8E-3</v>
      </c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2:16" x14ac:dyDescent="0.25">
      <c r="B643" s="6">
        <v>2.4</v>
      </c>
      <c r="C643" s="13">
        <v>0.99180000000000001</v>
      </c>
      <c r="D643" s="14">
        <v>2.7200000000000002E-3</v>
      </c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2:16" x14ac:dyDescent="0.25">
      <c r="B644" s="6">
        <v>2.41</v>
      </c>
      <c r="C644" s="13">
        <v>0.99202000000000001</v>
      </c>
      <c r="D644" s="14">
        <v>2.64E-3</v>
      </c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2:16" x14ac:dyDescent="0.25">
      <c r="B645" s="6">
        <v>2.42</v>
      </c>
      <c r="C645" s="13">
        <v>0.99224000000000001</v>
      </c>
      <c r="D645" s="14">
        <v>2.5600000000000002E-3</v>
      </c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2:16" x14ac:dyDescent="0.25">
      <c r="B646" s="6">
        <v>2.4300000000000002</v>
      </c>
      <c r="C646" s="13">
        <v>0.99245000000000005</v>
      </c>
      <c r="D646" s="14">
        <v>2.48E-3</v>
      </c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2:16" x14ac:dyDescent="0.25">
      <c r="B647" s="6">
        <v>2.44</v>
      </c>
      <c r="C647" s="13">
        <v>0.99265999999999999</v>
      </c>
      <c r="D647" s="14">
        <v>2.4099999999999998E-3</v>
      </c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2:16" x14ac:dyDescent="0.25">
      <c r="B648" s="6">
        <v>2.4500000000000002</v>
      </c>
      <c r="C648" s="13">
        <v>0.99285999999999996</v>
      </c>
      <c r="D648" s="14">
        <v>2.3400000000000001E-3</v>
      </c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2:16" x14ac:dyDescent="0.25">
      <c r="B649" s="6">
        <v>2.46</v>
      </c>
      <c r="C649" s="13">
        <v>0.99304999999999999</v>
      </c>
      <c r="D649" s="14">
        <v>2.2699999999999999E-3</v>
      </c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2:16" x14ac:dyDescent="0.25">
      <c r="B650" s="6">
        <v>2.4700000000000002</v>
      </c>
      <c r="C650" s="13">
        <v>0.99324000000000001</v>
      </c>
      <c r="D650" s="14">
        <v>2.2000000000000001E-3</v>
      </c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2:16" x14ac:dyDescent="0.25">
      <c r="B651" s="6">
        <v>2.48</v>
      </c>
      <c r="C651" s="13">
        <v>0.99343000000000004</v>
      </c>
      <c r="D651" s="14">
        <v>2.1299999999999999E-3</v>
      </c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2:16" x14ac:dyDescent="0.25">
      <c r="B652" s="6">
        <v>2.4900000000000002</v>
      </c>
      <c r="C652" s="13">
        <v>0.99360999999999999</v>
      </c>
      <c r="D652" s="14">
        <v>2.0699999999999998E-3</v>
      </c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2:16" x14ac:dyDescent="0.25">
      <c r="B653" s="6">
        <v>2.5</v>
      </c>
      <c r="C653" s="13">
        <v>0.99378999999999995</v>
      </c>
      <c r="D653" s="14">
        <v>2E-3</v>
      </c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2:16" x14ac:dyDescent="0.25">
      <c r="B654" s="6">
        <v>2.5099999999999998</v>
      </c>
      <c r="C654" s="13">
        <v>0.99395999999999995</v>
      </c>
      <c r="D654" s="14">
        <v>1.9400000000000001E-3</v>
      </c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2:16" x14ac:dyDescent="0.25">
      <c r="B655" s="6">
        <v>2.52</v>
      </c>
      <c r="C655" s="13">
        <v>0.99412999999999996</v>
      </c>
      <c r="D655" s="14">
        <v>1.8799999999999999E-3</v>
      </c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2:16" x14ac:dyDescent="0.25">
      <c r="B656" s="6">
        <v>2.5299999999999998</v>
      </c>
      <c r="C656" s="13">
        <v>0.99429999999999996</v>
      </c>
      <c r="D656" s="14">
        <v>1.83E-3</v>
      </c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2:16" x14ac:dyDescent="0.25">
      <c r="B657" s="6">
        <v>2.54</v>
      </c>
      <c r="C657" s="13">
        <v>0.99446000000000001</v>
      </c>
      <c r="D657" s="14">
        <v>1.7700000000000001E-3</v>
      </c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2:16" x14ac:dyDescent="0.25">
      <c r="B658" s="6">
        <v>2.5499999999999998</v>
      </c>
      <c r="C658" s="13">
        <v>0.99460999999999999</v>
      </c>
      <c r="D658" s="14">
        <v>1.7099999999999999E-3</v>
      </c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2:16" x14ac:dyDescent="0.25">
      <c r="B659" s="6">
        <v>2.56</v>
      </c>
      <c r="C659" s="13">
        <v>0.99477000000000004</v>
      </c>
      <c r="D659" s="14">
        <v>1.66E-3</v>
      </c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2:16" x14ac:dyDescent="0.25">
      <c r="B660" s="6">
        <v>2.57</v>
      </c>
      <c r="C660" s="13">
        <v>0.99492000000000003</v>
      </c>
      <c r="D660" s="14">
        <v>1.6100000000000001E-3</v>
      </c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2:16" x14ac:dyDescent="0.25">
      <c r="B661" s="6">
        <v>2.58</v>
      </c>
      <c r="C661" s="13">
        <v>0.99505999999999994</v>
      </c>
      <c r="D661" s="14">
        <v>1.56E-3</v>
      </c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2:16" x14ac:dyDescent="0.25">
      <c r="B662" s="6">
        <v>2.59</v>
      </c>
      <c r="C662" s="13">
        <v>0.99519999999999997</v>
      </c>
      <c r="D662" s="14">
        <v>1.5100000000000001E-3</v>
      </c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2:16" x14ac:dyDescent="0.25">
      <c r="B663" s="6">
        <v>2.6</v>
      </c>
      <c r="C663" s="13">
        <v>0.99534</v>
      </c>
      <c r="D663" s="14">
        <v>1.4599999999999999E-3</v>
      </c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2:16" x14ac:dyDescent="0.25">
      <c r="B664" s="6">
        <v>2.61</v>
      </c>
      <c r="C664" s="13">
        <v>0.99546999999999997</v>
      </c>
      <c r="D664" s="14">
        <v>1.42E-3</v>
      </c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2:16" x14ac:dyDescent="0.25">
      <c r="B665" s="6">
        <v>2.62</v>
      </c>
      <c r="C665" s="13">
        <v>0.99560000000000004</v>
      </c>
      <c r="D665" s="14">
        <v>1.3699999999999999E-3</v>
      </c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2:16" x14ac:dyDescent="0.25">
      <c r="B666" s="6">
        <v>2.63</v>
      </c>
      <c r="C666" s="13">
        <v>0.99573</v>
      </c>
      <c r="D666" s="14">
        <v>1.33E-3</v>
      </c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2:16" x14ac:dyDescent="0.25">
      <c r="B667" s="6">
        <v>2.64</v>
      </c>
      <c r="C667" s="13">
        <v>0.99585000000000001</v>
      </c>
      <c r="D667" s="14">
        <v>1.2899999999999999E-3</v>
      </c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2:16" x14ac:dyDescent="0.25">
      <c r="B668" s="6">
        <v>2.65</v>
      </c>
      <c r="C668" s="13">
        <v>0.99597999999999998</v>
      </c>
      <c r="D668" s="14">
        <v>1.25E-3</v>
      </c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2:16" x14ac:dyDescent="0.25">
      <c r="B669" s="6">
        <v>2.66</v>
      </c>
      <c r="C669" s="13">
        <v>0.99609000000000003</v>
      </c>
      <c r="D669" s="14">
        <v>1.2099999999999999E-3</v>
      </c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2:16" x14ac:dyDescent="0.25">
      <c r="B670" s="6">
        <v>2.67</v>
      </c>
      <c r="C670" s="13">
        <v>0.99621000000000004</v>
      </c>
      <c r="D670" s="14">
        <v>1.17E-3</v>
      </c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2:16" x14ac:dyDescent="0.25">
      <c r="B671" s="6">
        <v>2.68</v>
      </c>
      <c r="C671" s="13">
        <v>0.99631999999999998</v>
      </c>
      <c r="D671" s="14">
        <v>1.1299999999999999E-3</v>
      </c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2:16" x14ac:dyDescent="0.25">
      <c r="B672" s="6">
        <v>2.69</v>
      </c>
      <c r="C672" s="13">
        <v>0.99643000000000004</v>
      </c>
      <c r="D672" s="14">
        <v>1.1000000000000001E-3</v>
      </c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2:16" x14ac:dyDescent="0.25">
      <c r="B673" s="6">
        <v>2.7</v>
      </c>
      <c r="C673" s="13">
        <v>0.99653000000000003</v>
      </c>
      <c r="D673" s="14">
        <v>1.06E-3</v>
      </c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2:16" x14ac:dyDescent="0.25">
      <c r="B674" s="6">
        <v>2.71</v>
      </c>
      <c r="C674" s="13">
        <v>0.99663999999999997</v>
      </c>
      <c r="D674" s="14">
        <v>1.0300000000000001E-3</v>
      </c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2:16" x14ac:dyDescent="0.25">
      <c r="B675" s="6">
        <v>2.72</v>
      </c>
      <c r="C675" s="13">
        <v>0.99673999999999996</v>
      </c>
      <c r="D675" s="14">
        <v>9.8999999999999999E-4</v>
      </c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2:16" x14ac:dyDescent="0.25">
      <c r="B676" s="6">
        <v>2.73</v>
      </c>
      <c r="C676" s="13">
        <v>0.99682999999999999</v>
      </c>
      <c r="D676" s="14">
        <v>9.6000000000000002E-4</v>
      </c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2:16" x14ac:dyDescent="0.25">
      <c r="B677" s="6">
        <v>2.74</v>
      </c>
      <c r="C677" s="13">
        <v>0.99692999999999998</v>
      </c>
      <c r="D677" s="14">
        <v>9.3000000000000005E-4</v>
      </c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2:16" x14ac:dyDescent="0.25">
      <c r="B678" s="6">
        <v>2.75</v>
      </c>
      <c r="C678" s="13">
        <v>0.99702000000000002</v>
      </c>
      <c r="D678" s="14">
        <v>8.9999999999999998E-4</v>
      </c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2:16" x14ac:dyDescent="0.25">
      <c r="B679" s="6">
        <v>2.76</v>
      </c>
      <c r="C679" s="13">
        <v>0.99711000000000005</v>
      </c>
      <c r="D679" s="14">
        <v>8.7000000000000001E-4</v>
      </c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2:16" x14ac:dyDescent="0.25">
      <c r="B680" s="6">
        <v>2.77</v>
      </c>
      <c r="C680" s="13">
        <v>0.99719999999999998</v>
      </c>
      <c r="D680" s="14">
        <v>8.4000000000000003E-4</v>
      </c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2:16" x14ac:dyDescent="0.25">
      <c r="B681" s="6">
        <v>2.78</v>
      </c>
      <c r="C681" s="13">
        <v>0.99728000000000006</v>
      </c>
      <c r="D681" s="14">
        <v>8.0999999999999996E-4</v>
      </c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2:16" x14ac:dyDescent="0.25">
      <c r="B682" s="6">
        <v>2.79</v>
      </c>
      <c r="C682" s="13">
        <v>0.99736000000000002</v>
      </c>
      <c r="D682" s="14">
        <v>7.9000000000000001E-4</v>
      </c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2:16" x14ac:dyDescent="0.25">
      <c r="B683" s="6">
        <v>2.8</v>
      </c>
      <c r="C683" s="13">
        <v>0.99743999999999999</v>
      </c>
      <c r="D683" s="14">
        <v>7.6000000000000004E-4</v>
      </c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2:16" x14ac:dyDescent="0.25">
      <c r="B684" s="6">
        <v>2.81</v>
      </c>
      <c r="C684" s="13">
        <v>0.99751999999999996</v>
      </c>
      <c r="D684" s="14">
        <v>7.3999999999999999E-4</v>
      </c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2:16" x14ac:dyDescent="0.25">
      <c r="B685" s="6">
        <v>2.82</v>
      </c>
      <c r="C685" s="13">
        <v>0.99760000000000004</v>
      </c>
      <c r="D685" s="14">
        <v>7.1000000000000002E-4</v>
      </c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2:16" x14ac:dyDescent="0.25">
      <c r="B686" s="6">
        <v>2.83</v>
      </c>
      <c r="C686" s="13">
        <v>0.99766999999999995</v>
      </c>
      <c r="D686" s="14">
        <v>6.8999999999999997E-4</v>
      </c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2:16" x14ac:dyDescent="0.25">
      <c r="B687" s="6">
        <v>2.84</v>
      </c>
      <c r="C687" s="13">
        <v>0.99773999999999996</v>
      </c>
      <c r="D687" s="14">
        <v>6.6E-4</v>
      </c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2:16" x14ac:dyDescent="0.25">
      <c r="B688" s="6">
        <v>2.85</v>
      </c>
      <c r="C688" s="13">
        <v>0.99780999999999997</v>
      </c>
      <c r="D688" s="14">
        <v>6.4000000000000005E-4</v>
      </c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2:16" x14ac:dyDescent="0.25">
      <c r="B689" s="6">
        <v>2.86</v>
      </c>
      <c r="C689" s="13">
        <v>0.99787999999999999</v>
      </c>
      <c r="D689" s="14">
        <v>6.2E-4</v>
      </c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2:16" x14ac:dyDescent="0.25">
      <c r="B690" s="6">
        <v>2.87</v>
      </c>
      <c r="C690" s="13">
        <v>0.99795</v>
      </c>
      <c r="D690" s="14">
        <v>5.9999999999999995E-4</v>
      </c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2:16" x14ac:dyDescent="0.25">
      <c r="B691" s="6">
        <v>2.88</v>
      </c>
      <c r="C691" s="13">
        <v>0.99800999999999995</v>
      </c>
      <c r="D691" s="14">
        <v>5.8E-4</v>
      </c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2:16" x14ac:dyDescent="0.25">
      <c r="B692" s="6">
        <v>2.89</v>
      </c>
      <c r="C692" s="13">
        <v>0.99807000000000001</v>
      </c>
      <c r="D692" s="14">
        <v>5.5999999999999995E-4</v>
      </c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2:16" x14ac:dyDescent="0.25">
      <c r="B693" s="6">
        <v>2.9</v>
      </c>
      <c r="C693" s="13">
        <v>0.99812999999999996</v>
      </c>
      <c r="D693" s="14">
        <v>5.4000000000000001E-4</v>
      </c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2:16" x14ac:dyDescent="0.25">
      <c r="B694" s="6">
        <v>2.91</v>
      </c>
      <c r="C694" s="13">
        <v>0.99819000000000002</v>
      </c>
      <c r="D694" s="14">
        <v>5.1999999999999995E-4</v>
      </c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2:16" x14ac:dyDescent="0.25">
      <c r="B695" s="6">
        <v>2.92</v>
      </c>
      <c r="C695" s="13">
        <v>0.99824999999999997</v>
      </c>
      <c r="D695" s="14">
        <v>5.1000000000000004E-4</v>
      </c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2:16" x14ac:dyDescent="0.25">
      <c r="B696" s="6">
        <v>2.93</v>
      </c>
      <c r="C696" s="13">
        <v>0.99831000000000003</v>
      </c>
      <c r="D696" s="14">
        <v>4.8999999999999998E-4</v>
      </c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2:16" x14ac:dyDescent="0.25">
      <c r="B697" s="6">
        <v>2.94</v>
      </c>
      <c r="C697" s="13">
        <v>0.99836000000000003</v>
      </c>
      <c r="D697" s="14">
        <v>4.6999999999999999E-4</v>
      </c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2:16" x14ac:dyDescent="0.25">
      <c r="B698" s="6">
        <v>2.95</v>
      </c>
      <c r="C698" s="13">
        <v>0.99841000000000002</v>
      </c>
      <c r="D698" s="14">
        <v>4.6000000000000001E-4</v>
      </c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2:16" x14ac:dyDescent="0.25">
      <c r="B699" s="6">
        <v>2.96</v>
      </c>
      <c r="C699" s="13">
        <v>0.99846000000000001</v>
      </c>
      <c r="D699" s="14">
        <v>4.4000000000000002E-4</v>
      </c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2:16" x14ac:dyDescent="0.25">
      <c r="B700" s="6">
        <v>2.97</v>
      </c>
      <c r="C700" s="13">
        <v>0.99851000000000001</v>
      </c>
      <c r="D700" s="14">
        <v>4.2000000000000002E-4</v>
      </c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2:16" x14ac:dyDescent="0.25">
      <c r="B701" s="6">
        <v>2.98</v>
      </c>
      <c r="C701" s="13">
        <v>0.99856</v>
      </c>
      <c r="D701" s="14">
        <v>4.0999999999999999E-4</v>
      </c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2:16" x14ac:dyDescent="0.25">
      <c r="B702" s="6">
        <v>2.99</v>
      </c>
      <c r="C702" s="13">
        <v>0.99861</v>
      </c>
      <c r="D702" s="14">
        <v>4.0000000000000002E-4</v>
      </c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2:16" x14ac:dyDescent="0.25">
      <c r="B703" s="6">
        <v>3</v>
      </c>
      <c r="C703" s="13">
        <v>0.99865000000000004</v>
      </c>
      <c r="D703" s="14">
        <v>3.8000000000000002E-4</v>
      </c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2:16" x14ac:dyDescent="0.25">
      <c r="B704" s="6">
        <v>3.01</v>
      </c>
      <c r="C704" s="13">
        <v>0.99868999999999997</v>
      </c>
      <c r="D704" s="14">
        <v>3.6999999999999999E-4</v>
      </c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2:16" x14ac:dyDescent="0.25">
      <c r="B705" s="6">
        <v>3.02</v>
      </c>
      <c r="C705" s="13">
        <v>0.99873999999999996</v>
      </c>
      <c r="D705" s="14">
        <v>3.6000000000000002E-4</v>
      </c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2:16" x14ac:dyDescent="0.25">
      <c r="B706" s="6">
        <v>3.03</v>
      </c>
      <c r="C706" s="13">
        <v>0.99878</v>
      </c>
      <c r="D706" s="14">
        <v>3.4000000000000002E-4</v>
      </c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2:16" x14ac:dyDescent="0.25">
      <c r="B707" s="6">
        <v>3.04</v>
      </c>
      <c r="C707" s="13">
        <v>0.99882000000000004</v>
      </c>
      <c r="D707" s="14">
        <v>3.3E-4</v>
      </c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2:16" x14ac:dyDescent="0.25">
      <c r="B708" s="6">
        <v>3.05</v>
      </c>
      <c r="C708" s="13">
        <v>0.99885999999999997</v>
      </c>
      <c r="D708" s="14">
        <v>3.2000000000000003E-4</v>
      </c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2:16" x14ac:dyDescent="0.25">
      <c r="B709" s="6">
        <v>3.06</v>
      </c>
      <c r="C709" s="13">
        <v>0.99888999999999994</v>
      </c>
      <c r="D709" s="14">
        <v>3.1E-4</v>
      </c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2:16" x14ac:dyDescent="0.25">
      <c r="B710" s="6">
        <v>3.07</v>
      </c>
      <c r="C710" s="13">
        <v>0.99892999999999998</v>
      </c>
      <c r="D710" s="14">
        <v>2.9999999999999997E-4</v>
      </c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2:16" x14ac:dyDescent="0.25">
      <c r="B711" s="6">
        <v>3.08</v>
      </c>
      <c r="C711" s="13">
        <v>0.99895999999999996</v>
      </c>
      <c r="D711" s="14">
        <v>2.9E-4</v>
      </c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2:16" x14ac:dyDescent="0.25">
      <c r="B712" s="6">
        <v>3.09</v>
      </c>
      <c r="C712" s="13">
        <v>0.999</v>
      </c>
      <c r="D712" s="14">
        <v>2.7999999999999998E-4</v>
      </c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2:16" x14ac:dyDescent="0.25">
      <c r="B713" s="6">
        <v>3.1</v>
      </c>
      <c r="C713" s="13">
        <v>0.99902999999999997</v>
      </c>
      <c r="D713" s="14">
        <v>2.7E-4</v>
      </c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2:16" x14ac:dyDescent="0.25">
      <c r="B714" s="6">
        <v>3.11</v>
      </c>
      <c r="C714" s="13">
        <v>0.99905999999999995</v>
      </c>
      <c r="D714" s="14">
        <v>2.5999999999999998E-4</v>
      </c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2:16" x14ac:dyDescent="0.25">
      <c r="B715" s="6">
        <v>3.12</v>
      </c>
      <c r="C715" s="13">
        <v>0.99909999999999999</v>
      </c>
      <c r="D715" s="14">
        <v>2.5000000000000001E-4</v>
      </c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2:16" x14ac:dyDescent="0.25">
      <c r="B716" s="6">
        <v>3.13</v>
      </c>
      <c r="C716" s="13">
        <v>0.99912999999999996</v>
      </c>
      <c r="D716" s="14">
        <v>2.4000000000000001E-4</v>
      </c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2:16" x14ac:dyDescent="0.25">
      <c r="B717" s="6">
        <v>3.14</v>
      </c>
      <c r="C717" s="13">
        <v>0.99916000000000005</v>
      </c>
      <c r="D717" s="14">
        <v>2.3000000000000001E-4</v>
      </c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2:16" x14ac:dyDescent="0.25">
      <c r="B718" s="6">
        <v>3.15</v>
      </c>
      <c r="C718" s="13">
        <v>0.99917999999999996</v>
      </c>
      <c r="D718" s="14">
        <v>2.2000000000000001E-4</v>
      </c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2:16" x14ac:dyDescent="0.25">
      <c r="B719" s="6">
        <v>3.16</v>
      </c>
      <c r="C719" s="13">
        <v>0.99921000000000004</v>
      </c>
      <c r="D719" s="14">
        <v>2.1000000000000001E-4</v>
      </c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2:16" x14ac:dyDescent="0.25">
      <c r="B720" s="6">
        <v>3.17</v>
      </c>
      <c r="C720" s="13">
        <v>0.99924000000000002</v>
      </c>
      <c r="D720" s="14">
        <v>2.1000000000000001E-4</v>
      </c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2:16" x14ac:dyDescent="0.25">
      <c r="B721" s="6">
        <v>3.18</v>
      </c>
      <c r="C721" s="13">
        <v>0.99926000000000004</v>
      </c>
      <c r="D721" s="14">
        <v>2.0000000000000001E-4</v>
      </c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2:16" x14ac:dyDescent="0.25">
      <c r="B722" s="6">
        <v>3.19</v>
      </c>
      <c r="C722" s="13">
        <v>0.99929000000000001</v>
      </c>
      <c r="D722" s="14">
        <v>1.9000000000000001E-4</v>
      </c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2:16" x14ac:dyDescent="0.25">
      <c r="B723" s="6">
        <v>3.2</v>
      </c>
      <c r="C723" s="13">
        <v>0.99931000000000003</v>
      </c>
      <c r="D723" s="14">
        <v>1.9000000000000001E-4</v>
      </c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2:16" x14ac:dyDescent="0.25">
      <c r="B724" s="6">
        <v>3.21</v>
      </c>
      <c r="C724" s="13">
        <v>0.99934000000000001</v>
      </c>
      <c r="D724" s="14">
        <v>1.8000000000000001E-4</v>
      </c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2:16" x14ac:dyDescent="0.25">
      <c r="B725" s="6">
        <v>3.22</v>
      </c>
      <c r="C725" s="13">
        <v>0.99936000000000003</v>
      </c>
      <c r="D725" s="14">
        <v>1.7000000000000001E-4</v>
      </c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2:16" x14ac:dyDescent="0.25">
      <c r="B726" s="6">
        <v>3.23</v>
      </c>
      <c r="C726" s="13">
        <v>0.99938000000000005</v>
      </c>
      <c r="D726" s="14">
        <v>1.7000000000000001E-4</v>
      </c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2:16" x14ac:dyDescent="0.25">
      <c r="B727" s="6">
        <v>3.24</v>
      </c>
      <c r="C727" s="13">
        <v>0.99939999999999996</v>
      </c>
      <c r="D727" s="14">
        <v>1.6000000000000001E-4</v>
      </c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2:16" x14ac:dyDescent="0.25">
      <c r="B728" s="6">
        <v>3.25</v>
      </c>
      <c r="C728" s="13">
        <v>0.99941999999999998</v>
      </c>
      <c r="D728" s="14">
        <v>1.4999999999999999E-4</v>
      </c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2:16" x14ac:dyDescent="0.25">
      <c r="B729" s="6">
        <v>3.26</v>
      </c>
      <c r="C729" s="13">
        <v>0.99944</v>
      </c>
      <c r="D729" s="14">
        <v>1.4999999999999999E-4</v>
      </c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2:16" x14ac:dyDescent="0.25">
      <c r="B730" s="6">
        <v>3.27</v>
      </c>
      <c r="C730" s="13">
        <v>0.99946000000000002</v>
      </c>
      <c r="D730" s="14">
        <v>1.3999999999999999E-4</v>
      </c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2:16" x14ac:dyDescent="0.25">
      <c r="B731" s="6">
        <v>3.28</v>
      </c>
      <c r="C731" s="13">
        <v>0.99948000000000004</v>
      </c>
      <c r="D731" s="14">
        <v>1.3999999999999999E-4</v>
      </c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2:16" x14ac:dyDescent="0.25">
      <c r="B732" s="6">
        <v>3.29</v>
      </c>
      <c r="C732" s="13">
        <v>0.99950000000000006</v>
      </c>
      <c r="D732" s="14">
        <v>1.2999999999999999E-4</v>
      </c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2:16" x14ac:dyDescent="0.25">
      <c r="B733" s="6">
        <v>3.3</v>
      </c>
      <c r="C733" s="13">
        <v>0.99951999999999996</v>
      </c>
      <c r="D733" s="14">
        <v>1.2999999999999999E-4</v>
      </c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2:16" x14ac:dyDescent="0.25">
      <c r="B734" s="6">
        <v>3.31</v>
      </c>
      <c r="C734" s="13">
        <v>0.99953000000000003</v>
      </c>
      <c r="D734" s="14">
        <v>1.2E-4</v>
      </c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2:16" x14ac:dyDescent="0.25">
      <c r="B735" s="6">
        <v>3.32</v>
      </c>
      <c r="C735" s="13">
        <v>0.99955000000000005</v>
      </c>
      <c r="D735" s="14">
        <v>1.2E-4</v>
      </c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2:16" x14ac:dyDescent="0.25">
      <c r="B736" s="6">
        <v>3.33</v>
      </c>
      <c r="C736" s="13">
        <v>0.99956999999999996</v>
      </c>
      <c r="D736" s="14">
        <v>1.1E-4</v>
      </c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2:16" x14ac:dyDescent="0.25">
      <c r="B737" s="6">
        <v>3.34</v>
      </c>
      <c r="C737" s="13">
        <v>0.99958000000000002</v>
      </c>
      <c r="D737" s="14">
        <v>1.1E-4</v>
      </c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2:16" x14ac:dyDescent="0.25">
      <c r="B738" s="6">
        <v>3.35</v>
      </c>
      <c r="C738" s="13">
        <v>0.99960000000000004</v>
      </c>
      <c r="D738" s="14">
        <v>1.1E-4</v>
      </c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2:16" x14ac:dyDescent="0.25">
      <c r="B739" s="6">
        <v>3.36</v>
      </c>
      <c r="C739" s="13">
        <v>0.99961</v>
      </c>
      <c r="D739" s="14">
        <v>1E-4</v>
      </c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2:16" x14ac:dyDescent="0.25">
      <c r="B740" s="6">
        <v>3.37</v>
      </c>
      <c r="C740" s="13">
        <v>0.99961999999999995</v>
      </c>
      <c r="D740" s="14">
        <v>1E-4</v>
      </c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2:16" x14ac:dyDescent="0.25">
      <c r="B741" s="6">
        <v>3.38</v>
      </c>
      <c r="C741" s="13">
        <v>0.99963999999999997</v>
      </c>
      <c r="D741" s="14">
        <v>9.0000000000000006E-5</v>
      </c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2:16" x14ac:dyDescent="0.25">
      <c r="B742" s="6">
        <v>3.39</v>
      </c>
      <c r="C742" s="13">
        <v>0.99965000000000004</v>
      </c>
      <c r="D742" s="14">
        <v>9.0000000000000006E-5</v>
      </c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2:16" x14ac:dyDescent="0.25">
      <c r="B743" s="6">
        <v>3.4</v>
      </c>
      <c r="C743" s="13">
        <v>0.99965999999999999</v>
      </c>
      <c r="D743" s="14">
        <v>9.0000000000000006E-5</v>
      </c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2:16" x14ac:dyDescent="0.25">
      <c r="B744" s="6">
        <v>3.41</v>
      </c>
      <c r="C744" s="13">
        <v>0.99968000000000001</v>
      </c>
      <c r="D744" s="14">
        <v>8.0000000000000007E-5</v>
      </c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2:16" x14ac:dyDescent="0.25">
      <c r="B745" s="6">
        <v>3.42</v>
      </c>
      <c r="C745" s="13">
        <v>0.99968999999999997</v>
      </c>
      <c r="D745" s="14">
        <v>8.0000000000000007E-5</v>
      </c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2:16" x14ac:dyDescent="0.25">
      <c r="B746" s="6">
        <v>3.43</v>
      </c>
      <c r="C746" s="13">
        <v>0.99970000000000003</v>
      </c>
      <c r="D746" s="14">
        <v>8.0000000000000007E-5</v>
      </c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2:16" x14ac:dyDescent="0.25">
      <c r="B747" s="6">
        <v>3.44</v>
      </c>
      <c r="C747" s="13">
        <v>0.99970999999999999</v>
      </c>
      <c r="D747" s="14">
        <v>6.9999999999999994E-5</v>
      </c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2:16" x14ac:dyDescent="0.25">
      <c r="B748" s="6">
        <v>3.45</v>
      </c>
      <c r="C748" s="13">
        <v>0.99972000000000005</v>
      </c>
      <c r="D748" s="14">
        <v>6.9999999999999994E-5</v>
      </c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2:16" x14ac:dyDescent="0.25">
      <c r="B749" s="6">
        <v>3.46</v>
      </c>
      <c r="C749" s="13">
        <v>0.99973000000000001</v>
      </c>
      <c r="D749" s="14">
        <v>6.9999999999999994E-5</v>
      </c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2:16" x14ac:dyDescent="0.25">
      <c r="B750" s="6">
        <v>3.47</v>
      </c>
      <c r="C750" s="13">
        <v>0.99973999999999996</v>
      </c>
      <c r="D750" s="14">
        <v>6.9999999999999994E-5</v>
      </c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2:16" x14ac:dyDescent="0.25">
      <c r="B751" s="6">
        <v>3.48</v>
      </c>
      <c r="C751" s="13">
        <v>0.99975000000000003</v>
      </c>
      <c r="D751" s="14">
        <v>6.0000000000000002E-5</v>
      </c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2:16" x14ac:dyDescent="0.25">
      <c r="B752" s="6">
        <v>3.49</v>
      </c>
      <c r="C752" s="13">
        <v>0.99975999999999998</v>
      </c>
      <c r="D752" s="14">
        <v>6.0000000000000002E-5</v>
      </c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2:16" x14ac:dyDescent="0.25">
      <c r="B753" s="6">
        <v>3.5</v>
      </c>
      <c r="C753" s="13">
        <v>0.99977000000000005</v>
      </c>
      <c r="D753" s="14">
        <v>6.0000000000000002E-5</v>
      </c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2:16" x14ac:dyDescent="0.25">
      <c r="B754" s="6">
        <v>3.51</v>
      </c>
      <c r="C754" s="13">
        <v>0.99978</v>
      </c>
      <c r="D754" s="14">
        <v>6.0000000000000002E-5</v>
      </c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2:16" x14ac:dyDescent="0.25">
      <c r="B755" s="6">
        <v>3.52</v>
      </c>
      <c r="C755" s="13">
        <v>0.99978</v>
      </c>
      <c r="D755" s="14">
        <v>5.0000000000000002E-5</v>
      </c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2:16" x14ac:dyDescent="0.25">
      <c r="B756" s="6">
        <v>3.53</v>
      </c>
      <c r="C756" s="13">
        <v>0.99978999999999996</v>
      </c>
      <c r="D756" s="14">
        <v>5.0000000000000002E-5</v>
      </c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2:16" x14ac:dyDescent="0.25">
      <c r="B757" s="6">
        <v>3.54</v>
      </c>
      <c r="C757" s="13">
        <v>0.99980000000000002</v>
      </c>
      <c r="D757" s="14">
        <v>5.0000000000000002E-5</v>
      </c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2:16" x14ac:dyDescent="0.25">
      <c r="B758" s="6">
        <v>3.55</v>
      </c>
      <c r="C758" s="13">
        <v>0.99980999999999998</v>
      </c>
      <c r="D758" s="14">
        <v>5.0000000000000002E-5</v>
      </c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2:16" x14ac:dyDescent="0.25">
      <c r="B759" s="6">
        <v>3.56</v>
      </c>
      <c r="C759" s="13">
        <v>0.99980999999999998</v>
      </c>
      <c r="D759" s="14">
        <v>5.0000000000000002E-5</v>
      </c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2:16" x14ac:dyDescent="0.25">
      <c r="B760" s="6">
        <v>3.57</v>
      </c>
      <c r="C760" s="13">
        <v>0.99982000000000004</v>
      </c>
      <c r="D760" s="14">
        <v>4.0000000000000003E-5</v>
      </c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2:16" x14ac:dyDescent="0.25">
      <c r="B761" s="6">
        <v>3.58</v>
      </c>
      <c r="C761" s="13">
        <v>0.99983</v>
      </c>
      <c r="D761" s="14">
        <v>4.0000000000000003E-5</v>
      </c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2:16" x14ac:dyDescent="0.25">
      <c r="B762" s="6">
        <v>3.59</v>
      </c>
      <c r="C762" s="13">
        <v>0.99983</v>
      </c>
      <c r="D762" s="14">
        <v>4.0000000000000003E-5</v>
      </c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2:16" x14ac:dyDescent="0.25">
      <c r="B763" s="6">
        <v>3.6</v>
      </c>
      <c r="C763" s="13">
        <v>0.99983999999999995</v>
      </c>
      <c r="D763" s="14">
        <v>4.0000000000000003E-5</v>
      </c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2:16" x14ac:dyDescent="0.25">
      <c r="B764" s="6">
        <v>3.61</v>
      </c>
      <c r="C764" s="13">
        <v>0.99985000000000002</v>
      </c>
      <c r="D764" s="14">
        <v>4.0000000000000003E-5</v>
      </c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2:16" x14ac:dyDescent="0.25">
      <c r="B765" s="6">
        <v>3.62</v>
      </c>
      <c r="C765" s="13">
        <v>0.99985000000000002</v>
      </c>
      <c r="D765" s="14">
        <v>4.0000000000000003E-5</v>
      </c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2:16" x14ac:dyDescent="0.25">
      <c r="B766" s="6">
        <v>3.63</v>
      </c>
      <c r="C766" s="13">
        <v>0.99985999999999997</v>
      </c>
      <c r="D766" s="14">
        <v>3.0000000000000001E-5</v>
      </c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2:16" x14ac:dyDescent="0.25">
      <c r="B767" s="6">
        <v>3.64</v>
      </c>
      <c r="C767" s="13">
        <v>0.99985999999999997</v>
      </c>
      <c r="D767" s="14">
        <v>3.0000000000000001E-5</v>
      </c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2:16" x14ac:dyDescent="0.25">
      <c r="B768" s="6">
        <v>3.65</v>
      </c>
      <c r="C768" s="13">
        <v>0.99987000000000004</v>
      </c>
      <c r="D768" s="14">
        <v>3.0000000000000001E-5</v>
      </c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2:16" x14ac:dyDescent="0.25">
      <c r="B769" s="6">
        <v>3.66</v>
      </c>
      <c r="C769" s="13">
        <v>0.99987000000000004</v>
      </c>
      <c r="D769" s="14">
        <v>3.0000000000000001E-5</v>
      </c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2:16" x14ac:dyDescent="0.25">
      <c r="B770" s="6">
        <v>3.67</v>
      </c>
      <c r="C770" s="13">
        <v>0.99987999999999999</v>
      </c>
      <c r="D770" s="14">
        <v>3.0000000000000001E-5</v>
      </c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2:16" x14ac:dyDescent="0.25">
      <c r="B771" s="6">
        <v>3.68</v>
      </c>
      <c r="C771" s="13">
        <v>0.99987999999999999</v>
      </c>
      <c r="D771" s="14">
        <v>3.0000000000000001E-5</v>
      </c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2:16" x14ac:dyDescent="0.25">
      <c r="B772" s="6">
        <v>3.69</v>
      </c>
      <c r="C772" s="13">
        <v>0.99988999999999995</v>
      </c>
      <c r="D772" s="14">
        <v>3.0000000000000001E-5</v>
      </c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2:16" x14ac:dyDescent="0.25">
      <c r="B773" s="6">
        <v>3.7</v>
      </c>
      <c r="C773" s="13">
        <v>0.99988999999999995</v>
      </c>
      <c r="D773" s="14">
        <v>3.0000000000000001E-5</v>
      </c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2:16" x14ac:dyDescent="0.25">
      <c r="B774" s="6">
        <v>3.71</v>
      </c>
      <c r="C774" s="13">
        <v>0.99990000000000001</v>
      </c>
      <c r="D774" s="14">
        <v>2.0000000000000002E-5</v>
      </c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2:16" x14ac:dyDescent="0.25">
      <c r="B775" s="6">
        <v>3.72</v>
      </c>
      <c r="C775" s="13">
        <v>0.99990000000000001</v>
      </c>
      <c r="D775" s="14">
        <v>2.0000000000000002E-5</v>
      </c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2:16" x14ac:dyDescent="0.25">
      <c r="B776" s="6">
        <v>3.73</v>
      </c>
      <c r="C776" s="13">
        <v>0.99990000000000001</v>
      </c>
      <c r="D776" s="14">
        <v>2.0000000000000002E-5</v>
      </c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2:16" x14ac:dyDescent="0.25">
      <c r="B777" s="6">
        <v>3.74</v>
      </c>
      <c r="C777" s="13">
        <v>0.99990999999999997</v>
      </c>
      <c r="D777" s="14">
        <v>2.0000000000000002E-5</v>
      </c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2:16" x14ac:dyDescent="0.25">
      <c r="B778" s="6">
        <v>3.75</v>
      </c>
      <c r="C778" s="13">
        <v>0.99990999999999997</v>
      </c>
      <c r="D778" s="14">
        <v>2.0000000000000002E-5</v>
      </c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2:16" x14ac:dyDescent="0.25">
      <c r="B779" s="6">
        <v>3.76</v>
      </c>
      <c r="C779" s="13">
        <v>0.99992000000000003</v>
      </c>
      <c r="D779" s="14">
        <v>2.0000000000000002E-5</v>
      </c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2:16" x14ac:dyDescent="0.25">
      <c r="B780" s="6">
        <v>3.77</v>
      </c>
      <c r="C780" s="13">
        <v>0.99992000000000003</v>
      </c>
      <c r="D780" s="14">
        <v>2.0000000000000002E-5</v>
      </c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2:16" x14ac:dyDescent="0.25">
      <c r="B781" s="6">
        <v>3.78</v>
      </c>
      <c r="C781" s="13">
        <v>0.99992000000000003</v>
      </c>
      <c r="D781" s="14">
        <v>2.0000000000000002E-5</v>
      </c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2:16" x14ac:dyDescent="0.25">
      <c r="B782" s="6">
        <v>3.79</v>
      </c>
      <c r="C782" s="13">
        <v>0.99992000000000003</v>
      </c>
      <c r="D782" s="14">
        <v>2.0000000000000002E-5</v>
      </c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2:16" x14ac:dyDescent="0.25">
      <c r="B783" s="6">
        <v>3.8</v>
      </c>
      <c r="C783" s="13">
        <v>0.99992999999999999</v>
      </c>
      <c r="D783" s="14">
        <v>2.0000000000000002E-5</v>
      </c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2:16" x14ac:dyDescent="0.25">
      <c r="B784" s="6">
        <v>3.81</v>
      </c>
      <c r="C784" s="13">
        <v>0.99992999999999999</v>
      </c>
      <c r="D784" s="14">
        <v>2.0000000000000002E-5</v>
      </c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2:16" x14ac:dyDescent="0.25">
      <c r="B785" s="6">
        <v>3.82</v>
      </c>
      <c r="C785" s="13">
        <v>0.99992999999999999</v>
      </c>
      <c r="D785" s="14">
        <v>2.0000000000000002E-5</v>
      </c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2:16" x14ac:dyDescent="0.25">
      <c r="B786" s="6">
        <v>3.83</v>
      </c>
      <c r="C786" s="13">
        <v>0.99994000000000005</v>
      </c>
      <c r="D786" s="14">
        <v>1.0000000000000001E-5</v>
      </c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2:16" x14ac:dyDescent="0.25">
      <c r="B787" s="6">
        <v>3.84</v>
      </c>
      <c r="C787" s="13">
        <v>0.99994000000000005</v>
      </c>
      <c r="D787" s="14">
        <v>1.0000000000000001E-5</v>
      </c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2:16" x14ac:dyDescent="0.25">
      <c r="B788" s="6">
        <v>3.85</v>
      </c>
      <c r="C788" s="13">
        <v>0.99994000000000005</v>
      </c>
      <c r="D788" s="14">
        <v>1.0000000000000001E-5</v>
      </c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2:16" x14ac:dyDescent="0.25">
      <c r="B789" s="6">
        <v>3.86</v>
      </c>
      <c r="C789" s="13">
        <v>0.99994000000000005</v>
      </c>
      <c r="D789" s="14">
        <v>1.0000000000000001E-5</v>
      </c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2:16" x14ac:dyDescent="0.25">
      <c r="B790" s="6">
        <v>3.87</v>
      </c>
      <c r="C790" s="13">
        <v>0.99995000000000001</v>
      </c>
      <c r="D790" s="14">
        <v>1.0000000000000001E-5</v>
      </c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2:16" x14ac:dyDescent="0.25">
      <c r="B791" s="6">
        <v>3.88</v>
      </c>
      <c r="C791" s="13">
        <v>0.99995000000000001</v>
      </c>
      <c r="D791" s="14">
        <v>1.0000000000000001E-5</v>
      </c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2:16" x14ac:dyDescent="0.25">
      <c r="B792" s="6">
        <v>3.89</v>
      </c>
      <c r="C792" s="13">
        <v>0.99995000000000001</v>
      </c>
      <c r="D792" s="14">
        <v>1.0000000000000001E-5</v>
      </c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2:16" x14ac:dyDescent="0.25">
      <c r="B793" s="6">
        <v>3.9</v>
      </c>
      <c r="C793" s="13">
        <v>0.99995000000000001</v>
      </c>
      <c r="D793" s="14">
        <v>1.0000000000000001E-5</v>
      </c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2:16" x14ac:dyDescent="0.25">
      <c r="B794" s="6">
        <v>3.91</v>
      </c>
      <c r="C794" s="13">
        <v>0.99995000000000001</v>
      </c>
      <c r="D794" s="14">
        <v>1.0000000000000001E-5</v>
      </c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2:16" x14ac:dyDescent="0.25">
      <c r="B795" s="6">
        <v>3.92</v>
      </c>
      <c r="C795" s="13">
        <v>0.99995999999999996</v>
      </c>
      <c r="D795" s="14">
        <v>1.0000000000000001E-5</v>
      </c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2:16" x14ac:dyDescent="0.25">
      <c r="B796" s="6">
        <v>3.93</v>
      </c>
      <c r="C796" s="13">
        <v>0.99995999999999996</v>
      </c>
      <c r="D796" s="14">
        <v>1.0000000000000001E-5</v>
      </c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2:16" x14ac:dyDescent="0.25">
      <c r="B797" s="6">
        <v>3.94</v>
      </c>
      <c r="C797" s="13">
        <v>0.99995999999999996</v>
      </c>
      <c r="D797" s="14">
        <v>1.0000000000000001E-5</v>
      </c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2:16" x14ac:dyDescent="0.25">
      <c r="B798" s="6">
        <v>3.95</v>
      </c>
      <c r="C798" s="13">
        <v>0.99995999999999996</v>
      </c>
      <c r="D798" s="14">
        <v>1.0000000000000001E-5</v>
      </c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2:16" x14ac:dyDescent="0.25">
      <c r="B799" s="6">
        <v>3.96</v>
      </c>
      <c r="C799" s="13">
        <v>0.99995999999999996</v>
      </c>
      <c r="D799" s="14">
        <v>1.0000000000000001E-5</v>
      </c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2:16" x14ac:dyDescent="0.25">
      <c r="B800" s="6">
        <v>3.97</v>
      </c>
      <c r="C800" s="13">
        <v>0.99995999999999996</v>
      </c>
      <c r="D800" s="14">
        <v>1.0000000000000001E-5</v>
      </c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2:16" x14ac:dyDescent="0.25">
      <c r="B801" s="6">
        <v>3.98</v>
      </c>
      <c r="C801" s="13">
        <v>0.99997000000000003</v>
      </c>
      <c r="D801" s="14">
        <v>1.0000000000000001E-5</v>
      </c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2:16" x14ac:dyDescent="0.25">
      <c r="B802" s="6">
        <v>3.99</v>
      </c>
      <c r="C802" s="13">
        <v>0.99997000000000003</v>
      </c>
      <c r="D802" s="14">
        <v>1.0000000000000001E-5</v>
      </c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2:16" x14ac:dyDescent="0.25">
      <c r="B803" s="10">
        <v>4</v>
      </c>
      <c r="C803" s="15">
        <v>0.99997000000000003</v>
      </c>
      <c r="D803" s="16">
        <v>1.0000000000000001E-5</v>
      </c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2:16" x14ac:dyDescent="0.25">
      <c r="B804" s="18"/>
      <c r="C804" s="17"/>
      <c r="D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2:16" x14ac:dyDescent="0.25">
      <c r="B805" s="12"/>
    </row>
    <row r="806" spans="2:16" x14ac:dyDescent="0.25">
      <c r="B806" s="12"/>
    </row>
    <row r="807" spans="2:16" x14ac:dyDescent="0.25">
      <c r="B807" s="12"/>
    </row>
  </sheetData>
  <autoFilter ref="B2:D80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/>
  </sheetViews>
  <sheetFormatPr defaultRowHeight="15.75" x14ac:dyDescent="0.25"/>
  <cols>
    <col min="1" max="1" width="3.7109375" style="17" customWidth="1"/>
    <col min="2" max="2" width="22.28515625" style="1" bestFit="1" customWidth="1"/>
    <col min="3" max="3" width="10.28515625" style="1" bestFit="1" customWidth="1"/>
    <col min="4" max="4" width="19.5703125" style="1" bestFit="1" customWidth="1"/>
    <col min="5" max="5" width="3.7109375" style="17" customWidth="1"/>
    <col min="6" max="6" width="18.28515625" style="1" bestFit="1" customWidth="1"/>
    <col min="7" max="7" width="9.140625" style="1"/>
    <col min="8" max="8" width="16.85546875" style="1" bestFit="1" customWidth="1"/>
    <col min="9" max="9" width="3.7109375" style="17" customWidth="1"/>
    <col min="10" max="16384" width="9.140625" style="1"/>
  </cols>
  <sheetData>
    <row r="1" spans="2:8" s="17" customFormat="1" x14ac:dyDescent="0.25"/>
    <row r="2" spans="2:8" x14ac:dyDescent="0.25">
      <c r="B2" s="3" t="s">
        <v>4</v>
      </c>
      <c r="C2" s="4" t="s">
        <v>5</v>
      </c>
      <c r="D2" s="5" t="s">
        <v>6</v>
      </c>
      <c r="F2" s="3" t="s">
        <v>4</v>
      </c>
      <c r="G2" s="4" t="s">
        <v>5</v>
      </c>
      <c r="H2" s="5" t="s">
        <v>6</v>
      </c>
    </row>
    <row r="3" spans="2:8" x14ac:dyDescent="0.25">
      <c r="B3" s="6" t="s">
        <v>7</v>
      </c>
      <c r="C3" s="7">
        <v>28</v>
      </c>
      <c r="D3" s="8" t="s">
        <v>10</v>
      </c>
      <c r="F3" s="6" t="s">
        <v>45</v>
      </c>
      <c r="G3" s="34">
        <f>C23</f>
        <v>80.644314694211872</v>
      </c>
      <c r="H3" s="8" t="s">
        <v>22</v>
      </c>
    </row>
    <row r="4" spans="2:8" x14ac:dyDescent="0.25">
      <c r="B4" s="6" t="s">
        <v>8</v>
      </c>
      <c r="C4" s="7">
        <v>8</v>
      </c>
      <c r="D4" s="8" t="s">
        <v>10</v>
      </c>
      <c r="F4" s="6" t="s">
        <v>46</v>
      </c>
      <c r="G4" s="34">
        <f>C21</f>
        <v>123.74260282100471</v>
      </c>
      <c r="H4" s="8" t="s">
        <v>35</v>
      </c>
    </row>
    <row r="5" spans="2:8" x14ac:dyDescent="0.25">
      <c r="B5" s="6" t="s">
        <v>9</v>
      </c>
      <c r="C5" s="7">
        <f>14/4</f>
        <v>3.5</v>
      </c>
      <c r="D5" s="8" t="s">
        <v>23</v>
      </c>
      <c r="F5" s="10" t="s">
        <v>47</v>
      </c>
      <c r="G5" s="38">
        <f>C24</f>
        <v>25.742602821004709</v>
      </c>
      <c r="H5" s="11" t="s">
        <v>35</v>
      </c>
    </row>
    <row r="6" spans="2:8" x14ac:dyDescent="0.25">
      <c r="B6" s="6" t="s">
        <v>12</v>
      </c>
      <c r="C6" s="7">
        <v>6</v>
      </c>
      <c r="D6" s="8" t="s">
        <v>11</v>
      </c>
      <c r="F6" s="17"/>
      <c r="G6" s="17"/>
      <c r="H6" s="17"/>
    </row>
    <row r="7" spans="2:8" x14ac:dyDescent="0.25">
      <c r="B7" s="6" t="s">
        <v>13</v>
      </c>
      <c r="C7" s="7">
        <v>10</v>
      </c>
      <c r="D7" s="8" t="s">
        <v>11</v>
      </c>
      <c r="F7" s="17"/>
      <c r="G7" s="17"/>
      <c r="H7" s="17"/>
    </row>
    <row r="8" spans="2:8" x14ac:dyDescent="0.25">
      <c r="B8" s="6" t="s">
        <v>14</v>
      </c>
      <c r="C8" s="7">
        <v>15</v>
      </c>
      <c r="D8" s="8" t="s">
        <v>15</v>
      </c>
      <c r="F8" s="17"/>
      <c r="G8" s="17"/>
      <c r="H8" s="17"/>
    </row>
    <row r="9" spans="2:8" x14ac:dyDescent="0.25">
      <c r="B9" s="6" t="s">
        <v>16</v>
      </c>
      <c r="C9" s="9">
        <f>0.3/12</f>
        <v>2.4999999999999998E-2</v>
      </c>
      <c r="D9" s="8" t="s">
        <v>17</v>
      </c>
      <c r="F9" s="17"/>
      <c r="G9" s="17"/>
      <c r="H9" s="17"/>
    </row>
    <row r="10" spans="2:8" x14ac:dyDescent="0.25">
      <c r="B10" s="6" t="s">
        <v>18</v>
      </c>
      <c r="C10" s="33">
        <f>C9*C6</f>
        <v>0.15</v>
      </c>
      <c r="D10" s="8" t="s">
        <v>19</v>
      </c>
      <c r="F10" s="17"/>
      <c r="G10" s="17"/>
      <c r="H10" s="17"/>
    </row>
    <row r="11" spans="2:8" x14ac:dyDescent="0.25">
      <c r="B11" s="30" t="s">
        <v>20</v>
      </c>
      <c r="C11" s="31">
        <f>C3*C5</f>
        <v>98</v>
      </c>
      <c r="D11" s="32" t="s">
        <v>22</v>
      </c>
      <c r="F11" s="17"/>
      <c r="G11" s="17"/>
      <c r="H11" s="17"/>
    </row>
    <row r="12" spans="2:8" x14ac:dyDescent="0.25">
      <c r="B12" s="6" t="s">
        <v>21</v>
      </c>
      <c r="C12" s="33">
        <f>C4*SQRT(C5)</f>
        <v>14.966629547095765</v>
      </c>
      <c r="D12" s="8" t="s">
        <v>22</v>
      </c>
      <c r="F12" s="17"/>
      <c r="G12" s="17"/>
      <c r="H12" s="17"/>
    </row>
    <row r="13" spans="2:8" x14ac:dyDescent="0.25">
      <c r="B13" s="6" t="s">
        <v>31</v>
      </c>
      <c r="C13" s="34">
        <f>SQRT((2*C3*C8)/(C9*C6))</f>
        <v>74.833147735478832</v>
      </c>
      <c r="D13" s="8" t="s">
        <v>22</v>
      </c>
      <c r="F13" s="17"/>
      <c r="G13" s="17"/>
      <c r="H13" s="17"/>
    </row>
    <row r="14" spans="2:8" x14ac:dyDescent="0.25">
      <c r="B14" s="6" t="s">
        <v>32</v>
      </c>
      <c r="C14" s="35">
        <f>1-((C13*C9*C6)/(C7*C3))</f>
        <v>0.95991081371313636</v>
      </c>
      <c r="D14" s="8" t="s">
        <v>33</v>
      </c>
      <c r="F14" s="17"/>
      <c r="G14" s="17"/>
      <c r="H14" s="17"/>
    </row>
    <row r="15" spans="2:8" x14ac:dyDescent="0.25">
      <c r="B15" s="6" t="s">
        <v>34</v>
      </c>
      <c r="C15" s="7">
        <v>1.75</v>
      </c>
      <c r="D15" s="8" t="s">
        <v>33</v>
      </c>
      <c r="F15" s="17"/>
      <c r="G15" s="17"/>
      <c r="H15" s="17"/>
    </row>
    <row r="16" spans="2:8" x14ac:dyDescent="0.25">
      <c r="B16" s="6" t="s">
        <v>36</v>
      </c>
      <c r="C16" s="36">
        <f>C11+(C15*C12)</f>
        <v>124.19160170741759</v>
      </c>
      <c r="D16" s="8" t="s">
        <v>51</v>
      </c>
      <c r="F16" s="17"/>
      <c r="G16" s="17"/>
      <c r="H16" s="17"/>
    </row>
    <row r="17" spans="1:11" x14ac:dyDescent="0.25">
      <c r="B17" s="6" t="s">
        <v>37</v>
      </c>
      <c r="C17" s="7">
        <f>C12*VLOOKUP(C15,'Loss Function Table'!B:D,3,FALSE)</f>
        <v>0.24201039977653854</v>
      </c>
      <c r="D17" s="8" t="s">
        <v>33</v>
      </c>
      <c r="F17" s="17"/>
      <c r="G17" s="17"/>
      <c r="H17" s="17"/>
      <c r="K17" s="2" t="s">
        <v>0</v>
      </c>
    </row>
    <row r="18" spans="1:11" x14ac:dyDescent="0.25">
      <c r="B18" s="6" t="s">
        <v>38</v>
      </c>
      <c r="C18" s="37">
        <f>SQRT((2*C3*(C8+(C7*C17)))/(C9*C6))</f>
        <v>80.644314694211872</v>
      </c>
      <c r="D18" s="8" t="s">
        <v>22</v>
      </c>
      <c r="F18" s="17"/>
      <c r="G18" s="17"/>
      <c r="H18" s="17"/>
      <c r="K18" s="2" t="s">
        <v>1</v>
      </c>
    </row>
    <row r="19" spans="1:11" x14ac:dyDescent="0.25">
      <c r="B19" s="6" t="s">
        <v>39</v>
      </c>
      <c r="C19" s="7">
        <f>1-((C18*C9*C6)/(C7*C3))</f>
        <v>0.95679768855667224</v>
      </c>
      <c r="D19" s="8" t="s">
        <v>33</v>
      </c>
      <c r="F19" s="17"/>
      <c r="G19" s="17"/>
      <c r="H19" s="17"/>
    </row>
    <row r="20" spans="1:11" x14ac:dyDescent="0.25">
      <c r="B20" s="6" t="s">
        <v>40</v>
      </c>
      <c r="C20" s="7">
        <v>1.72</v>
      </c>
      <c r="D20" s="8" t="s">
        <v>33</v>
      </c>
      <c r="F20" s="17"/>
      <c r="G20" s="17"/>
      <c r="H20" s="17"/>
    </row>
    <row r="21" spans="1:11" x14ac:dyDescent="0.25">
      <c r="B21" s="6" t="s">
        <v>41</v>
      </c>
      <c r="C21" s="36">
        <f>C11+(C20*C12)</f>
        <v>123.74260282100471</v>
      </c>
      <c r="D21" s="8" t="s">
        <v>51</v>
      </c>
      <c r="F21" s="17"/>
      <c r="G21" s="17"/>
      <c r="H21" s="17"/>
    </row>
    <row r="22" spans="1:11" x14ac:dyDescent="0.25">
      <c r="B22" s="6" t="s">
        <v>42</v>
      </c>
      <c r="C22" s="7">
        <f>C12*VLOOKUP(C15,'Loss Function Table'!B:D,3,FALSE)</f>
        <v>0.24201039977653854</v>
      </c>
      <c r="D22" s="8" t="s">
        <v>33</v>
      </c>
      <c r="F22" s="17"/>
      <c r="G22" s="17"/>
      <c r="H22" s="17"/>
    </row>
    <row r="23" spans="1:11" x14ac:dyDescent="0.25">
      <c r="B23" s="6" t="s">
        <v>43</v>
      </c>
      <c r="C23" s="37">
        <f>SQRT((2*C3*(C8+(C7*C22)))/(C9*C6))</f>
        <v>80.644314694211872</v>
      </c>
      <c r="D23" s="8" t="s">
        <v>22</v>
      </c>
      <c r="F23" s="17"/>
      <c r="G23" s="17"/>
      <c r="H23" s="17"/>
    </row>
    <row r="24" spans="1:11" x14ac:dyDescent="0.25">
      <c r="B24" s="10" t="s">
        <v>44</v>
      </c>
      <c r="C24" s="38">
        <f>C21-C11</f>
        <v>25.742602821004709</v>
      </c>
      <c r="D24" s="11" t="s">
        <v>35</v>
      </c>
      <c r="F24" s="17"/>
      <c r="G24" s="17"/>
      <c r="H24" s="17"/>
    </row>
    <row r="25" spans="1:11" x14ac:dyDescent="0.25">
      <c r="F25" s="17"/>
      <c r="G25" s="17"/>
      <c r="H25" s="17"/>
    </row>
    <row r="26" spans="1:11" x14ac:dyDescent="0.25">
      <c r="B26" s="3" t="s">
        <v>4</v>
      </c>
      <c r="C26" s="4" t="s">
        <v>5</v>
      </c>
      <c r="D26" s="5" t="s">
        <v>6</v>
      </c>
      <c r="F26" s="3" t="s">
        <v>4</v>
      </c>
      <c r="G26" s="4" t="s">
        <v>5</v>
      </c>
      <c r="H26" s="5" t="s">
        <v>6</v>
      </c>
    </row>
    <row r="27" spans="1:11" x14ac:dyDescent="0.25">
      <c r="B27" s="6" t="s">
        <v>86</v>
      </c>
      <c r="C27" s="7">
        <v>0.9</v>
      </c>
      <c r="D27" s="8" t="s">
        <v>33</v>
      </c>
      <c r="F27" s="6" t="s">
        <v>79</v>
      </c>
      <c r="G27" s="34">
        <f>C30</f>
        <v>74.833147735478832</v>
      </c>
      <c r="H27" s="8" t="s">
        <v>22</v>
      </c>
    </row>
    <row r="28" spans="1:11" x14ac:dyDescent="0.25">
      <c r="B28" s="6" t="s">
        <v>99</v>
      </c>
      <c r="C28" s="7">
        <v>1.28</v>
      </c>
      <c r="D28" s="8" t="s">
        <v>33</v>
      </c>
      <c r="F28" s="6" t="s">
        <v>101</v>
      </c>
      <c r="G28" s="34">
        <f>C29</f>
        <v>117.15728582028258</v>
      </c>
      <c r="H28" s="8" t="s">
        <v>51</v>
      </c>
    </row>
    <row r="29" spans="1:11" x14ac:dyDescent="0.25">
      <c r="B29" s="6" t="s">
        <v>101</v>
      </c>
      <c r="C29" s="34">
        <f>C11+(C28*C12)</f>
        <v>117.15728582028258</v>
      </c>
      <c r="D29" s="8" t="s">
        <v>51</v>
      </c>
      <c r="F29" s="10" t="s">
        <v>100</v>
      </c>
      <c r="G29" s="40">
        <f t="shared" ref="G28:G29" si="0">C31</f>
        <v>0.9904788182568699</v>
      </c>
      <c r="H29" s="11" t="s">
        <v>33</v>
      </c>
    </row>
    <row r="30" spans="1:11" x14ac:dyDescent="0.25">
      <c r="B30" s="6" t="s">
        <v>79</v>
      </c>
      <c r="C30" s="34">
        <f>C13</f>
        <v>74.833147735478832</v>
      </c>
      <c r="D30" s="8" t="s">
        <v>22</v>
      </c>
      <c r="F30" s="17"/>
      <c r="G30" s="17"/>
      <c r="H30" s="17"/>
    </row>
    <row r="31" spans="1:11" x14ac:dyDescent="0.25">
      <c r="B31" s="6" t="s">
        <v>100</v>
      </c>
      <c r="C31" s="7">
        <f>1-((C8*VLOOKUP(C28,'Loss Function Table'!B:D,3,FALSE))/C30)</f>
        <v>0.9904788182568699</v>
      </c>
      <c r="D31" s="8" t="s">
        <v>33</v>
      </c>
      <c r="F31" s="17"/>
      <c r="G31" s="17"/>
      <c r="H31" s="17"/>
    </row>
    <row r="32" spans="1:11" s="52" customFormat="1" ht="16.5" thickBot="1" x14ac:dyDescent="0.3">
      <c r="A32" s="51"/>
      <c r="E32" s="51"/>
      <c r="F32" s="51"/>
      <c r="G32" s="51"/>
      <c r="I32" s="51"/>
    </row>
    <row r="33" spans="2:8" x14ac:dyDescent="0.25">
      <c r="B33" s="48" t="s">
        <v>4</v>
      </c>
      <c r="C33" s="49" t="s">
        <v>5</v>
      </c>
      <c r="D33" s="50" t="s">
        <v>6</v>
      </c>
      <c r="F33" s="17"/>
      <c r="G33" s="17"/>
      <c r="H33" s="17"/>
    </row>
    <row r="34" spans="2:8" x14ac:dyDescent="0.25">
      <c r="B34" s="6" t="s">
        <v>48</v>
      </c>
      <c r="C34" s="7">
        <v>0.9</v>
      </c>
      <c r="D34" s="8" t="s">
        <v>33</v>
      </c>
      <c r="F34" s="17"/>
      <c r="G34" s="17"/>
      <c r="H34" s="17"/>
    </row>
    <row r="35" spans="2:8" x14ac:dyDescent="0.25">
      <c r="B35" s="6" t="s">
        <v>49</v>
      </c>
      <c r="C35" s="33">
        <f>((1-C34)*C13)/C12</f>
        <v>0.49999999999999994</v>
      </c>
      <c r="D35" s="8" t="s">
        <v>33</v>
      </c>
      <c r="F35" s="17"/>
      <c r="G35" s="17"/>
      <c r="H35" s="17"/>
    </row>
    <row r="36" spans="2:8" x14ac:dyDescent="0.25">
      <c r="B36" s="6" t="s">
        <v>34</v>
      </c>
      <c r="C36" s="7">
        <v>-0.19</v>
      </c>
      <c r="D36" s="8" t="s">
        <v>33</v>
      </c>
      <c r="F36" s="17"/>
      <c r="G36" s="17"/>
      <c r="H36" s="17"/>
    </row>
    <row r="37" spans="2:8" x14ac:dyDescent="0.25">
      <c r="B37" s="6" t="s">
        <v>36</v>
      </c>
      <c r="C37" s="34">
        <f>C11+(C36*C12)</f>
        <v>95.156340386051809</v>
      </c>
      <c r="D37" s="8" t="s">
        <v>51</v>
      </c>
      <c r="F37" s="17"/>
      <c r="G37" s="17"/>
      <c r="H37" s="17"/>
    </row>
    <row r="38" spans="2:8" x14ac:dyDescent="0.25">
      <c r="B38" s="6" t="s">
        <v>37</v>
      </c>
      <c r="C38" s="7">
        <f>C13*(1-C34)</f>
        <v>7.4833147735478818</v>
      </c>
      <c r="D38" s="8" t="s">
        <v>33</v>
      </c>
      <c r="F38" s="17"/>
      <c r="G38" s="17"/>
      <c r="H38" s="17"/>
    </row>
    <row r="39" spans="2:8" x14ac:dyDescent="0.25">
      <c r="B39" s="6" t="s">
        <v>50</v>
      </c>
      <c r="C39" s="7">
        <f>VLOOKUP(C36,'Loss Function Table'!B:D,2,FALSE)</f>
        <v>0.42465000000000003</v>
      </c>
      <c r="D39" s="8" t="s">
        <v>33</v>
      </c>
      <c r="F39" s="17"/>
      <c r="G39" s="17"/>
      <c r="H39" s="17"/>
    </row>
    <row r="40" spans="2:8" x14ac:dyDescent="0.25">
      <c r="B40" s="6" t="s">
        <v>38</v>
      </c>
      <c r="C40" s="34">
        <f>(C38/(1-C39))+SQRT(((2*C8*C3)/(C10))+(C38/(1-C39))^2)</f>
        <v>88.961597082987879</v>
      </c>
      <c r="D40" s="8" t="s">
        <v>22</v>
      </c>
      <c r="F40" s="17"/>
      <c r="G40" s="17"/>
      <c r="H40" s="17"/>
    </row>
    <row r="41" spans="2:8" x14ac:dyDescent="0.25">
      <c r="B41" s="7"/>
      <c r="C41" s="7"/>
      <c r="D41" s="7"/>
      <c r="F41" s="17"/>
      <c r="G41" s="17"/>
      <c r="H41" s="17"/>
    </row>
    <row r="42" spans="2:8" x14ac:dyDescent="0.25">
      <c r="B42" s="7"/>
      <c r="C42" s="7"/>
      <c r="D42" s="7"/>
      <c r="F42" s="17"/>
      <c r="G42" s="17"/>
      <c r="H42" s="17"/>
    </row>
    <row r="43" spans="2:8" x14ac:dyDescent="0.25">
      <c r="B43" s="7"/>
      <c r="C43" s="7"/>
      <c r="D43" s="7"/>
      <c r="F43" s="17"/>
      <c r="G43" s="17"/>
      <c r="H43" s="17"/>
    </row>
    <row r="44" spans="2:8" x14ac:dyDescent="0.25">
      <c r="B44" s="7"/>
      <c r="C44" s="7"/>
      <c r="D44" s="7"/>
      <c r="F44" s="17"/>
      <c r="G44" s="17"/>
      <c r="H44" s="17"/>
    </row>
    <row r="45" spans="2:8" x14ac:dyDescent="0.25">
      <c r="B45" s="7"/>
      <c r="C45" s="7"/>
      <c r="D45" s="7"/>
      <c r="F45" s="17"/>
      <c r="G45" s="17"/>
      <c r="H45" s="17"/>
    </row>
    <row r="46" spans="2:8" x14ac:dyDescent="0.25">
      <c r="B46" s="7"/>
      <c r="C46" s="7"/>
      <c r="D46" s="7"/>
      <c r="F46" s="17"/>
      <c r="G46" s="17"/>
      <c r="H46" s="17"/>
    </row>
    <row r="47" spans="2:8" x14ac:dyDescent="0.25">
      <c r="B47" s="7"/>
      <c r="C47" s="7"/>
      <c r="D47" s="7"/>
      <c r="F47" s="17"/>
      <c r="G47" s="17"/>
      <c r="H47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/>
  </sheetViews>
  <sheetFormatPr defaultRowHeight="15.75" x14ac:dyDescent="0.25"/>
  <cols>
    <col min="1" max="1" width="3.7109375" style="17" customWidth="1"/>
    <col min="2" max="2" width="12.85546875" style="1" bestFit="1" customWidth="1"/>
    <col min="3" max="4" width="38.28515625" style="1" bestFit="1" customWidth="1"/>
    <col min="5" max="5" width="3.7109375" style="17" customWidth="1"/>
    <col min="6" max="6" width="12.85546875" style="1" bestFit="1" customWidth="1"/>
    <col min="7" max="7" width="38.28515625" style="1" bestFit="1" customWidth="1"/>
    <col min="8" max="8" width="3.7109375" style="17" customWidth="1"/>
    <col min="9" max="16384" width="9.140625" style="1"/>
  </cols>
  <sheetData>
    <row r="1" spans="2:7" s="17" customFormat="1" x14ac:dyDescent="0.25"/>
    <row r="2" spans="2:7" x14ac:dyDescent="0.25">
      <c r="B2" s="3" t="s">
        <v>54</v>
      </c>
      <c r="C2" s="4" t="s">
        <v>55</v>
      </c>
      <c r="D2" s="5" t="s">
        <v>56</v>
      </c>
      <c r="F2" s="3" t="s">
        <v>54</v>
      </c>
      <c r="G2" s="5" t="s">
        <v>55</v>
      </c>
    </row>
    <row r="3" spans="2:7" x14ac:dyDescent="0.25">
      <c r="B3" s="6" t="s">
        <v>62</v>
      </c>
      <c r="C3" s="43" t="s">
        <v>57</v>
      </c>
      <c r="D3" s="41" t="s">
        <v>57</v>
      </c>
      <c r="F3" s="6" t="s">
        <v>62</v>
      </c>
      <c r="G3" s="41" t="str">
        <f>C3</f>
        <v>Simple EOQ</v>
      </c>
    </row>
    <row r="4" spans="2:7" x14ac:dyDescent="0.25">
      <c r="B4" s="6" t="s">
        <v>63</v>
      </c>
      <c r="C4" s="43" t="s">
        <v>58</v>
      </c>
      <c r="D4" s="41" t="s">
        <v>58</v>
      </c>
      <c r="F4" s="6" t="s">
        <v>63</v>
      </c>
      <c r="G4" s="41" t="str">
        <f>C4</f>
        <v>Finite Production Rate</v>
      </c>
    </row>
    <row r="5" spans="2:7" x14ac:dyDescent="0.25">
      <c r="B5" s="6" t="s">
        <v>64</v>
      </c>
      <c r="C5" s="43" t="s">
        <v>60</v>
      </c>
      <c r="D5" s="41" t="s">
        <v>59</v>
      </c>
      <c r="F5" s="6" t="s">
        <v>64</v>
      </c>
      <c r="G5" s="41" t="str">
        <f>C5</f>
        <v>Resource-Constrained EOQ</v>
      </c>
    </row>
    <row r="6" spans="2:7" x14ac:dyDescent="0.25">
      <c r="B6" s="6" t="s">
        <v>65</v>
      </c>
      <c r="C6" s="43" t="s">
        <v>59</v>
      </c>
      <c r="D6" s="41" t="s">
        <v>60</v>
      </c>
      <c r="F6" s="10" t="s">
        <v>65</v>
      </c>
      <c r="G6" s="42" t="str">
        <f>C6</f>
        <v>EOQ with Quantitiy Discounts</v>
      </c>
    </row>
    <row r="7" spans="2:7" x14ac:dyDescent="0.25">
      <c r="B7" s="10"/>
      <c r="C7" s="39"/>
      <c r="D7" s="42" t="s">
        <v>61</v>
      </c>
      <c r="F7" s="17"/>
      <c r="G7" s="17"/>
    </row>
    <row r="8" spans="2:7" s="17" customFormat="1" x14ac:dyDescent="0.25"/>
    <row r="9" spans="2:7" x14ac:dyDescent="0.25">
      <c r="B9" s="3" t="s">
        <v>66</v>
      </c>
      <c r="C9" s="5" t="s">
        <v>67</v>
      </c>
      <c r="D9" s="17"/>
      <c r="F9" s="3" t="s">
        <v>66</v>
      </c>
      <c r="G9" s="5" t="s">
        <v>67</v>
      </c>
    </row>
    <row r="10" spans="2:7" x14ac:dyDescent="0.25">
      <c r="B10" s="6" t="s">
        <v>62</v>
      </c>
      <c r="C10" s="8" t="b">
        <v>0</v>
      </c>
      <c r="D10" s="17"/>
      <c r="F10" s="6" t="s">
        <v>62</v>
      </c>
      <c r="G10" s="8" t="b">
        <f>C10</f>
        <v>0</v>
      </c>
    </row>
    <row r="11" spans="2:7" x14ac:dyDescent="0.25">
      <c r="B11" s="6" t="s">
        <v>63</v>
      </c>
      <c r="C11" s="8" t="b">
        <v>1</v>
      </c>
      <c r="D11" s="17"/>
      <c r="F11" s="6" t="s">
        <v>63</v>
      </c>
      <c r="G11" s="8" t="b">
        <f t="shared" ref="G11:G13" si="0">C11</f>
        <v>1</v>
      </c>
    </row>
    <row r="12" spans="2:7" x14ac:dyDescent="0.25">
      <c r="B12" s="6" t="s">
        <v>64</v>
      </c>
      <c r="C12" s="8" t="b">
        <v>1</v>
      </c>
      <c r="D12" s="17"/>
      <c r="F12" s="6" t="s">
        <v>64</v>
      </c>
      <c r="G12" s="8" t="b">
        <f t="shared" si="0"/>
        <v>1</v>
      </c>
    </row>
    <row r="13" spans="2:7" x14ac:dyDescent="0.25">
      <c r="B13" s="10" t="s">
        <v>68</v>
      </c>
      <c r="C13" s="11" t="b">
        <v>0</v>
      </c>
      <c r="D13" s="17"/>
      <c r="F13" s="10" t="s">
        <v>68</v>
      </c>
      <c r="G13" s="11" t="b">
        <f t="shared" si="0"/>
        <v>0</v>
      </c>
    </row>
    <row r="14" spans="2:7" s="17" customFormat="1" x14ac:dyDescent="0.25"/>
    <row r="58" spans="9:9" x14ac:dyDescent="0.25">
      <c r="I58" s="1" t="s">
        <v>2</v>
      </c>
    </row>
    <row r="59" spans="9:9" x14ac:dyDescent="0.25">
      <c r="I59" s="2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defaultRowHeight="15.75" x14ac:dyDescent="0.25"/>
  <cols>
    <col min="1" max="1" width="3.7109375" style="17" customWidth="1"/>
    <col min="2" max="2" width="18.28515625" style="1" bestFit="1" customWidth="1"/>
    <col min="3" max="3" width="9.140625" style="1"/>
    <col min="4" max="4" width="16.85546875" style="1" bestFit="1" customWidth="1"/>
    <col min="5" max="5" width="3.7109375" style="17" customWidth="1"/>
    <col min="6" max="6" width="11.5703125" style="1" bestFit="1" customWidth="1"/>
    <col min="7" max="7" width="9.140625" style="1"/>
    <col min="8" max="8" width="16.85546875" style="1" bestFit="1" customWidth="1"/>
    <col min="9" max="9" width="3.7109375" style="17" customWidth="1"/>
    <col min="10" max="16384" width="9.140625" style="1"/>
  </cols>
  <sheetData>
    <row r="1" spans="2:8" s="17" customFormat="1" x14ac:dyDescent="0.25"/>
    <row r="2" spans="2:8" x14ac:dyDescent="0.25">
      <c r="B2" s="3" t="s">
        <v>4</v>
      </c>
      <c r="C2" s="4" t="s">
        <v>5</v>
      </c>
      <c r="D2" s="5" t="s">
        <v>6</v>
      </c>
      <c r="F2" s="3" t="s">
        <v>4</v>
      </c>
      <c r="G2" s="4" t="s">
        <v>5</v>
      </c>
      <c r="H2" s="5" t="s">
        <v>6</v>
      </c>
    </row>
    <row r="3" spans="2:8" x14ac:dyDescent="0.25">
      <c r="B3" s="6" t="s">
        <v>7</v>
      </c>
      <c r="C3" s="7">
        <v>1000</v>
      </c>
      <c r="D3" s="8" t="s">
        <v>77</v>
      </c>
      <c r="F3" s="6" t="s">
        <v>79</v>
      </c>
      <c r="G3" s="34">
        <f>C13</f>
        <v>1740.7765595569783</v>
      </c>
      <c r="H3" s="8" t="s">
        <v>22</v>
      </c>
    </row>
    <row r="4" spans="2:8" x14ac:dyDescent="0.25">
      <c r="B4" s="6" t="s">
        <v>8</v>
      </c>
      <c r="C4" s="7">
        <v>250</v>
      </c>
      <c r="D4" s="8" t="s">
        <v>77</v>
      </c>
      <c r="F4" s="6" t="s">
        <v>80</v>
      </c>
      <c r="G4" s="34">
        <f>C16</f>
        <v>318.7391548644556</v>
      </c>
      <c r="H4" s="8" t="s">
        <v>51</v>
      </c>
    </row>
    <row r="5" spans="2:8" x14ac:dyDescent="0.25">
      <c r="B5" s="6" t="s">
        <v>69</v>
      </c>
      <c r="C5" s="7">
        <v>0.06</v>
      </c>
      <c r="D5" s="8" t="s">
        <v>70</v>
      </c>
      <c r="F5" s="6" t="s">
        <v>84</v>
      </c>
      <c r="G5" s="34">
        <f>C23</f>
        <v>1786.4932164008283</v>
      </c>
      <c r="H5" s="8" t="s">
        <v>22</v>
      </c>
    </row>
    <row r="6" spans="2:8" x14ac:dyDescent="0.25">
      <c r="B6" s="6" t="s">
        <v>71</v>
      </c>
      <c r="C6" s="7">
        <v>0.2</v>
      </c>
      <c r="D6" s="8" t="s">
        <v>70</v>
      </c>
      <c r="F6" s="6" t="s">
        <v>85</v>
      </c>
      <c r="G6" s="34">
        <f>C26</f>
        <v>317.71853413829598</v>
      </c>
      <c r="H6" s="8" t="s">
        <v>51</v>
      </c>
    </row>
    <row r="7" spans="2:8" x14ac:dyDescent="0.25">
      <c r="B7" s="6" t="s">
        <v>9</v>
      </c>
      <c r="C7" s="7">
        <f>2/12</f>
        <v>0.16666666666666666</v>
      </c>
      <c r="D7" s="8" t="s">
        <v>78</v>
      </c>
      <c r="F7" s="10" t="s">
        <v>44</v>
      </c>
      <c r="G7" s="38">
        <f>C27</f>
        <v>151.05186747162932</v>
      </c>
      <c r="H7" s="11" t="s">
        <v>51</v>
      </c>
    </row>
    <row r="8" spans="2:8" x14ac:dyDescent="0.25">
      <c r="B8" s="6" t="s">
        <v>14</v>
      </c>
      <c r="C8" s="13">
        <v>20</v>
      </c>
      <c r="D8" s="8" t="s">
        <v>15</v>
      </c>
    </row>
    <row r="9" spans="2:8" x14ac:dyDescent="0.25">
      <c r="B9" s="6" t="s">
        <v>72</v>
      </c>
      <c r="C9" s="44">
        <v>0.22</v>
      </c>
      <c r="D9" s="8" t="s">
        <v>73</v>
      </c>
    </row>
    <row r="10" spans="2:8" x14ac:dyDescent="0.25">
      <c r="B10" s="10" t="s">
        <v>74</v>
      </c>
      <c r="C10" s="39">
        <f>0.2+(C6-C5)</f>
        <v>0.34</v>
      </c>
      <c r="D10" s="11" t="s">
        <v>70</v>
      </c>
    </row>
    <row r="11" spans="2:8" x14ac:dyDescent="0.25">
      <c r="B11" s="30" t="s">
        <v>75</v>
      </c>
      <c r="C11" s="31">
        <f>C7*C3</f>
        <v>166.66666666666666</v>
      </c>
      <c r="D11" s="32" t="s">
        <v>22</v>
      </c>
    </row>
    <row r="12" spans="2:8" x14ac:dyDescent="0.25">
      <c r="B12" s="6" t="s">
        <v>76</v>
      </c>
      <c r="C12" s="7">
        <f>C4*SQRT(C7)</f>
        <v>102.06207261596576</v>
      </c>
      <c r="D12" s="8" t="s">
        <v>22</v>
      </c>
    </row>
    <row r="13" spans="2:8" x14ac:dyDescent="0.25">
      <c r="B13" s="6" t="s">
        <v>79</v>
      </c>
      <c r="C13" s="34">
        <f>SQRT((2*C3*C8)/(C9*C5))</f>
        <v>1740.7765595569783</v>
      </c>
      <c r="D13" s="8" t="s">
        <v>22</v>
      </c>
    </row>
    <row r="14" spans="2:8" x14ac:dyDescent="0.25">
      <c r="B14" s="6" t="s">
        <v>25</v>
      </c>
      <c r="C14" s="7">
        <f>1-((C13*C9*C5)/(C10*C3))</f>
        <v>0.93241691004072913</v>
      </c>
      <c r="D14" s="8" t="s">
        <v>33</v>
      </c>
    </row>
    <row r="15" spans="2:8" x14ac:dyDescent="0.25">
      <c r="B15" s="6" t="s">
        <v>24</v>
      </c>
      <c r="C15" s="7">
        <v>1.49</v>
      </c>
      <c r="D15" s="8" t="s">
        <v>33</v>
      </c>
    </row>
    <row r="16" spans="2:8" x14ac:dyDescent="0.25">
      <c r="B16" s="10" t="s">
        <v>80</v>
      </c>
      <c r="C16" s="34">
        <f>C11+(C15*C12)</f>
        <v>318.7391548644556</v>
      </c>
      <c r="D16" s="8" t="s">
        <v>51</v>
      </c>
    </row>
    <row r="17" spans="2:8" x14ac:dyDescent="0.25">
      <c r="B17" s="30" t="s">
        <v>37</v>
      </c>
      <c r="C17" s="31">
        <f>C12*VLOOKUP(C15,'Loss Function Table'!B:D,3,FALSE)</f>
        <v>3.0598209370266534</v>
      </c>
      <c r="D17" s="32" t="s">
        <v>33</v>
      </c>
    </row>
    <row r="18" spans="2:8" x14ac:dyDescent="0.25">
      <c r="B18" s="6" t="s">
        <v>38</v>
      </c>
      <c r="C18" s="34">
        <f>SQRT((2*C3*(C8+(C10*C17)))/(C9*C5))</f>
        <v>1785.4775746234372</v>
      </c>
      <c r="D18" s="8" t="s">
        <v>22</v>
      </c>
    </row>
    <row r="19" spans="2:8" x14ac:dyDescent="0.25">
      <c r="B19" s="6" t="s">
        <v>53</v>
      </c>
      <c r="C19" s="7">
        <f>1-((C18*C9*C5)/(C10*C3))</f>
        <v>0.93068145886756071</v>
      </c>
      <c r="D19" s="8" t="s">
        <v>33</v>
      </c>
    </row>
    <row r="20" spans="2:8" x14ac:dyDescent="0.25">
      <c r="B20" s="6" t="s">
        <v>40</v>
      </c>
      <c r="C20" s="7">
        <v>1.48</v>
      </c>
      <c r="D20" s="8" t="s">
        <v>33</v>
      </c>
    </row>
    <row r="21" spans="2:8" x14ac:dyDescent="0.25">
      <c r="B21" s="6" t="s">
        <v>41</v>
      </c>
      <c r="C21" s="37">
        <f>C11+(C20*C12)</f>
        <v>317.71853413829598</v>
      </c>
      <c r="D21" s="8" t="s">
        <v>51</v>
      </c>
    </row>
    <row r="22" spans="2:8" x14ac:dyDescent="0.25">
      <c r="B22" s="6" t="s">
        <v>42</v>
      </c>
      <c r="C22" s="7">
        <f>C12*VLOOKUP(C20,'Loss Function Table'!B:D,3,FALSE)</f>
        <v>3.1302437671316699</v>
      </c>
      <c r="D22" s="8" t="s">
        <v>33</v>
      </c>
    </row>
    <row r="23" spans="2:8" x14ac:dyDescent="0.25">
      <c r="B23" s="6" t="s">
        <v>43</v>
      </c>
      <c r="C23" s="34">
        <f>SQRT((2*C3*(C8+(C10*C22)))/(C9*C5))</f>
        <v>1786.4932164008283</v>
      </c>
      <c r="D23" s="8" t="s">
        <v>22</v>
      </c>
    </row>
    <row r="24" spans="2:8" x14ac:dyDescent="0.25">
      <c r="B24" s="6" t="s">
        <v>81</v>
      </c>
      <c r="C24" s="7">
        <f>1-((C23*C9*C5)/(C10*C3))</f>
        <v>0.93064202806914431</v>
      </c>
      <c r="D24" s="8" t="s">
        <v>33</v>
      </c>
    </row>
    <row r="25" spans="2:8" x14ac:dyDescent="0.25">
      <c r="B25" s="6" t="s">
        <v>82</v>
      </c>
      <c r="C25" s="7">
        <v>1.48</v>
      </c>
      <c r="D25" s="8" t="s">
        <v>33</v>
      </c>
    </row>
    <row r="26" spans="2:8" x14ac:dyDescent="0.25">
      <c r="B26" s="6" t="s">
        <v>83</v>
      </c>
      <c r="C26" s="37">
        <f>C11+(C25*C12)</f>
        <v>317.71853413829598</v>
      </c>
      <c r="D26" s="8" t="s">
        <v>51</v>
      </c>
    </row>
    <row r="27" spans="2:8" x14ac:dyDescent="0.25">
      <c r="B27" s="10" t="s">
        <v>44</v>
      </c>
      <c r="C27" s="38">
        <f>C26-C11</f>
        <v>151.05186747162932</v>
      </c>
      <c r="D27" s="11" t="s">
        <v>51</v>
      </c>
    </row>
    <row r="28" spans="2:8" x14ac:dyDescent="0.25">
      <c r="B28" s="30" t="s">
        <v>86</v>
      </c>
      <c r="C28" s="31">
        <f>0.95</f>
        <v>0.95</v>
      </c>
      <c r="D28" s="32" t="s">
        <v>33</v>
      </c>
      <c r="F28" s="3" t="s">
        <v>4</v>
      </c>
      <c r="G28" s="4" t="s">
        <v>5</v>
      </c>
      <c r="H28" s="5" t="s">
        <v>6</v>
      </c>
    </row>
    <row r="29" spans="2:8" x14ac:dyDescent="0.25">
      <c r="B29" s="6" t="s">
        <v>88</v>
      </c>
      <c r="C29" s="7">
        <v>0.95</v>
      </c>
      <c r="D29" s="8" t="s">
        <v>33</v>
      </c>
      <c r="F29" s="6" t="s">
        <v>79</v>
      </c>
      <c r="G29" s="34">
        <f>C30</f>
        <v>1740.7765595569783</v>
      </c>
      <c r="H29" s="8" t="s">
        <v>22</v>
      </c>
    </row>
    <row r="30" spans="2:8" x14ac:dyDescent="0.25">
      <c r="B30" s="6" t="s">
        <v>79</v>
      </c>
      <c r="C30" s="34">
        <f>C13</f>
        <v>1740.7765595569783</v>
      </c>
      <c r="D30" s="8" t="s">
        <v>22</v>
      </c>
      <c r="F30" s="6" t="s">
        <v>102</v>
      </c>
      <c r="G30" s="34">
        <f>C32</f>
        <v>334.04846575685053</v>
      </c>
      <c r="H30" s="8" t="s">
        <v>51</v>
      </c>
    </row>
    <row r="31" spans="2:8" x14ac:dyDescent="0.25">
      <c r="B31" s="6" t="s">
        <v>91</v>
      </c>
      <c r="C31" s="7">
        <v>1.64</v>
      </c>
      <c r="D31" s="8" t="s">
        <v>33</v>
      </c>
      <c r="F31" s="6" t="s">
        <v>89</v>
      </c>
      <c r="G31" s="34">
        <f>C36</f>
        <v>94.202595109330971</v>
      </c>
      <c r="H31" s="8" t="s">
        <v>51</v>
      </c>
    </row>
    <row r="32" spans="2:8" x14ac:dyDescent="0.25">
      <c r="B32" s="6" t="s">
        <v>87</v>
      </c>
      <c r="C32" s="34">
        <f>C11+(C31*C12)</f>
        <v>334.04846575685053</v>
      </c>
      <c r="D32" s="8" t="s">
        <v>51</v>
      </c>
      <c r="F32" s="6" t="s">
        <v>97</v>
      </c>
      <c r="G32" s="34">
        <f>C44</f>
        <v>1863.1598052230436</v>
      </c>
      <c r="H32" s="8" t="s">
        <v>22</v>
      </c>
    </row>
    <row r="33" spans="2:8" x14ac:dyDescent="0.25">
      <c r="B33" s="6" t="s">
        <v>90</v>
      </c>
      <c r="C33" s="7">
        <f>C30*(1-C29)</f>
        <v>87.038827977848996</v>
      </c>
      <c r="D33" s="8" t="s">
        <v>33</v>
      </c>
      <c r="F33" s="10" t="s">
        <v>98</v>
      </c>
      <c r="G33" s="38">
        <f>C48</f>
        <v>86.037629300053709</v>
      </c>
      <c r="H33" s="11" t="s">
        <v>51</v>
      </c>
    </row>
    <row r="34" spans="2:8" x14ac:dyDescent="0.25">
      <c r="B34" s="6" t="s">
        <v>92</v>
      </c>
      <c r="C34" s="7">
        <f>C33/C12</f>
        <v>0.85280286542244244</v>
      </c>
      <c r="D34" s="8" t="s">
        <v>33</v>
      </c>
    </row>
    <row r="35" spans="2:8" x14ac:dyDescent="0.25">
      <c r="B35" s="6" t="s">
        <v>93</v>
      </c>
      <c r="C35" s="7">
        <v>-0.71</v>
      </c>
      <c r="D35" s="8" t="s">
        <v>33</v>
      </c>
    </row>
    <row r="36" spans="2:8" x14ac:dyDescent="0.25">
      <c r="B36" s="10" t="s">
        <v>89</v>
      </c>
      <c r="C36" s="38">
        <f>C11+(C35*C12)</f>
        <v>94.202595109330971</v>
      </c>
      <c r="D36" s="11" t="s">
        <v>51</v>
      </c>
    </row>
    <row r="37" spans="2:8" x14ac:dyDescent="0.25">
      <c r="B37" s="30" t="s">
        <v>94</v>
      </c>
      <c r="C37" s="31">
        <f>VLOOKUP(C35,'Loss Function Table'!B:D,2,FALSE)</f>
        <v>0.23885000000000001</v>
      </c>
      <c r="D37" s="32"/>
    </row>
    <row r="38" spans="2:8" x14ac:dyDescent="0.25">
      <c r="B38" s="6" t="s">
        <v>38</v>
      </c>
      <c r="C38" s="34">
        <f>(C33/(1-C37))+SQRT(((2*C8*C3)/(C9*C5))+(C33/(1-C37))^2)</f>
        <v>1858.8801450435574</v>
      </c>
      <c r="D38" s="8" t="s">
        <v>22</v>
      </c>
    </row>
    <row r="39" spans="2:8" x14ac:dyDescent="0.25">
      <c r="B39" s="6" t="s">
        <v>42</v>
      </c>
      <c r="C39" s="7">
        <f>C38*(1-C29)</f>
        <v>92.944007252177954</v>
      </c>
      <c r="D39" s="8" t="s">
        <v>33</v>
      </c>
    </row>
    <row r="40" spans="2:8" x14ac:dyDescent="0.25">
      <c r="B40" s="6" t="s">
        <v>52</v>
      </c>
      <c r="C40" s="7">
        <f>C39/C12</f>
        <v>0.91066156966950085</v>
      </c>
      <c r="D40" s="8" t="s">
        <v>33</v>
      </c>
    </row>
    <row r="41" spans="2:8" x14ac:dyDescent="0.25">
      <c r="B41" s="6" t="s">
        <v>40</v>
      </c>
      <c r="C41" s="7">
        <v>-0.79</v>
      </c>
      <c r="D41" s="8" t="s">
        <v>33</v>
      </c>
    </row>
    <row r="42" spans="2:8" x14ac:dyDescent="0.25">
      <c r="B42" s="6" t="s">
        <v>41</v>
      </c>
      <c r="C42" s="37">
        <f>C11+(C41*C12)</f>
        <v>86.037629300053709</v>
      </c>
      <c r="D42" s="8" t="s">
        <v>51</v>
      </c>
    </row>
    <row r="43" spans="2:8" x14ac:dyDescent="0.25">
      <c r="B43" s="6" t="s">
        <v>53</v>
      </c>
      <c r="C43" s="7">
        <f>VLOOKUP(C41,'Loss Function Table'!B:D,2,FALSE)</f>
        <v>0.21476000000000001</v>
      </c>
      <c r="D43" s="8" t="s">
        <v>33</v>
      </c>
    </row>
    <row r="44" spans="2:8" x14ac:dyDescent="0.25">
      <c r="B44" s="6" t="s">
        <v>43</v>
      </c>
      <c r="C44" s="34">
        <f>(C39/(1-C43))+SQRT(((2*C8*C3)/(C9*C5))+(C39/(1-C43))^2)</f>
        <v>1863.1598052230436</v>
      </c>
      <c r="D44" s="8" t="s">
        <v>22</v>
      </c>
    </row>
    <row r="45" spans="2:8" x14ac:dyDescent="0.25">
      <c r="B45" s="6" t="s">
        <v>95</v>
      </c>
      <c r="C45" s="7">
        <f>C44*(1-C29)</f>
        <v>93.157990261152264</v>
      </c>
      <c r="D45" s="8" t="s">
        <v>33</v>
      </c>
    </row>
    <row r="46" spans="2:8" x14ac:dyDescent="0.25">
      <c r="B46" s="6" t="s">
        <v>96</v>
      </c>
      <c r="C46" s="7">
        <f>C45/C12</f>
        <v>0.91275816641195062</v>
      </c>
      <c r="D46" s="8" t="s">
        <v>33</v>
      </c>
    </row>
    <row r="47" spans="2:8" x14ac:dyDescent="0.25">
      <c r="B47" s="6" t="s">
        <v>82</v>
      </c>
      <c r="C47" s="7">
        <v>-0.79</v>
      </c>
      <c r="D47" s="8" t="s">
        <v>33</v>
      </c>
    </row>
    <row r="48" spans="2:8" x14ac:dyDescent="0.25">
      <c r="B48" s="10" t="s">
        <v>83</v>
      </c>
      <c r="C48" s="46">
        <f>C11+(C47*C12)</f>
        <v>86.037629300053709</v>
      </c>
      <c r="D48" s="11" t="s">
        <v>51</v>
      </c>
    </row>
    <row r="50" spans="2:4" x14ac:dyDescent="0.25">
      <c r="B50" s="7"/>
      <c r="C50" s="34"/>
      <c r="D5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Loss Function Table</vt:lpstr>
      <vt:lpstr>14-15</vt:lpstr>
      <vt:lpstr>28 &amp; 31</vt:lpstr>
      <vt:lpstr>29-30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 (RIT Student)</dc:creator>
  <cp:lastModifiedBy>Nick Morris</cp:lastModifiedBy>
  <dcterms:created xsi:type="dcterms:W3CDTF">2015-10-27T14:18:31Z</dcterms:created>
  <dcterms:modified xsi:type="dcterms:W3CDTF">2015-10-29T11:48:12Z</dcterms:modified>
</cp:coreProperties>
</file>